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9" codeName="{DD97A8EA-9A9A-E61F-A557-7D5A7D7259CE}"/>
  <workbookPr codeName="ThisWorkbook" hidePivotFieldList="1"/>
  <mc:AlternateContent xmlns:mc="http://schemas.openxmlformats.org/markup-compatibility/2006">
    <mc:Choice Requires="x15">
      <x15ac:absPath xmlns:x15ac="http://schemas.microsoft.com/office/spreadsheetml/2010/11/ac" url="C:\Users\Hello\Desktop\MY PROJECT\"/>
    </mc:Choice>
  </mc:AlternateContent>
  <xr:revisionPtr revIDLastSave="0" documentId="13_ncr:1_{1266241F-DFB2-4C2C-9781-8F96165A0F79}" xr6:coauthVersionLast="47" xr6:coauthVersionMax="47" xr10:uidLastSave="{00000000-0000-0000-0000-000000000000}"/>
  <bookViews>
    <workbookView showHorizontalScroll="0" showVerticalScroll="0" showSheetTabs="0" xWindow="-120" yWindow="-120" windowWidth="24240" windowHeight="13140" xr2:uid="{00000000-000D-0000-FFFF-FFFF00000000}"/>
  </bookViews>
  <sheets>
    <sheet name="DASHBOARD (A)" sheetId="8" r:id="rId1"/>
    <sheet name="DASHBOARD (B)" sheetId="9" r:id="rId2"/>
    <sheet name="RESULT (B) PIVOT" sheetId="10" r:id="rId3"/>
    <sheet name="RESULT (A) PIVOT" sheetId="7" r:id="rId4"/>
    <sheet name="RESULT (A)" sheetId="2" r:id="rId5"/>
    <sheet name="RESULT (B)" sheetId="3" r:id="rId6"/>
    <sheet name="dataset_1" sheetId="4" r:id="rId7"/>
    <sheet name="dataset_2" sheetId="5" r:id="rId8"/>
    <sheet name="dataset_3" sheetId="6" r:id="rId9"/>
  </sheets>
  <definedNames>
    <definedName name="_xlnm._FilterDatabase" localSheetId="6" hidden="1">dataset_1!$A$1:$J$611</definedName>
    <definedName name="_xlnm._FilterDatabase" localSheetId="7" hidden="1">dataset_2!$A$1:$H$611</definedName>
    <definedName name="_xlnm._FilterDatabase" localSheetId="8" hidden="1">dataset_3!$A$1:$P$1</definedName>
    <definedName name="_xlnm._FilterDatabase" localSheetId="3" hidden="1">'RESULT (A) PIVOT'!$D$20:$H$52</definedName>
    <definedName name="_xlnm._FilterDatabase" localSheetId="2" hidden="1">'RESULT (B) PIVOT'!$D$20:$H$52</definedName>
    <definedName name="_xlcn.WorksheetConnection_SHEETAB.xlsxRESULT__B" hidden="1">RESULT__B[]</definedName>
    <definedName name="ExternalData_1" localSheetId="4" hidden="1">'RESULT (A)'!$A$2:$Z$612</definedName>
    <definedName name="ExternalData_1" localSheetId="5" hidden="1">'RESULT (B)'!$A$2:$Z$1002</definedName>
    <definedName name="Slicer_AM_PM">#N/A</definedName>
    <definedName name="Slicer_AM_PM1">#N/A</definedName>
    <definedName name="Slicer_DATE">#N/A</definedName>
    <definedName name="Slicer_DATE1">#N/A</definedName>
    <definedName name="Slicer_HOLIDAY">#N/A</definedName>
    <definedName name="Slicer_HOLIDAY1">#N/A</definedName>
    <definedName name="Slicer_MONTH">#N/A</definedName>
    <definedName name="Slicer_MONTH1">#N/A</definedName>
    <definedName name="Slicer_TIME">#N/A</definedName>
    <definedName name="Slicer_TIME1">#N/A</definedName>
    <definedName name="Slicer_WEATHER_CONDITION">#N/A</definedName>
    <definedName name="Slicer_WEATHER_CONDITION1">#N/A</definedName>
    <definedName name="Slicer_WEEK_NAME">#N/A</definedName>
    <definedName name="Slicer_WEEK_NAME1">#N/A</definedName>
    <definedName name="Slicer_YEAR">#N/A</definedName>
    <definedName name="Slicer_YEAR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SULT__B" name="RESULT__B" connection="WorksheetConnection_SHEET (A) &amp; (B).xlsx!RESULT__B"/>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 i="3" l="1"/>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A501" i="3"/>
  <c r="AA502" i="3"/>
  <c r="AA503" i="3"/>
  <c r="AA504" i="3"/>
  <c r="AA505" i="3"/>
  <c r="AA506" i="3"/>
  <c r="AA507" i="3"/>
  <c r="AA508" i="3"/>
  <c r="AA509" i="3"/>
  <c r="AA510" i="3"/>
  <c r="AA511" i="3"/>
  <c r="AA512" i="3"/>
  <c r="AA513" i="3"/>
  <c r="AA514" i="3"/>
  <c r="AA515" i="3"/>
  <c r="AA516" i="3"/>
  <c r="AA517" i="3"/>
  <c r="AA518" i="3"/>
  <c r="AA519" i="3"/>
  <c r="AA520" i="3"/>
  <c r="AA521" i="3"/>
  <c r="AA522" i="3"/>
  <c r="AA523" i="3"/>
  <c r="AA524" i="3"/>
  <c r="AA525" i="3"/>
  <c r="AA526" i="3"/>
  <c r="AA527" i="3"/>
  <c r="AA528" i="3"/>
  <c r="AA529" i="3"/>
  <c r="AA530" i="3"/>
  <c r="AA531" i="3"/>
  <c r="AA532" i="3"/>
  <c r="AA533" i="3"/>
  <c r="AA534" i="3"/>
  <c r="AA535" i="3"/>
  <c r="AA536" i="3"/>
  <c r="AA537" i="3"/>
  <c r="AA538" i="3"/>
  <c r="AA539" i="3"/>
  <c r="AA540" i="3"/>
  <c r="AA541" i="3"/>
  <c r="AA542" i="3"/>
  <c r="AA543" i="3"/>
  <c r="AA544" i="3"/>
  <c r="AA545" i="3"/>
  <c r="AA546" i="3"/>
  <c r="AA547" i="3"/>
  <c r="AA548" i="3"/>
  <c r="AA549" i="3"/>
  <c r="AA550" i="3"/>
  <c r="AA551" i="3"/>
  <c r="AA552" i="3"/>
  <c r="AA553" i="3"/>
  <c r="AA554" i="3"/>
  <c r="AA555" i="3"/>
  <c r="AA556" i="3"/>
  <c r="AA557" i="3"/>
  <c r="AA558" i="3"/>
  <c r="AA559" i="3"/>
  <c r="AA560" i="3"/>
  <c r="AA561" i="3"/>
  <c r="AA562" i="3"/>
  <c r="AA563" i="3"/>
  <c r="AA564" i="3"/>
  <c r="AA565" i="3"/>
  <c r="AA566" i="3"/>
  <c r="AA567" i="3"/>
  <c r="AA568" i="3"/>
  <c r="AA569" i="3"/>
  <c r="AA570" i="3"/>
  <c r="AA571" i="3"/>
  <c r="AA572" i="3"/>
  <c r="AA573" i="3"/>
  <c r="AA574" i="3"/>
  <c r="AA575" i="3"/>
  <c r="AA576" i="3"/>
  <c r="AA577" i="3"/>
  <c r="AA578" i="3"/>
  <c r="AA579" i="3"/>
  <c r="AA580" i="3"/>
  <c r="AA581" i="3"/>
  <c r="AA582" i="3"/>
  <c r="AA583" i="3"/>
  <c r="AA584"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AA863" i="3"/>
  <c r="AA864" i="3"/>
  <c r="AA865" i="3"/>
  <c r="AA866" i="3"/>
  <c r="AA867" i="3"/>
  <c r="AA868" i="3"/>
  <c r="AA869" i="3"/>
  <c r="AA870" i="3"/>
  <c r="AA871" i="3"/>
  <c r="AA872" i="3"/>
  <c r="AA873" i="3"/>
  <c r="AA874" i="3"/>
  <c r="AA875" i="3"/>
  <c r="AA876" i="3"/>
  <c r="AA877" i="3"/>
  <c r="AA878" i="3"/>
  <c r="AA879" i="3"/>
  <c r="AA880" i="3"/>
  <c r="AA881" i="3"/>
  <c r="AA882" i="3"/>
  <c r="AA883" i="3"/>
  <c r="AA884" i="3"/>
  <c r="AA885" i="3"/>
  <c r="AA886" i="3"/>
  <c r="AA887" i="3"/>
  <c r="AA888" i="3"/>
  <c r="AA889" i="3"/>
  <c r="AA890" i="3"/>
  <c r="AA891" i="3"/>
  <c r="AA892" i="3"/>
  <c r="AA893" i="3"/>
  <c r="AA894" i="3"/>
  <c r="AA895" i="3"/>
  <c r="AA896" i="3"/>
  <c r="AA897" i="3"/>
  <c r="AA898" i="3"/>
  <c r="AA899" i="3"/>
  <c r="AA900" i="3"/>
  <c r="AA901" i="3"/>
  <c r="AA902" i="3"/>
  <c r="AA903" i="3"/>
  <c r="AA904" i="3"/>
  <c r="AA905" i="3"/>
  <c r="AA906" i="3"/>
  <c r="AA907" i="3"/>
  <c r="AA908" i="3"/>
  <c r="AA909" i="3"/>
  <c r="AA910" i="3"/>
  <c r="AA911" i="3"/>
  <c r="AA912" i="3"/>
  <c r="AA913" i="3"/>
  <c r="AA914" i="3"/>
  <c r="AA915" i="3"/>
  <c r="AA916" i="3"/>
  <c r="AA917" i="3"/>
  <c r="AA918" i="3"/>
  <c r="AA919" i="3"/>
  <c r="AA920" i="3"/>
  <c r="AA921" i="3"/>
  <c r="AA922" i="3"/>
  <c r="AA923" i="3"/>
  <c r="AA924" i="3"/>
  <c r="AA925" i="3"/>
  <c r="AA926" i="3"/>
  <c r="AA927" i="3"/>
  <c r="AA928" i="3"/>
  <c r="AA929" i="3"/>
  <c r="AA930" i="3"/>
  <c r="AA931" i="3"/>
  <c r="AA932" i="3"/>
  <c r="AA933" i="3"/>
  <c r="AA934" i="3"/>
  <c r="AA935" i="3"/>
  <c r="AA936" i="3"/>
  <c r="AA937" i="3"/>
  <c r="AA938" i="3"/>
  <c r="AA939" i="3"/>
  <c r="AA940" i="3"/>
  <c r="AA941" i="3"/>
  <c r="AA942" i="3"/>
  <c r="AA943" i="3"/>
  <c r="AA944" i="3"/>
  <c r="AA945" i="3"/>
  <c r="AA946" i="3"/>
  <c r="AA947" i="3"/>
  <c r="AA948" i="3"/>
  <c r="AA949" i="3"/>
  <c r="AA950" i="3"/>
  <c r="AA951" i="3"/>
  <c r="AA952" i="3"/>
  <c r="AA953" i="3"/>
  <c r="AA954" i="3"/>
  <c r="AA955" i="3"/>
  <c r="AA956" i="3"/>
  <c r="AA957" i="3"/>
  <c r="AA958" i="3"/>
  <c r="AA959" i="3"/>
  <c r="AA960" i="3"/>
  <c r="AA961" i="3"/>
  <c r="AA962" i="3"/>
  <c r="AA963" i="3"/>
  <c r="AA964" i="3"/>
  <c r="AA965" i="3"/>
  <c r="AA966" i="3"/>
  <c r="AA967" i="3"/>
  <c r="AA968" i="3"/>
  <c r="AA969" i="3"/>
  <c r="AA970" i="3"/>
  <c r="AA971" i="3"/>
  <c r="AA972" i="3"/>
  <c r="AA973" i="3"/>
  <c r="AA974" i="3"/>
  <c r="AA975" i="3"/>
  <c r="AA976" i="3"/>
  <c r="AA977" i="3"/>
  <c r="AA978" i="3"/>
  <c r="AA979" i="3"/>
  <c r="AA980" i="3"/>
  <c r="AA981" i="3"/>
  <c r="AA982" i="3"/>
  <c r="AA983" i="3"/>
  <c r="AA984" i="3"/>
  <c r="AA985" i="3"/>
  <c r="AA986" i="3"/>
  <c r="AA987" i="3"/>
  <c r="AA988" i="3"/>
  <c r="AA989" i="3"/>
  <c r="AA990" i="3"/>
  <c r="AA991" i="3"/>
  <c r="AA992" i="3"/>
  <c r="AA993" i="3"/>
  <c r="AA994" i="3"/>
  <c r="AA995" i="3"/>
  <c r="AA996" i="3"/>
  <c r="AA997" i="3"/>
  <c r="AA998" i="3"/>
  <c r="AA999" i="3"/>
  <c r="AA1000" i="3"/>
  <c r="AA1001" i="3"/>
  <c r="AA100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846" i="3"/>
  <c r="AB847" i="3"/>
  <c r="AB848" i="3"/>
  <c r="AB849" i="3"/>
  <c r="AB850" i="3"/>
  <c r="AB851" i="3"/>
  <c r="AB852" i="3"/>
  <c r="AB853" i="3"/>
  <c r="AB854" i="3"/>
  <c r="AB855" i="3"/>
  <c r="AB856" i="3"/>
  <c r="AB857" i="3"/>
  <c r="AB858" i="3"/>
  <c r="AB859" i="3"/>
  <c r="AB860" i="3"/>
  <c r="AB861" i="3"/>
  <c r="AB862" i="3"/>
  <c r="AB863" i="3"/>
  <c r="AB864" i="3"/>
  <c r="AB865" i="3"/>
  <c r="AB866" i="3"/>
  <c r="AB867" i="3"/>
  <c r="AB868" i="3"/>
  <c r="AB869" i="3"/>
  <c r="AB870" i="3"/>
  <c r="AB871" i="3"/>
  <c r="AB872" i="3"/>
  <c r="AB873" i="3"/>
  <c r="AB874" i="3"/>
  <c r="AB875" i="3"/>
  <c r="AB876" i="3"/>
  <c r="AB877" i="3"/>
  <c r="AB878" i="3"/>
  <c r="AB879" i="3"/>
  <c r="AB880" i="3"/>
  <c r="AB881" i="3"/>
  <c r="AB882" i="3"/>
  <c r="AB883" i="3"/>
  <c r="AB884" i="3"/>
  <c r="AB885" i="3"/>
  <c r="AB886" i="3"/>
  <c r="AB887" i="3"/>
  <c r="AB888" i="3"/>
  <c r="AB889" i="3"/>
  <c r="AB890" i="3"/>
  <c r="AB891" i="3"/>
  <c r="AB892" i="3"/>
  <c r="AB893" i="3"/>
  <c r="AB894" i="3"/>
  <c r="AB895" i="3"/>
  <c r="AB896" i="3"/>
  <c r="AB897" i="3"/>
  <c r="AB898" i="3"/>
  <c r="AB899" i="3"/>
  <c r="AB900" i="3"/>
  <c r="AB901" i="3"/>
  <c r="AB902" i="3"/>
  <c r="AB903" i="3"/>
  <c r="AB904" i="3"/>
  <c r="AB905" i="3"/>
  <c r="AB906" i="3"/>
  <c r="AB907" i="3"/>
  <c r="AB908" i="3"/>
  <c r="AB909" i="3"/>
  <c r="AB910" i="3"/>
  <c r="AB911" i="3"/>
  <c r="AB912" i="3"/>
  <c r="AB913" i="3"/>
  <c r="AB914" i="3"/>
  <c r="AB915" i="3"/>
  <c r="AB916" i="3"/>
  <c r="AB917" i="3"/>
  <c r="AB918" i="3"/>
  <c r="AB919" i="3"/>
  <c r="AB920" i="3"/>
  <c r="AB921" i="3"/>
  <c r="AB922" i="3"/>
  <c r="AB923" i="3"/>
  <c r="AB924" i="3"/>
  <c r="AB925" i="3"/>
  <c r="AB926" i="3"/>
  <c r="AB927" i="3"/>
  <c r="AB928" i="3"/>
  <c r="AB929" i="3"/>
  <c r="AB930" i="3"/>
  <c r="AB931" i="3"/>
  <c r="AB932" i="3"/>
  <c r="AB933" i="3"/>
  <c r="AB934" i="3"/>
  <c r="AB935" i="3"/>
  <c r="AB936" i="3"/>
  <c r="AB937" i="3"/>
  <c r="AB938" i="3"/>
  <c r="AB939" i="3"/>
  <c r="AB940" i="3"/>
  <c r="AB941" i="3"/>
  <c r="AB942" i="3"/>
  <c r="AB943" i="3"/>
  <c r="AB944" i="3"/>
  <c r="AB945" i="3"/>
  <c r="AB946" i="3"/>
  <c r="AB947" i="3"/>
  <c r="AB948" i="3"/>
  <c r="AB949" i="3"/>
  <c r="AB950" i="3"/>
  <c r="AB951" i="3"/>
  <c r="AB952" i="3"/>
  <c r="AB953" i="3"/>
  <c r="AB954" i="3"/>
  <c r="AB955" i="3"/>
  <c r="AB956" i="3"/>
  <c r="AB957" i="3"/>
  <c r="AB958" i="3"/>
  <c r="AB959" i="3"/>
  <c r="AB960" i="3"/>
  <c r="AB961" i="3"/>
  <c r="AB962" i="3"/>
  <c r="AB963" i="3"/>
  <c r="AB964" i="3"/>
  <c r="AB965" i="3"/>
  <c r="AB966" i="3"/>
  <c r="AB967" i="3"/>
  <c r="AB968" i="3"/>
  <c r="AB969" i="3"/>
  <c r="AB970" i="3"/>
  <c r="AB971" i="3"/>
  <c r="AB972" i="3"/>
  <c r="AB973" i="3"/>
  <c r="AB974" i="3"/>
  <c r="AB975" i="3"/>
  <c r="AB976" i="3"/>
  <c r="AB977" i="3"/>
  <c r="AB978" i="3"/>
  <c r="AB979" i="3"/>
  <c r="AB980" i="3"/>
  <c r="AB981" i="3"/>
  <c r="AB982" i="3"/>
  <c r="AB983" i="3"/>
  <c r="AB984" i="3"/>
  <c r="AB985" i="3"/>
  <c r="AB986" i="3"/>
  <c r="AB987" i="3"/>
  <c r="AB988" i="3"/>
  <c r="AB989" i="3"/>
  <c r="AB990" i="3"/>
  <c r="AB991" i="3"/>
  <c r="AB992" i="3"/>
  <c r="AB993" i="3"/>
  <c r="AB994" i="3"/>
  <c r="AB995" i="3"/>
  <c r="AB996" i="3"/>
  <c r="AB997" i="3"/>
  <c r="AB998" i="3"/>
  <c r="AB999" i="3"/>
  <c r="AB1000" i="3"/>
  <c r="AB1001" i="3"/>
  <c r="AB1002" i="3"/>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503" i="2"/>
  <c r="AA504" i="2"/>
  <c r="AA505" i="2"/>
  <c r="AA506" i="2"/>
  <c r="AA507" i="2"/>
  <c r="AA508" i="2"/>
  <c r="AA509" i="2"/>
  <c r="AA510" i="2"/>
  <c r="AA511" i="2"/>
  <c r="AA512" i="2"/>
  <c r="AA513" i="2"/>
  <c r="AA514" i="2"/>
  <c r="AA515" i="2"/>
  <c r="AA516" i="2"/>
  <c r="AA517" i="2"/>
  <c r="AA518" i="2"/>
  <c r="AA519" i="2"/>
  <c r="AA520" i="2"/>
  <c r="AA521" i="2"/>
  <c r="AA522" i="2"/>
  <c r="AA523" i="2"/>
  <c r="AA524" i="2"/>
  <c r="AA525" i="2"/>
  <c r="AA526" i="2"/>
  <c r="AA527" i="2"/>
  <c r="AA528" i="2"/>
  <c r="AA529" i="2"/>
  <c r="AA530" i="2"/>
  <c r="AA531" i="2"/>
  <c r="AA532" i="2"/>
  <c r="AA533" i="2"/>
  <c r="AA534" i="2"/>
  <c r="AA535" i="2"/>
  <c r="AA536" i="2"/>
  <c r="AA537" i="2"/>
  <c r="AA538" i="2"/>
  <c r="AA539" i="2"/>
  <c r="AA540" i="2"/>
  <c r="AA541" i="2"/>
  <c r="AA542" i="2"/>
  <c r="AA543" i="2"/>
  <c r="AA544" i="2"/>
  <c r="AA545" i="2"/>
  <c r="AA546" i="2"/>
  <c r="AA547" i="2"/>
  <c r="AA548" i="2"/>
  <c r="AA549" i="2"/>
  <c r="AA550" i="2"/>
  <c r="AA551" i="2"/>
  <c r="AA552" i="2"/>
  <c r="AA553" i="2"/>
  <c r="AA554" i="2"/>
  <c r="AA555" i="2"/>
  <c r="AA556" i="2"/>
  <c r="AA557" i="2"/>
  <c r="AA558" i="2"/>
  <c r="AA559" i="2"/>
  <c r="AA560" i="2"/>
  <c r="AA561" i="2"/>
  <c r="AA562" i="2"/>
  <c r="AA563" i="2"/>
  <c r="AA564" i="2"/>
  <c r="AA565" i="2"/>
  <c r="AA566" i="2"/>
  <c r="AA567" i="2"/>
  <c r="AA568" i="2"/>
  <c r="AA569" i="2"/>
  <c r="AA570" i="2"/>
  <c r="AA571" i="2"/>
  <c r="AA572" i="2"/>
  <c r="AA573" i="2"/>
  <c r="AA574" i="2"/>
  <c r="AA575" i="2"/>
  <c r="AA576" i="2"/>
  <c r="AA577" i="2"/>
  <c r="AA578" i="2"/>
  <c r="AA579" i="2"/>
  <c r="AA580" i="2"/>
  <c r="AA581" i="2"/>
  <c r="AA582" i="2"/>
  <c r="AA583" i="2"/>
  <c r="AA584" i="2"/>
  <c r="AA585" i="2"/>
  <c r="AA586" i="2"/>
  <c r="AA587" i="2"/>
  <c r="AA588" i="2"/>
  <c r="AA589" i="2"/>
  <c r="AA590" i="2"/>
  <c r="AA591" i="2"/>
  <c r="AA592" i="2"/>
  <c r="AA593" i="2"/>
  <c r="AA594" i="2"/>
  <c r="AA595" i="2"/>
  <c r="AA596" i="2"/>
  <c r="AA597" i="2"/>
  <c r="AA598" i="2"/>
  <c r="AA599" i="2"/>
  <c r="AA600" i="2"/>
  <c r="AA601" i="2"/>
  <c r="AA602" i="2"/>
  <c r="AA603" i="2"/>
  <c r="AA604" i="2"/>
  <c r="AA605" i="2"/>
  <c r="AA606" i="2"/>
  <c r="AA607" i="2"/>
  <c r="AA608" i="2"/>
  <c r="AA609" i="2"/>
  <c r="AA610" i="2"/>
  <c r="AA611" i="2"/>
  <c r="AA61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AB503" i="2"/>
  <c r="AB504" i="2"/>
  <c r="AB505" i="2"/>
  <c r="AB506" i="2"/>
  <c r="AB507" i="2"/>
  <c r="AB508" i="2"/>
  <c r="AB509" i="2"/>
  <c r="AB510" i="2"/>
  <c r="AB511" i="2"/>
  <c r="AB512" i="2"/>
  <c r="AB513" i="2"/>
  <c r="AB514" i="2"/>
  <c r="AB515" i="2"/>
  <c r="AB516" i="2"/>
  <c r="AB517" i="2"/>
  <c r="AB518" i="2"/>
  <c r="AB519" i="2"/>
  <c r="AB520" i="2"/>
  <c r="AB521" i="2"/>
  <c r="AB522" i="2"/>
  <c r="AB523" i="2"/>
  <c r="AB524" i="2"/>
  <c r="AB525" i="2"/>
  <c r="AB526" i="2"/>
  <c r="AB527" i="2"/>
  <c r="AB528" i="2"/>
  <c r="AB529" i="2"/>
  <c r="AB530" i="2"/>
  <c r="AB531" i="2"/>
  <c r="AB532" i="2"/>
  <c r="AB533" i="2"/>
  <c r="AB534" i="2"/>
  <c r="AB535" i="2"/>
  <c r="AB536" i="2"/>
  <c r="AB537" i="2"/>
  <c r="AB538" i="2"/>
  <c r="AB539" i="2"/>
  <c r="AB540" i="2"/>
  <c r="AB541" i="2"/>
  <c r="AB542" i="2"/>
  <c r="AB543" i="2"/>
  <c r="AB544" i="2"/>
  <c r="AB545" i="2"/>
  <c r="AB546" i="2"/>
  <c r="AB547" i="2"/>
  <c r="AB548" i="2"/>
  <c r="AB549" i="2"/>
  <c r="AB550" i="2"/>
  <c r="AB551" i="2"/>
  <c r="AB552" i="2"/>
  <c r="AB553" i="2"/>
  <c r="AB554" i="2"/>
  <c r="AB555" i="2"/>
  <c r="AB556" i="2"/>
  <c r="AB557" i="2"/>
  <c r="AB558" i="2"/>
  <c r="AB559" i="2"/>
  <c r="AB560" i="2"/>
  <c r="AB561" i="2"/>
  <c r="AB562" i="2"/>
  <c r="AB563" i="2"/>
  <c r="AB564" i="2"/>
  <c r="AB565" i="2"/>
  <c r="AB566" i="2"/>
  <c r="AB567" i="2"/>
  <c r="AB568" i="2"/>
  <c r="AB569" i="2"/>
  <c r="AB570" i="2"/>
  <c r="AB571" i="2"/>
  <c r="AB572" i="2"/>
  <c r="AB573" i="2"/>
  <c r="AB574" i="2"/>
  <c r="AB575" i="2"/>
  <c r="AB576" i="2"/>
  <c r="AB577" i="2"/>
  <c r="AB578" i="2"/>
  <c r="AB579" i="2"/>
  <c r="AB580" i="2"/>
  <c r="AB581" i="2"/>
  <c r="AB582" i="2"/>
  <c r="AB583" i="2"/>
  <c r="AB584" i="2"/>
  <c r="AB585" i="2"/>
  <c r="AB586" i="2"/>
  <c r="AB587" i="2"/>
  <c r="AB588" i="2"/>
  <c r="AB589" i="2"/>
  <c r="AB590" i="2"/>
  <c r="AB591" i="2"/>
  <c r="AB592" i="2"/>
  <c r="AB593" i="2"/>
  <c r="AB594" i="2"/>
  <c r="AB595" i="2"/>
  <c r="AB596" i="2"/>
  <c r="AB597" i="2"/>
  <c r="AB598" i="2"/>
  <c r="AB599" i="2"/>
  <c r="AB600" i="2"/>
  <c r="AB601" i="2"/>
  <c r="AB602" i="2"/>
  <c r="AB603" i="2"/>
  <c r="AB604" i="2"/>
  <c r="AB605" i="2"/>
  <c r="AB606" i="2"/>
  <c r="AB607" i="2"/>
  <c r="AB608" i="2"/>
  <c r="AB609" i="2"/>
  <c r="AB610" i="2"/>
  <c r="AB611" i="2"/>
  <c r="AB612" i="2"/>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V2" i="6"/>
  <c r="V3" i="6"/>
  <c r="V4" i="6"/>
  <c r="V5" i="6"/>
  <c r="V6" i="6"/>
  <c r="V7" i="6"/>
  <c r="V8" i="6"/>
  <c r="V9" i="6"/>
  <c r="V10" i="6"/>
  <c r="V11" i="6"/>
  <c r="V12" i="6"/>
  <c r="V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V301" i="6"/>
  <c r="V302" i="6"/>
  <c r="V303" i="6"/>
  <c r="V304" i="6"/>
  <c r="V305" i="6"/>
  <c r="V306" i="6"/>
  <c r="V307" i="6"/>
  <c r="V308" i="6"/>
  <c r="V309" i="6"/>
  <c r="V310" i="6"/>
  <c r="V311" i="6"/>
  <c r="V312" i="6"/>
  <c r="V313" i="6"/>
  <c r="V314" i="6"/>
  <c r="V315" i="6"/>
  <c r="V316" i="6"/>
  <c r="V317" i="6"/>
  <c r="V318" i="6"/>
  <c r="V319" i="6"/>
  <c r="V320" i="6"/>
  <c r="V321" i="6"/>
  <c r="V322" i="6"/>
  <c r="V323" i="6"/>
  <c r="V324" i="6"/>
  <c r="V325" i="6"/>
  <c r="V326" i="6"/>
  <c r="V327" i="6"/>
  <c r="V328" i="6"/>
  <c r="V329" i="6"/>
  <c r="V330" i="6"/>
  <c r="V331" i="6"/>
  <c r="V332" i="6"/>
  <c r="V333" i="6"/>
  <c r="V334" i="6"/>
  <c r="V335" i="6"/>
  <c r="V336" i="6"/>
  <c r="V337" i="6"/>
  <c r="V338" i="6"/>
  <c r="V339" i="6"/>
  <c r="V340" i="6"/>
  <c r="V341" i="6"/>
  <c r="V342" i="6"/>
  <c r="V343" i="6"/>
  <c r="V344" i="6"/>
  <c r="V345" i="6"/>
  <c r="V346" i="6"/>
  <c r="V347" i="6"/>
  <c r="V348" i="6"/>
  <c r="V349" i="6"/>
  <c r="V350" i="6"/>
  <c r="V351" i="6"/>
  <c r="V352" i="6"/>
  <c r="V353" i="6"/>
  <c r="V354" i="6"/>
  <c r="V355" i="6"/>
  <c r="V356" i="6"/>
  <c r="V357" i="6"/>
  <c r="V358" i="6"/>
  <c r="V359" i="6"/>
  <c r="V360" i="6"/>
  <c r="V361" i="6"/>
  <c r="V362" i="6"/>
  <c r="V363" i="6"/>
  <c r="V364" i="6"/>
  <c r="V365" i="6"/>
  <c r="V366" i="6"/>
  <c r="V367" i="6"/>
  <c r="V368" i="6"/>
  <c r="V369" i="6"/>
  <c r="V370" i="6"/>
  <c r="V371" i="6"/>
  <c r="V372" i="6"/>
  <c r="V373" i="6"/>
  <c r="V374" i="6"/>
  <c r="V375" i="6"/>
  <c r="V376" i="6"/>
  <c r="V377" i="6"/>
  <c r="V378" i="6"/>
  <c r="V379" i="6"/>
  <c r="V380" i="6"/>
  <c r="V381" i="6"/>
  <c r="V382" i="6"/>
  <c r="V383" i="6"/>
  <c r="V384" i="6"/>
  <c r="V385" i="6"/>
  <c r="V386" i="6"/>
  <c r="V387" i="6"/>
  <c r="V388" i="6"/>
  <c r="V389" i="6"/>
  <c r="V390" i="6"/>
  <c r="V391" i="6"/>
  <c r="Y391" i="6"/>
  <c r="Y391" i="6" a="1"/>
  <c r="X391" i="6"/>
  <c r="X391" i="6" a="1"/>
  <c r="W391" i="6"/>
  <c r="U391" i="6"/>
  <c r="T391" i="6"/>
  <c r="S391" i="6"/>
  <c r="R391" i="6"/>
  <c r="Q391" i="6"/>
  <c r="Y390" i="6"/>
  <c r="Y390" i="6" a="1"/>
  <c r="X390" i="6"/>
  <c r="X390" i="6" a="1"/>
  <c r="W390" i="6"/>
  <c r="U390" i="6"/>
  <c r="T390" i="6"/>
  <c r="S390" i="6"/>
  <c r="R390" i="6"/>
  <c r="Q390" i="6"/>
  <c r="Y389" i="6"/>
  <c r="Y389" i="6" a="1"/>
  <c r="X389" i="6"/>
  <c r="X389" i="6" a="1"/>
  <c r="W389" i="6"/>
  <c r="U389" i="6"/>
  <c r="T389" i="6"/>
  <c r="S389" i="6"/>
  <c r="R389" i="6"/>
  <c r="Q389" i="6"/>
  <c r="Y388" i="6"/>
  <c r="Y388" i="6" a="1"/>
  <c r="X388" i="6"/>
  <c r="X388" i="6" a="1"/>
  <c r="W388" i="6"/>
  <c r="U388" i="6"/>
  <c r="T388" i="6"/>
  <c r="S388" i="6"/>
  <c r="R388" i="6"/>
  <c r="Q388" i="6"/>
  <c r="Y387" i="6"/>
  <c r="Y387" i="6" a="1"/>
  <c r="X387" i="6"/>
  <c r="X387" i="6" a="1"/>
  <c r="W387" i="6"/>
  <c r="U387" i="6"/>
  <c r="T387" i="6"/>
  <c r="S387" i="6"/>
  <c r="R387" i="6"/>
  <c r="Q387" i="6"/>
  <c r="Y386" i="6"/>
  <c r="Y386" i="6" a="1"/>
  <c r="X386" i="6"/>
  <c r="X386" i="6" a="1"/>
  <c r="W386" i="6"/>
  <c r="U386" i="6"/>
  <c r="T386" i="6"/>
  <c r="S386" i="6"/>
  <c r="R386" i="6"/>
  <c r="Q386" i="6"/>
  <c r="Y385" i="6"/>
  <c r="Y385" i="6" a="1"/>
  <c r="X385" i="6"/>
  <c r="X385" i="6" a="1"/>
  <c r="W385" i="6"/>
  <c r="U385" i="6"/>
  <c r="T385" i="6"/>
  <c r="S385" i="6"/>
  <c r="R385" i="6"/>
  <c r="Q385" i="6"/>
  <c r="Y384" i="6"/>
  <c r="Y384" i="6" a="1"/>
  <c r="X384" i="6"/>
  <c r="X384" i="6" a="1"/>
  <c r="W384" i="6"/>
  <c r="U384" i="6"/>
  <c r="T384" i="6"/>
  <c r="S384" i="6"/>
  <c r="R384" i="6"/>
  <c r="Q384" i="6"/>
  <c r="Y383" i="6"/>
  <c r="Y383" i="6" a="1"/>
  <c r="X383" i="6"/>
  <c r="X383" i="6" a="1"/>
  <c r="W383" i="6"/>
  <c r="U383" i="6"/>
  <c r="T383" i="6"/>
  <c r="S383" i="6"/>
  <c r="R383" i="6"/>
  <c r="Q383" i="6"/>
  <c r="Y382" i="6"/>
  <c r="Y382" i="6" a="1"/>
  <c r="X382" i="6"/>
  <c r="X382" i="6" a="1"/>
  <c r="W382" i="6"/>
  <c r="U382" i="6"/>
  <c r="T382" i="6"/>
  <c r="S382" i="6"/>
  <c r="R382" i="6"/>
  <c r="Q382" i="6"/>
  <c r="Y381" i="6"/>
  <c r="Y381" i="6" a="1"/>
  <c r="X381" i="6"/>
  <c r="X381" i="6" a="1"/>
  <c r="W381" i="6"/>
  <c r="U381" i="6"/>
  <c r="T381" i="6"/>
  <c r="S381" i="6"/>
  <c r="R381" i="6"/>
  <c r="Q381" i="6"/>
  <c r="Y380" i="6"/>
  <c r="Y380" i="6" a="1"/>
  <c r="X380" i="6"/>
  <c r="X380" i="6" a="1"/>
  <c r="W380" i="6"/>
  <c r="U380" i="6"/>
  <c r="T380" i="6"/>
  <c r="S380" i="6"/>
  <c r="R380" i="6"/>
  <c r="Q380" i="6"/>
  <c r="Y379" i="6"/>
  <c r="Y379" i="6" a="1"/>
  <c r="X379" i="6"/>
  <c r="X379" i="6" a="1"/>
  <c r="W379" i="6"/>
  <c r="U379" i="6"/>
  <c r="T379" i="6"/>
  <c r="S379" i="6"/>
  <c r="R379" i="6"/>
  <c r="Q379" i="6"/>
  <c r="Y378" i="6"/>
  <c r="Y378" i="6" a="1"/>
  <c r="X378" i="6"/>
  <c r="X378" i="6" a="1"/>
  <c r="W378" i="6"/>
  <c r="U378" i="6"/>
  <c r="T378" i="6"/>
  <c r="S378" i="6"/>
  <c r="R378" i="6"/>
  <c r="Q378" i="6"/>
  <c r="Y377" i="6"/>
  <c r="Y377" i="6" a="1"/>
  <c r="X377" i="6"/>
  <c r="X377" i="6" a="1"/>
  <c r="W377" i="6"/>
  <c r="U377" i="6"/>
  <c r="T377" i="6"/>
  <c r="S377" i="6"/>
  <c r="R377" i="6"/>
  <c r="Q377" i="6"/>
  <c r="Y376" i="6"/>
  <c r="Y376" i="6" a="1"/>
  <c r="X376" i="6"/>
  <c r="X376" i="6" a="1"/>
  <c r="W376" i="6"/>
  <c r="U376" i="6"/>
  <c r="T376" i="6"/>
  <c r="S376" i="6"/>
  <c r="R376" i="6"/>
  <c r="Q376" i="6"/>
  <c r="Y375" i="6"/>
  <c r="Y375" i="6" a="1"/>
  <c r="X375" i="6"/>
  <c r="X375" i="6" a="1"/>
  <c r="W375" i="6"/>
  <c r="U375" i="6"/>
  <c r="T375" i="6"/>
  <c r="S375" i="6"/>
  <c r="R375" i="6"/>
  <c r="Q375" i="6"/>
  <c r="Y374" i="6"/>
  <c r="Y374" i="6" a="1"/>
  <c r="X374" i="6"/>
  <c r="X374" i="6" a="1"/>
  <c r="W374" i="6"/>
  <c r="U374" i="6"/>
  <c r="T374" i="6"/>
  <c r="S374" i="6"/>
  <c r="R374" i="6"/>
  <c r="Q374" i="6"/>
  <c r="Y373" i="6"/>
  <c r="Y373" i="6" a="1"/>
  <c r="X373" i="6"/>
  <c r="X373" i="6" a="1"/>
  <c r="W373" i="6"/>
  <c r="U373" i="6"/>
  <c r="T373" i="6"/>
  <c r="S373" i="6"/>
  <c r="R373" i="6"/>
  <c r="Q373" i="6"/>
  <c r="Y372" i="6"/>
  <c r="Y372" i="6" a="1"/>
  <c r="X372" i="6"/>
  <c r="X372" i="6" a="1"/>
  <c r="W372" i="6"/>
  <c r="U372" i="6"/>
  <c r="T372" i="6"/>
  <c r="S372" i="6"/>
  <c r="R372" i="6"/>
  <c r="Q372" i="6"/>
  <c r="Y371" i="6"/>
  <c r="Y371" i="6" a="1"/>
  <c r="X371" i="6"/>
  <c r="X371" i="6" a="1"/>
  <c r="W371" i="6"/>
  <c r="U371" i="6"/>
  <c r="T371" i="6"/>
  <c r="S371" i="6"/>
  <c r="R371" i="6"/>
  <c r="Q371" i="6"/>
  <c r="Y370" i="6"/>
  <c r="Y370" i="6" a="1"/>
  <c r="X370" i="6"/>
  <c r="X370" i="6" a="1"/>
  <c r="W370" i="6"/>
  <c r="U370" i="6"/>
  <c r="T370" i="6"/>
  <c r="S370" i="6"/>
  <c r="R370" i="6"/>
  <c r="Q370" i="6"/>
  <c r="Y369" i="6"/>
  <c r="Y369" i="6" a="1"/>
  <c r="X369" i="6"/>
  <c r="X369" i="6" a="1"/>
  <c r="W369" i="6"/>
  <c r="U369" i="6"/>
  <c r="T369" i="6"/>
  <c r="S369" i="6"/>
  <c r="R369" i="6"/>
  <c r="Q369" i="6"/>
  <c r="Y368" i="6"/>
  <c r="Y368" i="6" a="1"/>
  <c r="X368" i="6"/>
  <c r="X368" i="6" a="1"/>
  <c r="W368" i="6"/>
  <c r="U368" i="6"/>
  <c r="T368" i="6"/>
  <c r="S368" i="6"/>
  <c r="R368" i="6"/>
  <c r="Q368" i="6"/>
  <c r="Y367" i="6"/>
  <c r="Y367" i="6" a="1"/>
  <c r="X367" i="6"/>
  <c r="X367" i="6" a="1"/>
  <c r="W367" i="6"/>
  <c r="U367" i="6"/>
  <c r="T367" i="6"/>
  <c r="S367" i="6"/>
  <c r="R367" i="6"/>
  <c r="Q367" i="6"/>
  <c r="Y366" i="6"/>
  <c r="Y366" i="6" a="1"/>
  <c r="X366" i="6"/>
  <c r="X366" i="6" a="1"/>
  <c r="W366" i="6"/>
  <c r="U366" i="6"/>
  <c r="T366" i="6"/>
  <c r="S366" i="6"/>
  <c r="R366" i="6"/>
  <c r="Q366" i="6"/>
  <c r="Y365" i="6"/>
  <c r="Y365" i="6" a="1"/>
  <c r="X365" i="6"/>
  <c r="X365" i="6" a="1"/>
  <c r="W365" i="6"/>
  <c r="U365" i="6"/>
  <c r="T365" i="6"/>
  <c r="S365" i="6"/>
  <c r="R365" i="6"/>
  <c r="Q365" i="6"/>
  <c r="Y364" i="6"/>
  <c r="Y364" i="6" a="1"/>
  <c r="X364" i="6"/>
  <c r="X364" i="6" a="1"/>
  <c r="W364" i="6"/>
  <c r="U364" i="6"/>
  <c r="T364" i="6"/>
  <c r="S364" i="6"/>
  <c r="R364" i="6"/>
  <c r="Q364" i="6"/>
  <c r="Y363" i="6"/>
  <c r="Y363" i="6" a="1"/>
  <c r="X363" i="6"/>
  <c r="X363" i="6" a="1"/>
  <c r="W363" i="6"/>
  <c r="U363" i="6"/>
  <c r="T363" i="6"/>
  <c r="S363" i="6"/>
  <c r="R363" i="6"/>
  <c r="Q363" i="6"/>
  <c r="Y362" i="6"/>
  <c r="Y362" i="6" a="1"/>
  <c r="X362" i="6"/>
  <c r="X362" i="6" a="1"/>
  <c r="W362" i="6"/>
  <c r="U362" i="6"/>
  <c r="T362" i="6"/>
  <c r="S362" i="6"/>
  <c r="R362" i="6"/>
  <c r="Q362" i="6"/>
  <c r="Y361" i="6"/>
  <c r="Y361" i="6" a="1"/>
  <c r="X361" i="6"/>
  <c r="X361" i="6" a="1"/>
  <c r="W361" i="6"/>
  <c r="U361" i="6"/>
  <c r="T361" i="6"/>
  <c r="S361" i="6"/>
  <c r="R361" i="6"/>
  <c r="Q361" i="6"/>
  <c r="Y360" i="6"/>
  <c r="Y360" i="6" a="1"/>
  <c r="X360" i="6"/>
  <c r="X360" i="6" a="1"/>
  <c r="W360" i="6"/>
  <c r="U360" i="6"/>
  <c r="T360" i="6"/>
  <c r="S360" i="6"/>
  <c r="R360" i="6"/>
  <c r="Q360" i="6"/>
  <c r="Y359" i="6"/>
  <c r="Y359" i="6" a="1"/>
  <c r="X359" i="6"/>
  <c r="X359" i="6" a="1"/>
  <c r="W359" i="6"/>
  <c r="U359" i="6"/>
  <c r="T359" i="6"/>
  <c r="S359" i="6"/>
  <c r="R359" i="6"/>
  <c r="Q359" i="6"/>
  <c r="Y358" i="6"/>
  <c r="Y358" i="6" a="1"/>
  <c r="X358" i="6"/>
  <c r="X358" i="6" a="1"/>
  <c r="W358" i="6"/>
  <c r="U358" i="6"/>
  <c r="T358" i="6"/>
  <c r="S358" i="6"/>
  <c r="R358" i="6"/>
  <c r="Q358" i="6"/>
  <c r="Y357" i="6"/>
  <c r="Y357" i="6" a="1"/>
  <c r="X357" i="6"/>
  <c r="X357" i="6" a="1"/>
  <c r="W357" i="6"/>
  <c r="U357" i="6"/>
  <c r="T357" i="6"/>
  <c r="S357" i="6"/>
  <c r="R357" i="6"/>
  <c r="Q357" i="6"/>
  <c r="Y356" i="6"/>
  <c r="Y356" i="6" a="1"/>
  <c r="X356" i="6"/>
  <c r="X356" i="6" a="1"/>
  <c r="W356" i="6"/>
  <c r="U356" i="6"/>
  <c r="T356" i="6"/>
  <c r="S356" i="6"/>
  <c r="R356" i="6"/>
  <c r="Q356" i="6"/>
  <c r="Y355" i="6"/>
  <c r="Y355" i="6" a="1"/>
  <c r="X355" i="6"/>
  <c r="X355" i="6" a="1"/>
  <c r="W355" i="6"/>
  <c r="U355" i="6"/>
  <c r="T355" i="6"/>
  <c r="S355" i="6"/>
  <c r="R355" i="6"/>
  <c r="Q355" i="6"/>
  <c r="Y354" i="6"/>
  <c r="Y354" i="6" a="1"/>
  <c r="X354" i="6"/>
  <c r="X354" i="6" a="1"/>
  <c r="W354" i="6"/>
  <c r="U354" i="6"/>
  <c r="T354" i="6"/>
  <c r="S354" i="6"/>
  <c r="R354" i="6"/>
  <c r="Q354" i="6"/>
  <c r="Y353" i="6"/>
  <c r="Y353" i="6" a="1"/>
  <c r="X353" i="6"/>
  <c r="X353" i="6" a="1"/>
  <c r="W353" i="6"/>
  <c r="U353" i="6"/>
  <c r="T353" i="6"/>
  <c r="S353" i="6"/>
  <c r="R353" i="6"/>
  <c r="Q353" i="6"/>
  <c r="Y352" i="6"/>
  <c r="Y352" i="6" a="1"/>
  <c r="X352" i="6"/>
  <c r="X352" i="6" a="1"/>
  <c r="W352" i="6"/>
  <c r="U352" i="6"/>
  <c r="T352" i="6"/>
  <c r="S352" i="6"/>
  <c r="R352" i="6"/>
  <c r="Q352" i="6"/>
  <c r="Y351" i="6"/>
  <c r="Y351" i="6" a="1"/>
  <c r="X351" i="6"/>
  <c r="X351" i="6" a="1"/>
  <c r="W351" i="6"/>
  <c r="U351" i="6"/>
  <c r="T351" i="6"/>
  <c r="S351" i="6"/>
  <c r="R351" i="6"/>
  <c r="Q351" i="6"/>
  <c r="Y350" i="6"/>
  <c r="Y350" i="6" a="1"/>
  <c r="X350" i="6"/>
  <c r="X350" i="6" a="1"/>
  <c r="W350" i="6"/>
  <c r="U350" i="6"/>
  <c r="T350" i="6"/>
  <c r="S350" i="6"/>
  <c r="R350" i="6"/>
  <c r="Q350" i="6"/>
  <c r="Y349" i="6"/>
  <c r="Y349" i="6" a="1"/>
  <c r="X349" i="6"/>
  <c r="X349" i="6" a="1"/>
  <c r="W349" i="6"/>
  <c r="U349" i="6"/>
  <c r="T349" i="6"/>
  <c r="S349" i="6"/>
  <c r="R349" i="6"/>
  <c r="Q349" i="6"/>
  <c r="Y348" i="6"/>
  <c r="Y348" i="6" a="1"/>
  <c r="X348" i="6"/>
  <c r="X348" i="6" a="1"/>
  <c r="W348" i="6"/>
  <c r="U348" i="6"/>
  <c r="T348" i="6"/>
  <c r="S348" i="6"/>
  <c r="R348" i="6"/>
  <c r="Q348" i="6"/>
  <c r="Y347" i="6"/>
  <c r="Y347" i="6" a="1"/>
  <c r="X347" i="6"/>
  <c r="X347" i="6" a="1"/>
  <c r="W347" i="6"/>
  <c r="U347" i="6"/>
  <c r="T347" i="6"/>
  <c r="S347" i="6"/>
  <c r="R347" i="6"/>
  <c r="Q347" i="6"/>
  <c r="Y346" i="6"/>
  <c r="Y346" i="6" a="1"/>
  <c r="X346" i="6"/>
  <c r="X346" i="6" a="1"/>
  <c r="W346" i="6"/>
  <c r="U346" i="6"/>
  <c r="T346" i="6"/>
  <c r="S346" i="6"/>
  <c r="R346" i="6"/>
  <c r="Q346" i="6"/>
  <c r="Y345" i="6"/>
  <c r="Y345" i="6" a="1"/>
  <c r="X345" i="6"/>
  <c r="X345" i="6" a="1"/>
  <c r="W345" i="6"/>
  <c r="U345" i="6"/>
  <c r="T345" i="6"/>
  <c r="S345" i="6"/>
  <c r="R345" i="6"/>
  <c r="Q345" i="6"/>
  <c r="Y344" i="6"/>
  <c r="Y344" i="6" a="1"/>
  <c r="X344" i="6"/>
  <c r="X344" i="6" a="1"/>
  <c r="W344" i="6"/>
  <c r="U344" i="6"/>
  <c r="T344" i="6"/>
  <c r="S344" i="6"/>
  <c r="R344" i="6"/>
  <c r="Q344" i="6"/>
  <c r="Y343" i="6"/>
  <c r="Y343" i="6" a="1"/>
  <c r="X343" i="6"/>
  <c r="X343" i="6" a="1"/>
  <c r="W343" i="6"/>
  <c r="U343" i="6"/>
  <c r="T343" i="6"/>
  <c r="S343" i="6"/>
  <c r="R343" i="6"/>
  <c r="Q343" i="6"/>
  <c r="Y342" i="6"/>
  <c r="Y342" i="6" a="1"/>
  <c r="X342" i="6"/>
  <c r="X342" i="6" a="1"/>
  <c r="W342" i="6"/>
  <c r="U342" i="6"/>
  <c r="T342" i="6"/>
  <c r="S342" i="6"/>
  <c r="R342" i="6"/>
  <c r="Q342" i="6"/>
  <c r="Y341" i="6"/>
  <c r="Y341" i="6" a="1"/>
  <c r="X341" i="6"/>
  <c r="X341" i="6" a="1"/>
  <c r="W341" i="6"/>
  <c r="U341" i="6"/>
  <c r="T341" i="6"/>
  <c r="S341" i="6"/>
  <c r="R341" i="6"/>
  <c r="Q341" i="6"/>
  <c r="Y340" i="6"/>
  <c r="Y340" i="6" a="1"/>
  <c r="X340" i="6"/>
  <c r="X340" i="6" a="1"/>
  <c r="W340" i="6"/>
  <c r="U340" i="6"/>
  <c r="T340" i="6"/>
  <c r="S340" i="6"/>
  <c r="R340" i="6"/>
  <c r="Q340" i="6"/>
  <c r="Y339" i="6"/>
  <c r="Y339" i="6" a="1"/>
  <c r="X339" i="6"/>
  <c r="X339" i="6" a="1"/>
  <c r="W339" i="6"/>
  <c r="U339" i="6"/>
  <c r="T339" i="6"/>
  <c r="S339" i="6"/>
  <c r="R339" i="6"/>
  <c r="Q339" i="6"/>
  <c r="Y338" i="6"/>
  <c r="Y338" i="6" a="1"/>
  <c r="X338" i="6"/>
  <c r="X338" i="6" a="1"/>
  <c r="W338" i="6"/>
  <c r="U338" i="6"/>
  <c r="T338" i="6"/>
  <c r="S338" i="6"/>
  <c r="R338" i="6"/>
  <c r="Q338" i="6"/>
  <c r="Y337" i="6"/>
  <c r="Y337" i="6" a="1"/>
  <c r="X337" i="6"/>
  <c r="X337" i="6" a="1"/>
  <c r="W337" i="6"/>
  <c r="U337" i="6"/>
  <c r="T337" i="6"/>
  <c r="S337" i="6"/>
  <c r="R337" i="6"/>
  <c r="Q337" i="6"/>
  <c r="Y336" i="6"/>
  <c r="Y336" i="6" a="1"/>
  <c r="X336" i="6"/>
  <c r="X336" i="6" a="1"/>
  <c r="W336" i="6"/>
  <c r="U336" i="6"/>
  <c r="T336" i="6"/>
  <c r="S336" i="6"/>
  <c r="R336" i="6"/>
  <c r="Q336" i="6"/>
  <c r="Y335" i="6"/>
  <c r="Y335" i="6" a="1"/>
  <c r="X335" i="6"/>
  <c r="X335" i="6" a="1"/>
  <c r="W335" i="6"/>
  <c r="U335" i="6"/>
  <c r="T335" i="6"/>
  <c r="S335" i="6"/>
  <c r="R335" i="6"/>
  <c r="Q335" i="6"/>
  <c r="Y334" i="6"/>
  <c r="Y334" i="6" a="1"/>
  <c r="X334" i="6"/>
  <c r="X334" i="6" a="1"/>
  <c r="W334" i="6"/>
  <c r="U334" i="6"/>
  <c r="T334" i="6"/>
  <c r="S334" i="6"/>
  <c r="R334" i="6"/>
  <c r="Q334" i="6"/>
  <c r="Y333" i="6"/>
  <c r="Y333" i="6" a="1"/>
  <c r="X333" i="6"/>
  <c r="X333" i="6" a="1"/>
  <c r="W333" i="6"/>
  <c r="U333" i="6"/>
  <c r="T333" i="6"/>
  <c r="S333" i="6"/>
  <c r="R333" i="6"/>
  <c r="Q333" i="6"/>
  <c r="Y332" i="6"/>
  <c r="Y332" i="6" a="1"/>
  <c r="X332" i="6"/>
  <c r="X332" i="6" a="1"/>
  <c r="W332" i="6"/>
  <c r="U332" i="6"/>
  <c r="T332" i="6"/>
  <c r="S332" i="6"/>
  <c r="R332" i="6"/>
  <c r="Q332" i="6"/>
  <c r="Y331" i="6"/>
  <c r="Y331" i="6" a="1"/>
  <c r="X331" i="6"/>
  <c r="X331" i="6" a="1"/>
  <c r="W331" i="6"/>
  <c r="U331" i="6"/>
  <c r="T331" i="6"/>
  <c r="S331" i="6"/>
  <c r="R331" i="6"/>
  <c r="Q331" i="6"/>
  <c r="Y330" i="6"/>
  <c r="Y330" i="6" a="1"/>
  <c r="X330" i="6"/>
  <c r="X330" i="6" a="1"/>
  <c r="W330" i="6"/>
  <c r="U330" i="6"/>
  <c r="T330" i="6"/>
  <c r="S330" i="6"/>
  <c r="R330" i="6"/>
  <c r="Q330" i="6"/>
  <c r="Y329" i="6"/>
  <c r="Y329" i="6" a="1"/>
  <c r="X329" i="6"/>
  <c r="X329" i="6" a="1"/>
  <c r="W329" i="6"/>
  <c r="U329" i="6"/>
  <c r="T329" i="6"/>
  <c r="S329" i="6"/>
  <c r="R329" i="6"/>
  <c r="Q329" i="6"/>
  <c r="Y328" i="6"/>
  <c r="Y328" i="6" a="1"/>
  <c r="X328" i="6"/>
  <c r="X328" i="6" a="1"/>
  <c r="W328" i="6"/>
  <c r="U328" i="6"/>
  <c r="T328" i="6"/>
  <c r="S328" i="6"/>
  <c r="R328" i="6"/>
  <c r="Q328" i="6"/>
  <c r="Y327" i="6"/>
  <c r="Y327" i="6" a="1"/>
  <c r="X327" i="6"/>
  <c r="X327" i="6" a="1"/>
  <c r="W327" i="6"/>
  <c r="U327" i="6"/>
  <c r="T327" i="6"/>
  <c r="S327" i="6"/>
  <c r="R327" i="6"/>
  <c r="Q327" i="6"/>
  <c r="Y326" i="6"/>
  <c r="Y326" i="6" a="1"/>
  <c r="X326" i="6"/>
  <c r="X326" i="6" a="1"/>
  <c r="W326" i="6"/>
  <c r="U326" i="6"/>
  <c r="T326" i="6"/>
  <c r="S326" i="6"/>
  <c r="R326" i="6"/>
  <c r="Q326" i="6"/>
  <c r="Y325" i="6"/>
  <c r="Y325" i="6" a="1"/>
  <c r="X325" i="6"/>
  <c r="X325" i="6" a="1"/>
  <c r="W325" i="6"/>
  <c r="U325" i="6"/>
  <c r="T325" i="6"/>
  <c r="S325" i="6"/>
  <c r="R325" i="6"/>
  <c r="Q325" i="6"/>
  <c r="Y324" i="6"/>
  <c r="Y324" i="6" a="1"/>
  <c r="X324" i="6"/>
  <c r="X324" i="6" a="1"/>
  <c r="W324" i="6"/>
  <c r="U324" i="6"/>
  <c r="T324" i="6"/>
  <c r="S324" i="6"/>
  <c r="R324" i="6"/>
  <c r="Q324" i="6"/>
  <c r="Y323" i="6"/>
  <c r="Y323" i="6" a="1"/>
  <c r="X323" i="6"/>
  <c r="X323" i="6" a="1"/>
  <c r="W323" i="6"/>
  <c r="U323" i="6"/>
  <c r="T323" i="6"/>
  <c r="S323" i="6"/>
  <c r="R323" i="6"/>
  <c r="Q323" i="6"/>
  <c r="Y322" i="6"/>
  <c r="Y322" i="6" a="1"/>
  <c r="X322" i="6"/>
  <c r="X322" i="6" a="1"/>
  <c r="W322" i="6"/>
  <c r="U322" i="6"/>
  <c r="T322" i="6"/>
  <c r="S322" i="6"/>
  <c r="R322" i="6"/>
  <c r="Q322" i="6"/>
  <c r="Y321" i="6"/>
  <c r="Y321" i="6" a="1"/>
  <c r="X321" i="6"/>
  <c r="X321" i="6" a="1"/>
  <c r="W321" i="6"/>
  <c r="U321" i="6"/>
  <c r="T321" i="6"/>
  <c r="S321" i="6"/>
  <c r="R321" i="6"/>
  <c r="Q321" i="6"/>
  <c r="Y320" i="6"/>
  <c r="Y320" i="6" a="1"/>
  <c r="X320" i="6"/>
  <c r="X320" i="6" a="1"/>
  <c r="W320" i="6"/>
  <c r="U320" i="6"/>
  <c r="T320" i="6"/>
  <c r="S320" i="6"/>
  <c r="R320" i="6"/>
  <c r="Q320" i="6"/>
  <c r="Y319" i="6"/>
  <c r="Y319" i="6" a="1"/>
  <c r="X319" i="6"/>
  <c r="X319" i="6" a="1"/>
  <c r="W319" i="6"/>
  <c r="U319" i="6"/>
  <c r="T319" i="6"/>
  <c r="S319" i="6"/>
  <c r="R319" i="6"/>
  <c r="Q319" i="6"/>
  <c r="Y318" i="6"/>
  <c r="Y318" i="6" a="1"/>
  <c r="X318" i="6"/>
  <c r="X318" i="6" a="1"/>
  <c r="W318" i="6"/>
  <c r="U318" i="6"/>
  <c r="T318" i="6"/>
  <c r="S318" i="6"/>
  <c r="R318" i="6"/>
  <c r="Q318" i="6"/>
  <c r="Y317" i="6"/>
  <c r="Y317" i="6" a="1"/>
  <c r="X317" i="6"/>
  <c r="X317" i="6" a="1"/>
  <c r="W317" i="6"/>
  <c r="U317" i="6"/>
  <c r="T317" i="6"/>
  <c r="S317" i="6"/>
  <c r="R317" i="6"/>
  <c r="Q317" i="6"/>
  <c r="Y316" i="6"/>
  <c r="Y316" i="6" a="1"/>
  <c r="X316" i="6"/>
  <c r="X316" i="6" a="1"/>
  <c r="W316" i="6"/>
  <c r="U316" i="6"/>
  <c r="T316" i="6"/>
  <c r="S316" i="6"/>
  <c r="R316" i="6"/>
  <c r="Q316" i="6"/>
  <c r="Y315" i="6"/>
  <c r="Y315" i="6" a="1"/>
  <c r="X315" i="6"/>
  <c r="X315" i="6" a="1"/>
  <c r="W315" i="6"/>
  <c r="U315" i="6"/>
  <c r="T315" i="6"/>
  <c r="S315" i="6"/>
  <c r="R315" i="6"/>
  <c r="Q315" i="6"/>
  <c r="Y314" i="6"/>
  <c r="Y314" i="6" a="1"/>
  <c r="X314" i="6"/>
  <c r="X314" i="6" a="1"/>
  <c r="W314" i="6"/>
  <c r="U314" i="6"/>
  <c r="T314" i="6"/>
  <c r="S314" i="6"/>
  <c r="R314" i="6"/>
  <c r="Q314" i="6"/>
  <c r="Y313" i="6"/>
  <c r="Y313" i="6" a="1"/>
  <c r="X313" i="6"/>
  <c r="X313" i="6" a="1"/>
  <c r="W313" i="6"/>
  <c r="U313" i="6"/>
  <c r="T313" i="6"/>
  <c r="S313" i="6"/>
  <c r="R313" i="6"/>
  <c r="Q313" i="6"/>
  <c r="Y312" i="6"/>
  <c r="Y312" i="6" a="1"/>
  <c r="X312" i="6"/>
  <c r="X312" i="6" a="1"/>
  <c r="W312" i="6"/>
  <c r="U312" i="6"/>
  <c r="T312" i="6"/>
  <c r="S312" i="6"/>
  <c r="R312" i="6"/>
  <c r="Q312" i="6"/>
  <c r="Y311" i="6"/>
  <c r="Y311" i="6" a="1"/>
  <c r="X311" i="6"/>
  <c r="X311" i="6" a="1"/>
  <c r="W311" i="6"/>
  <c r="U311" i="6"/>
  <c r="T311" i="6"/>
  <c r="S311" i="6"/>
  <c r="R311" i="6"/>
  <c r="Q311" i="6"/>
  <c r="Y310" i="6"/>
  <c r="Y310" i="6" a="1"/>
  <c r="X310" i="6"/>
  <c r="X310" i="6" a="1"/>
  <c r="W310" i="6"/>
  <c r="U310" i="6"/>
  <c r="T310" i="6"/>
  <c r="S310" i="6"/>
  <c r="R310" i="6"/>
  <c r="Q310" i="6"/>
  <c r="Y309" i="6"/>
  <c r="Y309" i="6" a="1"/>
  <c r="X309" i="6"/>
  <c r="X309" i="6" a="1"/>
  <c r="W309" i="6"/>
  <c r="U309" i="6"/>
  <c r="T309" i="6"/>
  <c r="S309" i="6"/>
  <c r="R309" i="6"/>
  <c r="Q309" i="6"/>
  <c r="Y308" i="6"/>
  <c r="Y308" i="6" a="1"/>
  <c r="X308" i="6"/>
  <c r="X308" i="6" a="1"/>
  <c r="W308" i="6"/>
  <c r="U308" i="6"/>
  <c r="T308" i="6"/>
  <c r="S308" i="6"/>
  <c r="R308" i="6"/>
  <c r="Q308" i="6"/>
  <c r="Y307" i="6"/>
  <c r="Y307" i="6" a="1"/>
  <c r="X307" i="6"/>
  <c r="X307" i="6" a="1"/>
  <c r="W307" i="6"/>
  <c r="U307" i="6"/>
  <c r="T307" i="6"/>
  <c r="S307" i="6"/>
  <c r="R307" i="6"/>
  <c r="Q307" i="6"/>
  <c r="Y306" i="6"/>
  <c r="Y306" i="6" a="1"/>
  <c r="X306" i="6"/>
  <c r="X306" i="6" a="1"/>
  <c r="W306" i="6"/>
  <c r="U306" i="6"/>
  <c r="T306" i="6"/>
  <c r="S306" i="6"/>
  <c r="R306" i="6"/>
  <c r="Q306" i="6"/>
  <c r="Y305" i="6"/>
  <c r="Y305" i="6" a="1"/>
  <c r="X305" i="6"/>
  <c r="X305" i="6" a="1"/>
  <c r="W305" i="6"/>
  <c r="U305" i="6"/>
  <c r="T305" i="6"/>
  <c r="S305" i="6"/>
  <c r="R305" i="6"/>
  <c r="Q305" i="6"/>
  <c r="Y304" i="6"/>
  <c r="Y304" i="6" a="1"/>
  <c r="X304" i="6"/>
  <c r="X304" i="6" a="1"/>
  <c r="W304" i="6"/>
  <c r="U304" i="6"/>
  <c r="T304" i="6"/>
  <c r="S304" i="6"/>
  <c r="R304" i="6"/>
  <c r="Q304" i="6"/>
  <c r="Y303" i="6"/>
  <c r="Y303" i="6" a="1"/>
  <c r="X303" i="6"/>
  <c r="X303" i="6" a="1"/>
  <c r="W303" i="6"/>
  <c r="U303" i="6"/>
  <c r="T303" i="6"/>
  <c r="S303" i="6"/>
  <c r="R303" i="6"/>
  <c r="Q303" i="6"/>
  <c r="Y302" i="6"/>
  <c r="Y302" i="6" a="1"/>
  <c r="X302" i="6"/>
  <c r="X302" i="6" a="1"/>
  <c r="W302" i="6"/>
  <c r="U302" i="6"/>
  <c r="T302" i="6"/>
  <c r="S302" i="6"/>
  <c r="R302" i="6"/>
  <c r="Q302" i="6"/>
  <c r="Y301" i="6"/>
  <c r="Y301" i="6" a="1"/>
  <c r="X301" i="6"/>
  <c r="X301" i="6" a="1"/>
  <c r="W301" i="6"/>
  <c r="U301" i="6"/>
  <c r="T301" i="6"/>
  <c r="S301" i="6"/>
  <c r="R301" i="6"/>
  <c r="Q301" i="6"/>
  <c r="Y300" i="6"/>
  <c r="Y300" i="6" a="1"/>
  <c r="X300" i="6"/>
  <c r="X300" i="6" a="1"/>
  <c r="W300" i="6"/>
  <c r="U300" i="6"/>
  <c r="T300" i="6"/>
  <c r="S300" i="6"/>
  <c r="R300" i="6"/>
  <c r="Q300" i="6"/>
  <c r="Y299" i="6"/>
  <c r="Y299" i="6" a="1"/>
  <c r="X299" i="6"/>
  <c r="X299" i="6" a="1"/>
  <c r="W299" i="6"/>
  <c r="U299" i="6"/>
  <c r="T299" i="6"/>
  <c r="S299" i="6"/>
  <c r="R299" i="6"/>
  <c r="Q299" i="6"/>
  <c r="Y298" i="6"/>
  <c r="Y298" i="6" a="1"/>
  <c r="X298" i="6"/>
  <c r="X298" i="6" a="1"/>
  <c r="W298" i="6"/>
  <c r="U298" i="6"/>
  <c r="T298" i="6"/>
  <c r="S298" i="6"/>
  <c r="R298" i="6"/>
  <c r="Q298" i="6"/>
  <c r="Y297" i="6"/>
  <c r="Y297" i="6" a="1"/>
  <c r="X297" i="6"/>
  <c r="X297" i="6" a="1"/>
  <c r="W297" i="6"/>
  <c r="U297" i="6"/>
  <c r="T297" i="6"/>
  <c r="S297" i="6"/>
  <c r="R297" i="6"/>
  <c r="Q297" i="6"/>
  <c r="Y296" i="6"/>
  <c r="Y296" i="6" a="1"/>
  <c r="X296" i="6"/>
  <c r="X296" i="6" a="1"/>
  <c r="W296" i="6"/>
  <c r="U296" i="6"/>
  <c r="T296" i="6"/>
  <c r="S296" i="6"/>
  <c r="R296" i="6"/>
  <c r="Q296" i="6"/>
  <c r="Y295" i="6"/>
  <c r="Y295" i="6" a="1"/>
  <c r="X295" i="6"/>
  <c r="X295" i="6" a="1"/>
  <c r="W295" i="6"/>
  <c r="U295" i="6"/>
  <c r="T295" i="6"/>
  <c r="S295" i="6"/>
  <c r="R295" i="6"/>
  <c r="Q295" i="6"/>
  <c r="Y294" i="6"/>
  <c r="Y294" i="6" a="1"/>
  <c r="X294" i="6"/>
  <c r="X294" i="6" a="1"/>
  <c r="W294" i="6"/>
  <c r="U294" i="6"/>
  <c r="T294" i="6"/>
  <c r="S294" i="6"/>
  <c r="R294" i="6"/>
  <c r="Q294" i="6"/>
  <c r="Y293" i="6"/>
  <c r="Y293" i="6" a="1"/>
  <c r="X293" i="6"/>
  <c r="X293" i="6" a="1"/>
  <c r="W293" i="6"/>
  <c r="U293" i="6"/>
  <c r="T293" i="6"/>
  <c r="S293" i="6"/>
  <c r="R293" i="6"/>
  <c r="Q293" i="6"/>
  <c r="Y292" i="6"/>
  <c r="Y292" i="6" a="1"/>
  <c r="X292" i="6"/>
  <c r="X292" i="6" a="1"/>
  <c r="W292" i="6"/>
  <c r="U292" i="6"/>
  <c r="T292" i="6"/>
  <c r="S292" i="6"/>
  <c r="R292" i="6"/>
  <c r="Q292" i="6"/>
  <c r="Y291" i="6"/>
  <c r="Y291" i="6" a="1"/>
  <c r="X291" i="6"/>
  <c r="X291" i="6" a="1"/>
  <c r="W291" i="6"/>
  <c r="U291" i="6"/>
  <c r="T291" i="6"/>
  <c r="S291" i="6"/>
  <c r="R291" i="6"/>
  <c r="Q291" i="6"/>
  <c r="Y290" i="6"/>
  <c r="Y290" i="6" a="1"/>
  <c r="X290" i="6"/>
  <c r="X290" i="6" a="1"/>
  <c r="W290" i="6"/>
  <c r="U290" i="6"/>
  <c r="T290" i="6"/>
  <c r="S290" i="6"/>
  <c r="R290" i="6"/>
  <c r="Q290" i="6"/>
  <c r="Y289" i="6"/>
  <c r="Y289" i="6" a="1"/>
  <c r="X289" i="6"/>
  <c r="X289" i="6" a="1"/>
  <c r="W289" i="6"/>
  <c r="U289" i="6"/>
  <c r="T289" i="6"/>
  <c r="S289" i="6"/>
  <c r="R289" i="6"/>
  <c r="Q289" i="6"/>
  <c r="Y288" i="6"/>
  <c r="Y288" i="6" a="1"/>
  <c r="X288" i="6"/>
  <c r="X288" i="6" a="1"/>
  <c r="W288" i="6"/>
  <c r="U288" i="6"/>
  <c r="T288" i="6"/>
  <c r="S288" i="6"/>
  <c r="R288" i="6"/>
  <c r="Q288" i="6"/>
  <c r="Y287" i="6"/>
  <c r="Y287" i="6" a="1"/>
  <c r="X287" i="6"/>
  <c r="X287" i="6" a="1"/>
  <c r="W287" i="6"/>
  <c r="U287" i="6"/>
  <c r="T287" i="6"/>
  <c r="S287" i="6"/>
  <c r="R287" i="6"/>
  <c r="Q287" i="6"/>
  <c r="Y286" i="6"/>
  <c r="Y286" i="6" a="1"/>
  <c r="X286" i="6"/>
  <c r="X286" i="6" a="1"/>
  <c r="W286" i="6"/>
  <c r="U286" i="6"/>
  <c r="T286" i="6"/>
  <c r="S286" i="6"/>
  <c r="R286" i="6"/>
  <c r="Q286" i="6"/>
  <c r="Y285" i="6"/>
  <c r="Y285" i="6" a="1"/>
  <c r="X285" i="6"/>
  <c r="X285" i="6" a="1"/>
  <c r="W285" i="6"/>
  <c r="U285" i="6"/>
  <c r="T285" i="6"/>
  <c r="S285" i="6"/>
  <c r="R285" i="6"/>
  <c r="Q285" i="6"/>
  <c r="Y284" i="6"/>
  <c r="Y284" i="6" a="1"/>
  <c r="X284" i="6"/>
  <c r="X284" i="6" a="1"/>
  <c r="W284" i="6"/>
  <c r="U284" i="6"/>
  <c r="T284" i="6"/>
  <c r="S284" i="6"/>
  <c r="R284" i="6"/>
  <c r="Q284" i="6"/>
  <c r="Y283" i="6"/>
  <c r="Y283" i="6" a="1"/>
  <c r="X283" i="6"/>
  <c r="X283" i="6" a="1"/>
  <c r="W283" i="6"/>
  <c r="U283" i="6"/>
  <c r="T283" i="6"/>
  <c r="S283" i="6"/>
  <c r="R283" i="6"/>
  <c r="Q283" i="6"/>
  <c r="Y282" i="6"/>
  <c r="Y282" i="6" a="1"/>
  <c r="X282" i="6"/>
  <c r="X282" i="6" a="1"/>
  <c r="W282" i="6"/>
  <c r="U282" i="6"/>
  <c r="T282" i="6"/>
  <c r="S282" i="6"/>
  <c r="R282" i="6"/>
  <c r="Q282" i="6"/>
  <c r="Y281" i="6"/>
  <c r="Y281" i="6" a="1"/>
  <c r="X281" i="6"/>
  <c r="X281" i="6" a="1"/>
  <c r="W281" i="6"/>
  <c r="U281" i="6"/>
  <c r="T281" i="6"/>
  <c r="S281" i="6"/>
  <c r="R281" i="6"/>
  <c r="Q281" i="6"/>
  <c r="Y280" i="6"/>
  <c r="Y280" i="6" a="1"/>
  <c r="X280" i="6"/>
  <c r="X280" i="6" a="1"/>
  <c r="W280" i="6"/>
  <c r="U280" i="6"/>
  <c r="T280" i="6"/>
  <c r="S280" i="6"/>
  <c r="R280" i="6"/>
  <c r="Q280" i="6"/>
  <c r="Y279" i="6"/>
  <c r="Y279" i="6" a="1"/>
  <c r="X279" i="6"/>
  <c r="X279" i="6" a="1"/>
  <c r="W279" i="6"/>
  <c r="U279" i="6"/>
  <c r="T279" i="6"/>
  <c r="S279" i="6"/>
  <c r="R279" i="6"/>
  <c r="Q279" i="6"/>
  <c r="Y278" i="6"/>
  <c r="Y278" i="6" a="1"/>
  <c r="X278" i="6"/>
  <c r="X278" i="6" a="1"/>
  <c r="W278" i="6"/>
  <c r="U278" i="6"/>
  <c r="T278" i="6"/>
  <c r="S278" i="6"/>
  <c r="R278" i="6"/>
  <c r="Q278" i="6"/>
  <c r="Y277" i="6"/>
  <c r="Y277" i="6" a="1"/>
  <c r="X277" i="6"/>
  <c r="X277" i="6" a="1"/>
  <c r="W277" i="6"/>
  <c r="U277" i="6"/>
  <c r="T277" i="6"/>
  <c r="S277" i="6"/>
  <c r="R277" i="6"/>
  <c r="Q277" i="6"/>
  <c r="Y276" i="6"/>
  <c r="Y276" i="6" a="1"/>
  <c r="X276" i="6"/>
  <c r="X276" i="6" a="1"/>
  <c r="W276" i="6"/>
  <c r="U276" i="6"/>
  <c r="T276" i="6"/>
  <c r="S276" i="6"/>
  <c r="R276" i="6"/>
  <c r="Q276" i="6"/>
  <c r="Y275" i="6"/>
  <c r="Y275" i="6" a="1"/>
  <c r="X275" i="6"/>
  <c r="X275" i="6" a="1"/>
  <c r="W275" i="6"/>
  <c r="U275" i="6"/>
  <c r="T275" i="6"/>
  <c r="S275" i="6"/>
  <c r="R275" i="6"/>
  <c r="Q275" i="6"/>
  <c r="Y274" i="6"/>
  <c r="Y274" i="6" a="1"/>
  <c r="X274" i="6"/>
  <c r="X274" i="6" a="1"/>
  <c r="W274" i="6"/>
  <c r="U274" i="6"/>
  <c r="T274" i="6"/>
  <c r="S274" i="6"/>
  <c r="R274" i="6"/>
  <c r="Q274" i="6"/>
  <c r="Y273" i="6"/>
  <c r="Y273" i="6" a="1"/>
  <c r="X273" i="6"/>
  <c r="X273" i="6" a="1"/>
  <c r="W273" i="6"/>
  <c r="U273" i="6"/>
  <c r="T273" i="6"/>
  <c r="S273" i="6"/>
  <c r="R273" i="6"/>
  <c r="Q273" i="6"/>
  <c r="Y272" i="6"/>
  <c r="Y272" i="6" a="1"/>
  <c r="X272" i="6"/>
  <c r="X272" i="6" a="1"/>
  <c r="W272" i="6"/>
  <c r="U272" i="6"/>
  <c r="T272" i="6"/>
  <c r="S272" i="6"/>
  <c r="R272" i="6"/>
  <c r="Q272" i="6"/>
  <c r="Y271" i="6"/>
  <c r="Y271" i="6" a="1"/>
  <c r="X271" i="6"/>
  <c r="X271" i="6" a="1"/>
  <c r="W271" i="6"/>
  <c r="U271" i="6"/>
  <c r="T271" i="6"/>
  <c r="S271" i="6"/>
  <c r="R271" i="6"/>
  <c r="Q271" i="6"/>
  <c r="Y270" i="6"/>
  <c r="Y270" i="6" a="1"/>
  <c r="X270" i="6"/>
  <c r="X270" i="6" a="1"/>
  <c r="W270" i="6"/>
  <c r="U270" i="6"/>
  <c r="T270" i="6"/>
  <c r="S270" i="6"/>
  <c r="R270" i="6"/>
  <c r="Q270" i="6"/>
  <c r="Y269" i="6"/>
  <c r="Y269" i="6" a="1"/>
  <c r="X269" i="6"/>
  <c r="X269" i="6" a="1"/>
  <c r="W269" i="6"/>
  <c r="U269" i="6"/>
  <c r="T269" i="6"/>
  <c r="S269" i="6"/>
  <c r="R269" i="6"/>
  <c r="Q269" i="6"/>
  <c r="Y268" i="6"/>
  <c r="Y268" i="6" a="1"/>
  <c r="X268" i="6"/>
  <c r="X268" i="6" a="1"/>
  <c r="W268" i="6"/>
  <c r="U268" i="6"/>
  <c r="T268" i="6"/>
  <c r="S268" i="6"/>
  <c r="R268" i="6"/>
  <c r="Q268" i="6"/>
  <c r="Y267" i="6"/>
  <c r="Y267" i="6" a="1"/>
  <c r="X267" i="6"/>
  <c r="X267" i="6" a="1"/>
  <c r="W267" i="6"/>
  <c r="U267" i="6"/>
  <c r="T267" i="6"/>
  <c r="S267" i="6"/>
  <c r="R267" i="6"/>
  <c r="Q267" i="6"/>
  <c r="Y266" i="6"/>
  <c r="Y266" i="6" a="1"/>
  <c r="X266" i="6"/>
  <c r="X266" i="6" a="1"/>
  <c r="W266" i="6"/>
  <c r="U266" i="6"/>
  <c r="T266" i="6"/>
  <c r="S266" i="6"/>
  <c r="R266" i="6"/>
  <c r="Q266" i="6"/>
  <c r="Y265" i="6"/>
  <c r="Y265" i="6" a="1"/>
  <c r="X265" i="6"/>
  <c r="X265" i="6" a="1"/>
  <c r="W265" i="6"/>
  <c r="U265" i="6"/>
  <c r="T265" i="6"/>
  <c r="S265" i="6"/>
  <c r="R265" i="6"/>
  <c r="Q265" i="6"/>
  <c r="Y264" i="6"/>
  <c r="Y264" i="6" a="1"/>
  <c r="X264" i="6"/>
  <c r="X264" i="6" a="1"/>
  <c r="W264" i="6"/>
  <c r="U264" i="6"/>
  <c r="T264" i="6"/>
  <c r="S264" i="6"/>
  <c r="R264" i="6"/>
  <c r="Q264" i="6"/>
  <c r="Y263" i="6"/>
  <c r="Y263" i="6" a="1"/>
  <c r="X263" i="6"/>
  <c r="X263" i="6" a="1"/>
  <c r="W263" i="6"/>
  <c r="U263" i="6"/>
  <c r="T263" i="6"/>
  <c r="S263" i="6"/>
  <c r="R263" i="6"/>
  <c r="Q263" i="6"/>
  <c r="Y262" i="6"/>
  <c r="Y262" i="6" a="1"/>
  <c r="X262" i="6"/>
  <c r="X262" i="6" a="1"/>
  <c r="W262" i="6"/>
  <c r="U262" i="6"/>
  <c r="T262" i="6"/>
  <c r="S262" i="6"/>
  <c r="R262" i="6"/>
  <c r="Q262" i="6"/>
  <c r="Y261" i="6"/>
  <c r="Y261" i="6" a="1"/>
  <c r="X261" i="6"/>
  <c r="X261" i="6" a="1"/>
  <c r="W261" i="6"/>
  <c r="U261" i="6"/>
  <c r="T261" i="6"/>
  <c r="S261" i="6"/>
  <c r="R261" i="6"/>
  <c r="Q261" i="6"/>
  <c r="Y260" i="6"/>
  <c r="Y260" i="6" a="1"/>
  <c r="X260" i="6"/>
  <c r="X260" i="6" a="1"/>
  <c r="W260" i="6"/>
  <c r="U260" i="6"/>
  <c r="T260" i="6"/>
  <c r="S260" i="6"/>
  <c r="R260" i="6"/>
  <c r="Q260" i="6"/>
  <c r="Y259" i="6"/>
  <c r="Y259" i="6" a="1"/>
  <c r="X259" i="6"/>
  <c r="X259" i="6" a="1"/>
  <c r="W259" i="6"/>
  <c r="U259" i="6"/>
  <c r="T259" i="6"/>
  <c r="S259" i="6"/>
  <c r="R259" i="6"/>
  <c r="Q259" i="6"/>
  <c r="Y258" i="6"/>
  <c r="Y258" i="6" a="1"/>
  <c r="X258" i="6"/>
  <c r="X258" i="6" a="1"/>
  <c r="W258" i="6"/>
  <c r="U258" i="6"/>
  <c r="T258" i="6"/>
  <c r="S258" i="6"/>
  <c r="R258" i="6"/>
  <c r="Q258" i="6"/>
  <c r="Y257" i="6"/>
  <c r="Y257" i="6" a="1"/>
  <c r="X257" i="6"/>
  <c r="X257" i="6" a="1"/>
  <c r="W257" i="6"/>
  <c r="U257" i="6"/>
  <c r="T257" i="6"/>
  <c r="S257" i="6"/>
  <c r="R257" i="6"/>
  <c r="Q257" i="6"/>
  <c r="Y256" i="6"/>
  <c r="Y256" i="6" a="1"/>
  <c r="X256" i="6"/>
  <c r="X256" i="6" a="1"/>
  <c r="W256" i="6"/>
  <c r="U256" i="6"/>
  <c r="T256" i="6"/>
  <c r="S256" i="6"/>
  <c r="R256" i="6"/>
  <c r="Q256" i="6"/>
  <c r="Y255" i="6"/>
  <c r="Y255" i="6" a="1"/>
  <c r="X255" i="6"/>
  <c r="X255" i="6" a="1"/>
  <c r="W255" i="6"/>
  <c r="U255" i="6"/>
  <c r="T255" i="6"/>
  <c r="S255" i="6"/>
  <c r="R255" i="6"/>
  <c r="Q255" i="6"/>
  <c r="Y254" i="6"/>
  <c r="Y254" i="6" a="1"/>
  <c r="X254" i="6"/>
  <c r="X254" i="6" a="1"/>
  <c r="W254" i="6"/>
  <c r="U254" i="6"/>
  <c r="T254" i="6"/>
  <c r="S254" i="6"/>
  <c r="R254" i="6"/>
  <c r="Q254" i="6"/>
  <c r="Y253" i="6"/>
  <c r="Y253" i="6" a="1"/>
  <c r="X253" i="6"/>
  <c r="X253" i="6" a="1"/>
  <c r="W253" i="6"/>
  <c r="U253" i="6"/>
  <c r="T253" i="6"/>
  <c r="S253" i="6"/>
  <c r="R253" i="6"/>
  <c r="Q253" i="6"/>
  <c r="Y252" i="6"/>
  <c r="Y252" i="6" a="1"/>
  <c r="X252" i="6"/>
  <c r="X252" i="6" a="1"/>
  <c r="W252" i="6"/>
  <c r="U252" i="6"/>
  <c r="T252" i="6"/>
  <c r="S252" i="6"/>
  <c r="R252" i="6"/>
  <c r="Q252" i="6"/>
  <c r="Y251" i="6"/>
  <c r="Y251" i="6" a="1"/>
  <c r="X251" i="6"/>
  <c r="X251" i="6" a="1"/>
  <c r="W251" i="6"/>
  <c r="U251" i="6"/>
  <c r="T251" i="6"/>
  <c r="S251" i="6"/>
  <c r="R251" i="6"/>
  <c r="Q251" i="6"/>
  <c r="Y250" i="6"/>
  <c r="Y250" i="6" a="1"/>
  <c r="X250" i="6"/>
  <c r="X250" i="6" a="1"/>
  <c r="W250" i="6"/>
  <c r="U250" i="6"/>
  <c r="T250" i="6"/>
  <c r="S250" i="6"/>
  <c r="R250" i="6"/>
  <c r="Q250" i="6"/>
  <c r="Y249" i="6"/>
  <c r="Y249" i="6" a="1"/>
  <c r="X249" i="6"/>
  <c r="X249" i="6" a="1"/>
  <c r="W249" i="6"/>
  <c r="U249" i="6"/>
  <c r="T249" i="6"/>
  <c r="S249" i="6"/>
  <c r="R249" i="6"/>
  <c r="Q249" i="6"/>
  <c r="Y248" i="6"/>
  <c r="Y248" i="6" a="1"/>
  <c r="X248" i="6"/>
  <c r="X248" i="6" a="1"/>
  <c r="W248" i="6"/>
  <c r="U248" i="6"/>
  <c r="T248" i="6"/>
  <c r="S248" i="6"/>
  <c r="R248" i="6"/>
  <c r="Q248" i="6"/>
  <c r="Y247" i="6"/>
  <c r="Y247" i="6" a="1"/>
  <c r="X247" i="6"/>
  <c r="X247" i="6" a="1"/>
  <c r="W247" i="6"/>
  <c r="U247" i="6"/>
  <c r="T247" i="6"/>
  <c r="S247" i="6"/>
  <c r="R247" i="6"/>
  <c r="Q247" i="6"/>
  <c r="Y246" i="6"/>
  <c r="Y246" i="6" a="1"/>
  <c r="X246" i="6"/>
  <c r="X246" i="6" a="1"/>
  <c r="W246" i="6"/>
  <c r="U246" i="6"/>
  <c r="T246" i="6"/>
  <c r="S246" i="6"/>
  <c r="R246" i="6"/>
  <c r="Q246" i="6"/>
  <c r="Y245" i="6"/>
  <c r="Y245" i="6" a="1"/>
  <c r="X245" i="6"/>
  <c r="X245" i="6" a="1"/>
  <c r="W245" i="6"/>
  <c r="U245" i="6"/>
  <c r="T245" i="6"/>
  <c r="S245" i="6"/>
  <c r="R245" i="6"/>
  <c r="Q245" i="6"/>
  <c r="Y244" i="6"/>
  <c r="Y244" i="6" a="1"/>
  <c r="X244" i="6"/>
  <c r="X244" i="6" a="1"/>
  <c r="W244" i="6"/>
  <c r="U244" i="6"/>
  <c r="T244" i="6"/>
  <c r="S244" i="6"/>
  <c r="R244" i="6"/>
  <c r="Q244" i="6"/>
  <c r="Y243" i="6"/>
  <c r="Y243" i="6" a="1"/>
  <c r="X243" i="6"/>
  <c r="X243" i="6" a="1"/>
  <c r="W243" i="6"/>
  <c r="U243" i="6"/>
  <c r="T243" i="6"/>
  <c r="S243" i="6"/>
  <c r="R243" i="6"/>
  <c r="Q243" i="6"/>
  <c r="Y242" i="6"/>
  <c r="Y242" i="6" a="1"/>
  <c r="X242" i="6"/>
  <c r="X242" i="6" a="1"/>
  <c r="W242" i="6"/>
  <c r="U242" i="6"/>
  <c r="T242" i="6"/>
  <c r="S242" i="6"/>
  <c r="R242" i="6"/>
  <c r="Q242" i="6"/>
  <c r="Y241" i="6"/>
  <c r="Y241" i="6" a="1"/>
  <c r="X241" i="6"/>
  <c r="X241" i="6" a="1"/>
  <c r="W241" i="6"/>
  <c r="U241" i="6"/>
  <c r="T241" i="6"/>
  <c r="S241" i="6"/>
  <c r="R241" i="6"/>
  <c r="Q241" i="6"/>
  <c r="Y240" i="6"/>
  <c r="Y240" i="6" a="1"/>
  <c r="X240" i="6"/>
  <c r="X240" i="6" a="1"/>
  <c r="W240" i="6"/>
  <c r="U240" i="6"/>
  <c r="T240" i="6"/>
  <c r="S240" i="6"/>
  <c r="R240" i="6"/>
  <c r="Q240" i="6"/>
  <c r="Y239" i="6"/>
  <c r="Y239" i="6" a="1"/>
  <c r="X239" i="6"/>
  <c r="X239" i="6" a="1"/>
  <c r="W239" i="6"/>
  <c r="U239" i="6"/>
  <c r="T239" i="6"/>
  <c r="S239" i="6"/>
  <c r="R239" i="6"/>
  <c r="Q239" i="6"/>
  <c r="Y238" i="6"/>
  <c r="Y238" i="6" a="1"/>
  <c r="X238" i="6"/>
  <c r="X238" i="6" a="1"/>
  <c r="W238" i="6"/>
  <c r="U238" i="6"/>
  <c r="T238" i="6"/>
  <c r="S238" i="6"/>
  <c r="R238" i="6"/>
  <c r="Q238" i="6"/>
  <c r="Y237" i="6"/>
  <c r="Y237" i="6" a="1"/>
  <c r="X237" i="6"/>
  <c r="X237" i="6" a="1"/>
  <c r="W237" i="6"/>
  <c r="U237" i="6"/>
  <c r="T237" i="6"/>
  <c r="S237" i="6"/>
  <c r="R237" i="6"/>
  <c r="Q237" i="6"/>
  <c r="Y236" i="6"/>
  <c r="Y236" i="6" a="1"/>
  <c r="X236" i="6"/>
  <c r="X236" i="6" a="1"/>
  <c r="W236" i="6"/>
  <c r="U236" i="6"/>
  <c r="T236" i="6"/>
  <c r="S236" i="6"/>
  <c r="R236" i="6"/>
  <c r="Q236" i="6"/>
  <c r="Y235" i="6"/>
  <c r="Y235" i="6" a="1"/>
  <c r="X235" i="6"/>
  <c r="X235" i="6" a="1"/>
  <c r="W235" i="6"/>
  <c r="U235" i="6"/>
  <c r="T235" i="6"/>
  <c r="S235" i="6"/>
  <c r="R235" i="6"/>
  <c r="Q235" i="6"/>
  <c r="Y234" i="6"/>
  <c r="Y234" i="6" a="1"/>
  <c r="X234" i="6"/>
  <c r="X234" i="6" a="1"/>
  <c r="W234" i="6"/>
  <c r="U234" i="6"/>
  <c r="T234" i="6"/>
  <c r="S234" i="6"/>
  <c r="R234" i="6"/>
  <c r="Q234" i="6"/>
  <c r="Y233" i="6"/>
  <c r="Y233" i="6" a="1"/>
  <c r="X233" i="6"/>
  <c r="X233" i="6" a="1"/>
  <c r="W233" i="6"/>
  <c r="U233" i="6"/>
  <c r="T233" i="6"/>
  <c r="S233" i="6"/>
  <c r="R233" i="6"/>
  <c r="Q233" i="6"/>
  <c r="Y232" i="6"/>
  <c r="Y232" i="6" a="1"/>
  <c r="X232" i="6"/>
  <c r="X232" i="6" a="1"/>
  <c r="W232" i="6"/>
  <c r="U232" i="6"/>
  <c r="T232" i="6"/>
  <c r="S232" i="6"/>
  <c r="R232" i="6"/>
  <c r="Q232" i="6"/>
  <c r="Y231" i="6"/>
  <c r="Y231" i="6" a="1"/>
  <c r="X231" i="6"/>
  <c r="X231" i="6" a="1"/>
  <c r="W231" i="6"/>
  <c r="U231" i="6"/>
  <c r="T231" i="6"/>
  <c r="S231" i="6"/>
  <c r="R231" i="6"/>
  <c r="Q231" i="6"/>
  <c r="Y230" i="6"/>
  <c r="Y230" i="6" a="1"/>
  <c r="X230" i="6"/>
  <c r="X230" i="6" a="1"/>
  <c r="W230" i="6"/>
  <c r="U230" i="6"/>
  <c r="T230" i="6"/>
  <c r="S230" i="6"/>
  <c r="R230" i="6"/>
  <c r="Q230" i="6"/>
  <c r="Y229" i="6"/>
  <c r="Y229" i="6" a="1"/>
  <c r="X229" i="6"/>
  <c r="X229" i="6" a="1"/>
  <c r="W229" i="6"/>
  <c r="U229" i="6"/>
  <c r="T229" i="6"/>
  <c r="S229" i="6"/>
  <c r="R229" i="6"/>
  <c r="Q229" i="6"/>
  <c r="Y228" i="6"/>
  <c r="Y228" i="6" a="1"/>
  <c r="X228" i="6"/>
  <c r="X228" i="6" a="1"/>
  <c r="W228" i="6"/>
  <c r="U228" i="6"/>
  <c r="T228" i="6"/>
  <c r="S228" i="6"/>
  <c r="R228" i="6"/>
  <c r="Q228" i="6"/>
  <c r="Y227" i="6"/>
  <c r="Y227" i="6" a="1"/>
  <c r="X227" i="6"/>
  <c r="X227" i="6" a="1"/>
  <c r="W227" i="6"/>
  <c r="U227" i="6"/>
  <c r="T227" i="6"/>
  <c r="S227" i="6"/>
  <c r="R227" i="6"/>
  <c r="Q227" i="6"/>
  <c r="Y226" i="6"/>
  <c r="Y226" i="6" a="1"/>
  <c r="X226" i="6"/>
  <c r="X226" i="6" a="1"/>
  <c r="W226" i="6"/>
  <c r="U226" i="6"/>
  <c r="T226" i="6"/>
  <c r="S226" i="6"/>
  <c r="R226" i="6"/>
  <c r="Q226" i="6"/>
  <c r="Y225" i="6"/>
  <c r="Y225" i="6" a="1"/>
  <c r="X225" i="6"/>
  <c r="X225" i="6" a="1"/>
  <c r="W225" i="6"/>
  <c r="U225" i="6"/>
  <c r="T225" i="6"/>
  <c r="S225" i="6"/>
  <c r="R225" i="6"/>
  <c r="Q225" i="6"/>
  <c r="Y224" i="6"/>
  <c r="Y224" i="6" a="1"/>
  <c r="X224" i="6"/>
  <c r="X224" i="6" a="1"/>
  <c r="W224" i="6"/>
  <c r="U224" i="6"/>
  <c r="T224" i="6"/>
  <c r="S224" i="6"/>
  <c r="R224" i="6"/>
  <c r="Q224" i="6"/>
  <c r="Y223" i="6"/>
  <c r="Y223" i="6" a="1"/>
  <c r="X223" i="6"/>
  <c r="X223" i="6" a="1"/>
  <c r="W223" i="6"/>
  <c r="U223" i="6"/>
  <c r="T223" i="6"/>
  <c r="S223" i="6"/>
  <c r="R223" i="6"/>
  <c r="Q223" i="6"/>
  <c r="Y222" i="6"/>
  <c r="Y222" i="6" a="1"/>
  <c r="X222" i="6"/>
  <c r="X222" i="6" a="1"/>
  <c r="W222" i="6"/>
  <c r="U222" i="6"/>
  <c r="T222" i="6"/>
  <c r="S222" i="6"/>
  <c r="R222" i="6"/>
  <c r="Q222" i="6"/>
  <c r="Y221" i="6"/>
  <c r="Y221" i="6" a="1"/>
  <c r="X221" i="6"/>
  <c r="X221" i="6" a="1"/>
  <c r="W221" i="6"/>
  <c r="U221" i="6"/>
  <c r="T221" i="6"/>
  <c r="S221" i="6"/>
  <c r="R221" i="6"/>
  <c r="Q221" i="6"/>
  <c r="Y220" i="6"/>
  <c r="Y220" i="6" a="1"/>
  <c r="X220" i="6"/>
  <c r="X220" i="6" a="1"/>
  <c r="W220" i="6"/>
  <c r="U220" i="6"/>
  <c r="T220" i="6"/>
  <c r="S220" i="6"/>
  <c r="R220" i="6"/>
  <c r="Q220" i="6"/>
  <c r="Y219" i="6"/>
  <c r="Y219" i="6" a="1"/>
  <c r="X219" i="6"/>
  <c r="X219" i="6" a="1"/>
  <c r="W219" i="6"/>
  <c r="U219" i="6"/>
  <c r="T219" i="6"/>
  <c r="S219" i="6"/>
  <c r="R219" i="6"/>
  <c r="Q219" i="6"/>
  <c r="Y218" i="6"/>
  <c r="Y218" i="6" a="1"/>
  <c r="X218" i="6"/>
  <c r="X218" i="6" a="1"/>
  <c r="W218" i="6"/>
  <c r="U218" i="6"/>
  <c r="T218" i="6"/>
  <c r="S218" i="6"/>
  <c r="R218" i="6"/>
  <c r="Q218" i="6"/>
  <c r="Y217" i="6"/>
  <c r="Y217" i="6" a="1"/>
  <c r="X217" i="6"/>
  <c r="X217" i="6" a="1"/>
  <c r="W217" i="6"/>
  <c r="U217" i="6"/>
  <c r="T217" i="6"/>
  <c r="S217" i="6"/>
  <c r="R217" i="6"/>
  <c r="Q217" i="6"/>
  <c r="Y216" i="6"/>
  <c r="Y216" i="6" a="1"/>
  <c r="X216" i="6"/>
  <c r="X216" i="6" a="1"/>
  <c r="W216" i="6"/>
  <c r="U216" i="6"/>
  <c r="T216" i="6"/>
  <c r="S216" i="6"/>
  <c r="R216" i="6"/>
  <c r="Q216" i="6"/>
  <c r="Y215" i="6"/>
  <c r="Y215" i="6" a="1"/>
  <c r="X215" i="6"/>
  <c r="X215" i="6" a="1"/>
  <c r="W215" i="6"/>
  <c r="U215" i="6"/>
  <c r="T215" i="6"/>
  <c r="S215" i="6"/>
  <c r="R215" i="6"/>
  <c r="Q215" i="6"/>
  <c r="Y214" i="6"/>
  <c r="Y214" i="6" a="1"/>
  <c r="X214" i="6"/>
  <c r="X214" i="6" a="1"/>
  <c r="W214" i="6"/>
  <c r="U214" i="6"/>
  <c r="T214" i="6"/>
  <c r="S214" i="6"/>
  <c r="R214" i="6"/>
  <c r="Q214" i="6"/>
  <c r="Y213" i="6"/>
  <c r="Y213" i="6" a="1"/>
  <c r="X213" i="6"/>
  <c r="X213" i="6" a="1"/>
  <c r="W213" i="6"/>
  <c r="U213" i="6"/>
  <c r="T213" i="6"/>
  <c r="S213" i="6"/>
  <c r="R213" i="6"/>
  <c r="Q213" i="6"/>
  <c r="Y212" i="6"/>
  <c r="Y212" i="6" a="1"/>
  <c r="X212" i="6"/>
  <c r="X212" i="6" a="1"/>
  <c r="W212" i="6"/>
  <c r="U212" i="6"/>
  <c r="T212" i="6"/>
  <c r="S212" i="6"/>
  <c r="R212" i="6"/>
  <c r="Q212" i="6"/>
  <c r="Y211" i="6"/>
  <c r="Y211" i="6" a="1"/>
  <c r="X211" i="6"/>
  <c r="X211" i="6" a="1"/>
  <c r="W211" i="6"/>
  <c r="U211" i="6"/>
  <c r="T211" i="6"/>
  <c r="S211" i="6"/>
  <c r="R211" i="6"/>
  <c r="Q211" i="6"/>
  <c r="Y210" i="6"/>
  <c r="Y210" i="6" a="1"/>
  <c r="X210" i="6"/>
  <c r="X210" i="6" a="1"/>
  <c r="W210" i="6"/>
  <c r="U210" i="6"/>
  <c r="T210" i="6"/>
  <c r="S210" i="6"/>
  <c r="R210" i="6"/>
  <c r="Q210" i="6"/>
  <c r="Y209" i="6"/>
  <c r="Y209" i="6" a="1"/>
  <c r="X209" i="6"/>
  <c r="X209" i="6" a="1"/>
  <c r="W209" i="6"/>
  <c r="U209" i="6"/>
  <c r="T209" i="6"/>
  <c r="S209" i="6"/>
  <c r="R209" i="6"/>
  <c r="Q209" i="6"/>
  <c r="Y208" i="6"/>
  <c r="Y208" i="6" a="1"/>
  <c r="X208" i="6"/>
  <c r="X208" i="6" a="1"/>
  <c r="W208" i="6"/>
  <c r="U208" i="6"/>
  <c r="T208" i="6"/>
  <c r="S208" i="6"/>
  <c r="R208" i="6"/>
  <c r="Q208" i="6"/>
  <c r="Y207" i="6"/>
  <c r="Y207" i="6" a="1"/>
  <c r="X207" i="6"/>
  <c r="X207" i="6" a="1"/>
  <c r="W207" i="6"/>
  <c r="U207" i="6"/>
  <c r="T207" i="6"/>
  <c r="S207" i="6"/>
  <c r="R207" i="6"/>
  <c r="Q207" i="6"/>
  <c r="Y206" i="6"/>
  <c r="Y206" i="6" a="1"/>
  <c r="X206" i="6"/>
  <c r="X206" i="6" a="1"/>
  <c r="W206" i="6"/>
  <c r="U206" i="6"/>
  <c r="T206" i="6"/>
  <c r="S206" i="6"/>
  <c r="R206" i="6"/>
  <c r="Q206" i="6"/>
  <c r="Y205" i="6"/>
  <c r="Y205" i="6" a="1"/>
  <c r="X205" i="6"/>
  <c r="X205" i="6" a="1"/>
  <c r="W205" i="6"/>
  <c r="U205" i="6"/>
  <c r="T205" i="6"/>
  <c r="S205" i="6"/>
  <c r="R205" i="6"/>
  <c r="Q205" i="6"/>
  <c r="Y204" i="6"/>
  <c r="Y204" i="6" a="1"/>
  <c r="X204" i="6"/>
  <c r="X204" i="6" a="1"/>
  <c r="W204" i="6"/>
  <c r="U204" i="6"/>
  <c r="T204" i="6"/>
  <c r="S204" i="6"/>
  <c r="R204" i="6"/>
  <c r="Q204" i="6"/>
  <c r="Y203" i="6"/>
  <c r="Y203" i="6" a="1"/>
  <c r="X203" i="6"/>
  <c r="X203" i="6" a="1"/>
  <c r="W203" i="6"/>
  <c r="U203" i="6"/>
  <c r="T203" i="6"/>
  <c r="S203" i="6"/>
  <c r="R203" i="6"/>
  <c r="Q203" i="6"/>
  <c r="Y202" i="6"/>
  <c r="Y202" i="6" a="1"/>
  <c r="X202" i="6"/>
  <c r="X202" i="6" a="1"/>
  <c r="W202" i="6"/>
  <c r="U202" i="6"/>
  <c r="T202" i="6"/>
  <c r="S202" i="6"/>
  <c r="R202" i="6"/>
  <c r="Q202" i="6"/>
  <c r="Y201" i="6"/>
  <c r="Y201" i="6" a="1"/>
  <c r="X201" i="6"/>
  <c r="X201" i="6" a="1"/>
  <c r="W201" i="6"/>
  <c r="U201" i="6"/>
  <c r="T201" i="6"/>
  <c r="S201" i="6"/>
  <c r="R201" i="6"/>
  <c r="Q201" i="6"/>
  <c r="Y200" i="6"/>
  <c r="Y200" i="6" a="1"/>
  <c r="X200" i="6"/>
  <c r="X200" i="6" a="1"/>
  <c r="W200" i="6"/>
  <c r="U200" i="6"/>
  <c r="T200" i="6"/>
  <c r="S200" i="6"/>
  <c r="R200" i="6"/>
  <c r="Q200" i="6"/>
  <c r="Y199" i="6"/>
  <c r="Y199" i="6" a="1"/>
  <c r="X199" i="6"/>
  <c r="X199" i="6" a="1"/>
  <c r="W199" i="6"/>
  <c r="U199" i="6"/>
  <c r="T199" i="6"/>
  <c r="S199" i="6"/>
  <c r="R199" i="6"/>
  <c r="Q199" i="6"/>
  <c r="Y198" i="6"/>
  <c r="Y198" i="6" a="1"/>
  <c r="X198" i="6"/>
  <c r="X198" i="6" a="1"/>
  <c r="W198" i="6"/>
  <c r="U198" i="6"/>
  <c r="T198" i="6"/>
  <c r="S198" i="6"/>
  <c r="R198" i="6"/>
  <c r="Q198" i="6"/>
  <c r="Y197" i="6"/>
  <c r="Y197" i="6" a="1"/>
  <c r="X197" i="6"/>
  <c r="X197" i="6" a="1"/>
  <c r="W197" i="6"/>
  <c r="U197" i="6"/>
  <c r="T197" i="6"/>
  <c r="S197" i="6"/>
  <c r="R197" i="6"/>
  <c r="Q197" i="6"/>
  <c r="Y196" i="6"/>
  <c r="Y196" i="6" a="1"/>
  <c r="X196" i="6"/>
  <c r="X196" i="6" a="1"/>
  <c r="W196" i="6"/>
  <c r="U196" i="6"/>
  <c r="T196" i="6"/>
  <c r="S196" i="6"/>
  <c r="R196" i="6"/>
  <c r="Q196" i="6"/>
  <c r="Y195" i="6"/>
  <c r="Y195" i="6" a="1"/>
  <c r="X195" i="6"/>
  <c r="X195" i="6" a="1"/>
  <c r="W195" i="6"/>
  <c r="U195" i="6"/>
  <c r="T195" i="6"/>
  <c r="S195" i="6"/>
  <c r="R195" i="6"/>
  <c r="Q195" i="6"/>
  <c r="Y194" i="6"/>
  <c r="Y194" i="6" a="1"/>
  <c r="X194" i="6"/>
  <c r="X194" i="6" a="1"/>
  <c r="W194" i="6"/>
  <c r="U194" i="6"/>
  <c r="T194" i="6"/>
  <c r="S194" i="6"/>
  <c r="R194" i="6"/>
  <c r="Q194" i="6"/>
  <c r="Y193" i="6"/>
  <c r="Y193" i="6" a="1"/>
  <c r="X193" i="6"/>
  <c r="X193" i="6" a="1"/>
  <c r="W193" i="6"/>
  <c r="U193" i="6"/>
  <c r="T193" i="6"/>
  <c r="S193" i="6"/>
  <c r="R193" i="6"/>
  <c r="Q193" i="6"/>
  <c r="Y192" i="6"/>
  <c r="Y192" i="6" a="1"/>
  <c r="X192" i="6"/>
  <c r="X192" i="6" a="1"/>
  <c r="W192" i="6"/>
  <c r="U192" i="6"/>
  <c r="T192" i="6"/>
  <c r="S192" i="6"/>
  <c r="R192" i="6"/>
  <c r="Q192" i="6"/>
  <c r="Y191" i="6"/>
  <c r="Y191" i="6" a="1"/>
  <c r="X191" i="6"/>
  <c r="X191" i="6" a="1"/>
  <c r="W191" i="6"/>
  <c r="U191" i="6"/>
  <c r="T191" i="6"/>
  <c r="S191" i="6"/>
  <c r="R191" i="6"/>
  <c r="Q191" i="6"/>
  <c r="Y190" i="6"/>
  <c r="Y190" i="6" a="1"/>
  <c r="X190" i="6"/>
  <c r="X190" i="6" a="1"/>
  <c r="W190" i="6"/>
  <c r="U190" i="6"/>
  <c r="T190" i="6"/>
  <c r="S190" i="6"/>
  <c r="R190" i="6"/>
  <c r="Q190" i="6"/>
  <c r="Y189" i="6"/>
  <c r="Y189" i="6" a="1"/>
  <c r="X189" i="6"/>
  <c r="X189" i="6" a="1"/>
  <c r="W189" i="6"/>
  <c r="U189" i="6"/>
  <c r="T189" i="6"/>
  <c r="S189" i="6"/>
  <c r="R189" i="6"/>
  <c r="Q189" i="6"/>
  <c r="Y188" i="6"/>
  <c r="Y188" i="6" a="1"/>
  <c r="X188" i="6"/>
  <c r="X188" i="6" a="1"/>
  <c r="W188" i="6"/>
  <c r="U188" i="6"/>
  <c r="T188" i="6"/>
  <c r="S188" i="6"/>
  <c r="R188" i="6"/>
  <c r="Q188" i="6"/>
  <c r="Y187" i="6"/>
  <c r="Y187" i="6" a="1"/>
  <c r="X187" i="6"/>
  <c r="X187" i="6" a="1"/>
  <c r="W187" i="6"/>
  <c r="U187" i="6"/>
  <c r="T187" i="6"/>
  <c r="S187" i="6"/>
  <c r="R187" i="6"/>
  <c r="Q187" i="6"/>
  <c r="Y186" i="6"/>
  <c r="Y186" i="6" a="1"/>
  <c r="X186" i="6"/>
  <c r="X186" i="6" a="1"/>
  <c r="W186" i="6"/>
  <c r="U186" i="6"/>
  <c r="T186" i="6"/>
  <c r="S186" i="6"/>
  <c r="R186" i="6"/>
  <c r="Q186" i="6"/>
  <c r="Y185" i="6"/>
  <c r="Y185" i="6" a="1"/>
  <c r="X185" i="6"/>
  <c r="X185" i="6" a="1"/>
  <c r="W185" i="6"/>
  <c r="U185" i="6"/>
  <c r="T185" i="6"/>
  <c r="S185" i="6"/>
  <c r="R185" i="6"/>
  <c r="Q185" i="6"/>
  <c r="Y184" i="6"/>
  <c r="Y184" i="6" a="1"/>
  <c r="X184" i="6"/>
  <c r="X184" i="6" a="1"/>
  <c r="W184" i="6"/>
  <c r="U184" i="6"/>
  <c r="T184" i="6"/>
  <c r="S184" i="6"/>
  <c r="R184" i="6"/>
  <c r="Q184" i="6"/>
  <c r="Y183" i="6"/>
  <c r="Y183" i="6" a="1"/>
  <c r="X183" i="6"/>
  <c r="X183" i="6" a="1"/>
  <c r="W183" i="6"/>
  <c r="U183" i="6"/>
  <c r="T183" i="6"/>
  <c r="S183" i="6"/>
  <c r="R183" i="6"/>
  <c r="Q183" i="6"/>
  <c r="Y182" i="6"/>
  <c r="Y182" i="6" a="1"/>
  <c r="X182" i="6"/>
  <c r="X182" i="6" a="1"/>
  <c r="W182" i="6"/>
  <c r="U182" i="6"/>
  <c r="T182" i="6"/>
  <c r="S182" i="6"/>
  <c r="R182" i="6"/>
  <c r="Q182" i="6"/>
  <c r="Y181" i="6"/>
  <c r="Y181" i="6" a="1"/>
  <c r="X181" i="6"/>
  <c r="X181" i="6" a="1"/>
  <c r="W181" i="6"/>
  <c r="U181" i="6"/>
  <c r="T181" i="6"/>
  <c r="S181" i="6"/>
  <c r="R181" i="6"/>
  <c r="Q181" i="6"/>
  <c r="Y180" i="6"/>
  <c r="Y180" i="6" a="1"/>
  <c r="X180" i="6"/>
  <c r="X180" i="6" a="1"/>
  <c r="W180" i="6"/>
  <c r="U180" i="6"/>
  <c r="T180" i="6"/>
  <c r="S180" i="6"/>
  <c r="R180" i="6"/>
  <c r="Q180" i="6"/>
  <c r="Y179" i="6"/>
  <c r="Y179" i="6" a="1"/>
  <c r="X179" i="6"/>
  <c r="X179" i="6" a="1"/>
  <c r="W179" i="6"/>
  <c r="U179" i="6"/>
  <c r="T179" i="6"/>
  <c r="S179" i="6"/>
  <c r="R179" i="6"/>
  <c r="Q179" i="6"/>
  <c r="Y178" i="6"/>
  <c r="Y178" i="6" a="1"/>
  <c r="X178" i="6"/>
  <c r="X178" i="6" a="1"/>
  <c r="W178" i="6"/>
  <c r="U178" i="6"/>
  <c r="T178" i="6"/>
  <c r="S178" i="6"/>
  <c r="R178" i="6"/>
  <c r="Q178" i="6"/>
  <c r="Y177" i="6"/>
  <c r="Y177" i="6" a="1"/>
  <c r="X177" i="6"/>
  <c r="X177" i="6" a="1"/>
  <c r="W177" i="6"/>
  <c r="U177" i="6"/>
  <c r="T177" i="6"/>
  <c r="S177" i="6"/>
  <c r="R177" i="6"/>
  <c r="Q177" i="6"/>
  <c r="Y176" i="6"/>
  <c r="Y176" i="6" a="1"/>
  <c r="X176" i="6"/>
  <c r="X176" i="6" a="1"/>
  <c r="W176" i="6"/>
  <c r="U176" i="6"/>
  <c r="T176" i="6"/>
  <c r="S176" i="6"/>
  <c r="R176" i="6"/>
  <c r="Q176" i="6"/>
  <c r="Y175" i="6"/>
  <c r="Y175" i="6" a="1"/>
  <c r="X175" i="6"/>
  <c r="X175" i="6" a="1"/>
  <c r="W175" i="6"/>
  <c r="U175" i="6"/>
  <c r="T175" i="6"/>
  <c r="S175" i="6"/>
  <c r="R175" i="6"/>
  <c r="Q175" i="6"/>
  <c r="Y174" i="6"/>
  <c r="Y174" i="6" a="1"/>
  <c r="X174" i="6"/>
  <c r="X174" i="6" a="1"/>
  <c r="W174" i="6"/>
  <c r="U174" i="6"/>
  <c r="T174" i="6"/>
  <c r="S174" i="6"/>
  <c r="R174" i="6"/>
  <c r="Q174" i="6"/>
  <c r="Y173" i="6"/>
  <c r="Y173" i="6" a="1"/>
  <c r="X173" i="6"/>
  <c r="X173" i="6" a="1"/>
  <c r="W173" i="6"/>
  <c r="U173" i="6"/>
  <c r="T173" i="6"/>
  <c r="S173" i="6"/>
  <c r="R173" i="6"/>
  <c r="Q173" i="6"/>
  <c r="Y172" i="6"/>
  <c r="Y172" i="6" a="1"/>
  <c r="X172" i="6"/>
  <c r="X172" i="6" a="1"/>
  <c r="W172" i="6"/>
  <c r="U172" i="6"/>
  <c r="T172" i="6"/>
  <c r="S172" i="6"/>
  <c r="R172" i="6"/>
  <c r="Q172" i="6"/>
  <c r="Y171" i="6"/>
  <c r="Y171" i="6" a="1"/>
  <c r="X171" i="6"/>
  <c r="X171" i="6" a="1"/>
  <c r="W171" i="6"/>
  <c r="U171" i="6"/>
  <c r="T171" i="6"/>
  <c r="S171" i="6"/>
  <c r="R171" i="6"/>
  <c r="Q171" i="6"/>
  <c r="Y170" i="6"/>
  <c r="Y170" i="6" a="1"/>
  <c r="X170" i="6"/>
  <c r="X170" i="6" a="1"/>
  <c r="W170" i="6"/>
  <c r="U170" i="6"/>
  <c r="T170" i="6"/>
  <c r="S170" i="6"/>
  <c r="R170" i="6"/>
  <c r="Q170" i="6"/>
  <c r="Y169" i="6"/>
  <c r="Y169" i="6" a="1"/>
  <c r="X169" i="6"/>
  <c r="X169" i="6" a="1"/>
  <c r="W169" i="6"/>
  <c r="U169" i="6"/>
  <c r="T169" i="6"/>
  <c r="S169" i="6"/>
  <c r="R169" i="6"/>
  <c r="Q169" i="6"/>
  <c r="Y168" i="6"/>
  <c r="Y168" i="6" a="1"/>
  <c r="X168" i="6"/>
  <c r="X168" i="6" a="1"/>
  <c r="W168" i="6"/>
  <c r="U168" i="6"/>
  <c r="T168" i="6"/>
  <c r="S168" i="6"/>
  <c r="R168" i="6"/>
  <c r="Q168" i="6"/>
  <c r="Y167" i="6"/>
  <c r="Y167" i="6" a="1"/>
  <c r="X167" i="6"/>
  <c r="X167" i="6" a="1"/>
  <c r="W167" i="6"/>
  <c r="U167" i="6"/>
  <c r="T167" i="6"/>
  <c r="S167" i="6"/>
  <c r="R167" i="6"/>
  <c r="Q167" i="6"/>
  <c r="Y166" i="6"/>
  <c r="Y166" i="6" a="1"/>
  <c r="X166" i="6"/>
  <c r="X166" i="6" a="1"/>
  <c r="W166" i="6"/>
  <c r="U166" i="6"/>
  <c r="T166" i="6"/>
  <c r="S166" i="6"/>
  <c r="R166" i="6"/>
  <c r="Q166" i="6"/>
  <c r="Y165" i="6"/>
  <c r="Y165" i="6" a="1"/>
  <c r="X165" i="6"/>
  <c r="X165" i="6" a="1"/>
  <c r="W165" i="6"/>
  <c r="U165" i="6"/>
  <c r="T165" i="6"/>
  <c r="S165" i="6"/>
  <c r="R165" i="6"/>
  <c r="Q165" i="6"/>
  <c r="Y164" i="6"/>
  <c r="Y164" i="6" a="1"/>
  <c r="X164" i="6"/>
  <c r="X164" i="6" a="1"/>
  <c r="W164" i="6"/>
  <c r="U164" i="6"/>
  <c r="T164" i="6"/>
  <c r="S164" i="6"/>
  <c r="R164" i="6"/>
  <c r="Q164" i="6"/>
  <c r="Y163" i="6"/>
  <c r="Y163" i="6" a="1"/>
  <c r="X163" i="6"/>
  <c r="X163" i="6" a="1"/>
  <c r="W163" i="6"/>
  <c r="U163" i="6"/>
  <c r="T163" i="6"/>
  <c r="S163" i="6"/>
  <c r="R163" i="6"/>
  <c r="Q163" i="6"/>
  <c r="Y162" i="6"/>
  <c r="Y162" i="6" a="1"/>
  <c r="X162" i="6"/>
  <c r="X162" i="6" a="1"/>
  <c r="W162" i="6"/>
  <c r="U162" i="6"/>
  <c r="T162" i="6"/>
  <c r="S162" i="6"/>
  <c r="R162" i="6"/>
  <c r="Q162" i="6"/>
  <c r="Y161" i="6"/>
  <c r="Y161" i="6" a="1"/>
  <c r="X161" i="6"/>
  <c r="X161" i="6" a="1"/>
  <c r="W161" i="6"/>
  <c r="U161" i="6"/>
  <c r="T161" i="6"/>
  <c r="S161" i="6"/>
  <c r="R161" i="6"/>
  <c r="Q161" i="6"/>
  <c r="Y160" i="6"/>
  <c r="Y160" i="6" a="1"/>
  <c r="X160" i="6"/>
  <c r="X160" i="6" a="1"/>
  <c r="W160" i="6"/>
  <c r="U160" i="6"/>
  <c r="T160" i="6"/>
  <c r="S160" i="6"/>
  <c r="R160" i="6"/>
  <c r="Q160" i="6"/>
  <c r="Y159" i="6"/>
  <c r="Y159" i="6" a="1"/>
  <c r="X159" i="6"/>
  <c r="X159" i="6" a="1"/>
  <c r="W159" i="6"/>
  <c r="U159" i="6"/>
  <c r="T159" i="6"/>
  <c r="S159" i="6"/>
  <c r="R159" i="6"/>
  <c r="Q159" i="6"/>
  <c r="Y158" i="6"/>
  <c r="Y158" i="6" a="1"/>
  <c r="X158" i="6"/>
  <c r="X158" i="6" a="1"/>
  <c r="W158" i="6"/>
  <c r="U158" i="6"/>
  <c r="T158" i="6"/>
  <c r="S158" i="6"/>
  <c r="R158" i="6"/>
  <c r="Q158" i="6"/>
  <c r="Y157" i="6"/>
  <c r="Y157" i="6" a="1"/>
  <c r="X157" i="6"/>
  <c r="X157" i="6" a="1"/>
  <c r="W157" i="6"/>
  <c r="U157" i="6"/>
  <c r="T157" i="6"/>
  <c r="S157" i="6"/>
  <c r="R157" i="6"/>
  <c r="Q157" i="6"/>
  <c r="Y156" i="6"/>
  <c r="Y156" i="6" a="1"/>
  <c r="X156" i="6"/>
  <c r="X156" i="6" a="1"/>
  <c r="W156" i="6"/>
  <c r="U156" i="6"/>
  <c r="T156" i="6"/>
  <c r="S156" i="6"/>
  <c r="R156" i="6"/>
  <c r="Q156" i="6"/>
  <c r="Y155" i="6"/>
  <c r="Y155" i="6" a="1"/>
  <c r="X155" i="6"/>
  <c r="X155" i="6" a="1"/>
  <c r="W155" i="6"/>
  <c r="U155" i="6"/>
  <c r="T155" i="6"/>
  <c r="S155" i="6"/>
  <c r="R155" i="6"/>
  <c r="Q155" i="6"/>
  <c r="Y154" i="6"/>
  <c r="Y154" i="6" a="1"/>
  <c r="X154" i="6"/>
  <c r="X154" i="6" a="1"/>
  <c r="W154" i="6"/>
  <c r="U154" i="6"/>
  <c r="T154" i="6"/>
  <c r="S154" i="6"/>
  <c r="R154" i="6"/>
  <c r="Q154" i="6"/>
  <c r="Y153" i="6"/>
  <c r="Y153" i="6" a="1"/>
  <c r="X153" i="6"/>
  <c r="X153" i="6" a="1"/>
  <c r="W153" i="6"/>
  <c r="U153" i="6"/>
  <c r="T153" i="6"/>
  <c r="S153" i="6"/>
  <c r="R153" i="6"/>
  <c r="Q153" i="6"/>
  <c r="Y152" i="6"/>
  <c r="Y152" i="6" a="1"/>
  <c r="X152" i="6"/>
  <c r="X152" i="6" a="1"/>
  <c r="W152" i="6"/>
  <c r="U152" i="6"/>
  <c r="T152" i="6"/>
  <c r="S152" i="6"/>
  <c r="R152" i="6"/>
  <c r="Q152" i="6"/>
  <c r="Y151" i="6"/>
  <c r="Y151" i="6" a="1"/>
  <c r="X151" i="6"/>
  <c r="X151" i="6" a="1"/>
  <c r="W151" i="6"/>
  <c r="U151" i="6"/>
  <c r="T151" i="6"/>
  <c r="S151" i="6"/>
  <c r="R151" i="6"/>
  <c r="Q151" i="6"/>
  <c r="Y150" i="6"/>
  <c r="Y150" i="6" a="1"/>
  <c r="X150" i="6"/>
  <c r="X150" i="6" a="1"/>
  <c r="W150" i="6"/>
  <c r="U150" i="6"/>
  <c r="T150" i="6"/>
  <c r="S150" i="6"/>
  <c r="R150" i="6"/>
  <c r="Q150" i="6"/>
  <c r="Y149" i="6"/>
  <c r="Y149" i="6" a="1"/>
  <c r="X149" i="6"/>
  <c r="X149" i="6" a="1"/>
  <c r="W149" i="6"/>
  <c r="U149" i="6"/>
  <c r="T149" i="6"/>
  <c r="S149" i="6"/>
  <c r="R149" i="6"/>
  <c r="Q149" i="6"/>
  <c r="Y148" i="6"/>
  <c r="Y148" i="6" a="1"/>
  <c r="X148" i="6"/>
  <c r="X148" i="6" a="1"/>
  <c r="W148" i="6"/>
  <c r="U148" i="6"/>
  <c r="T148" i="6"/>
  <c r="S148" i="6"/>
  <c r="R148" i="6"/>
  <c r="Q148" i="6"/>
  <c r="Y147" i="6"/>
  <c r="Y147" i="6" a="1"/>
  <c r="X147" i="6"/>
  <c r="X147" i="6" a="1"/>
  <c r="W147" i="6"/>
  <c r="U147" i="6"/>
  <c r="T147" i="6"/>
  <c r="S147" i="6"/>
  <c r="R147" i="6"/>
  <c r="Q147" i="6"/>
  <c r="Y146" i="6"/>
  <c r="Y146" i="6" a="1"/>
  <c r="X146" i="6"/>
  <c r="X146" i="6" a="1"/>
  <c r="W146" i="6"/>
  <c r="U146" i="6"/>
  <c r="T146" i="6"/>
  <c r="S146" i="6"/>
  <c r="R146" i="6"/>
  <c r="Q146" i="6"/>
  <c r="Y145" i="6"/>
  <c r="Y145" i="6" a="1"/>
  <c r="X145" i="6"/>
  <c r="X145" i="6" a="1"/>
  <c r="W145" i="6"/>
  <c r="U145" i="6"/>
  <c r="T145" i="6"/>
  <c r="S145" i="6"/>
  <c r="R145" i="6"/>
  <c r="Q145" i="6"/>
  <c r="Y144" i="6"/>
  <c r="Y144" i="6" a="1"/>
  <c r="X144" i="6"/>
  <c r="X144" i="6" a="1"/>
  <c r="W144" i="6"/>
  <c r="U144" i="6"/>
  <c r="T144" i="6"/>
  <c r="S144" i="6"/>
  <c r="R144" i="6"/>
  <c r="Q144" i="6"/>
  <c r="Y143" i="6"/>
  <c r="Y143" i="6" a="1"/>
  <c r="X143" i="6"/>
  <c r="X143" i="6" a="1"/>
  <c r="W143" i="6"/>
  <c r="U143" i="6"/>
  <c r="T143" i="6"/>
  <c r="S143" i="6"/>
  <c r="R143" i="6"/>
  <c r="Q143" i="6"/>
  <c r="Y142" i="6"/>
  <c r="Y142" i="6" a="1"/>
  <c r="X142" i="6"/>
  <c r="X142" i="6" a="1"/>
  <c r="W142" i="6"/>
  <c r="U142" i="6"/>
  <c r="T142" i="6"/>
  <c r="S142" i="6"/>
  <c r="R142" i="6"/>
  <c r="Q142" i="6"/>
  <c r="Y141" i="6"/>
  <c r="Y141" i="6" a="1"/>
  <c r="X141" i="6"/>
  <c r="X141" i="6" a="1"/>
  <c r="W141" i="6"/>
  <c r="U141" i="6"/>
  <c r="T141" i="6"/>
  <c r="S141" i="6"/>
  <c r="R141" i="6"/>
  <c r="Q141" i="6"/>
  <c r="Y140" i="6"/>
  <c r="Y140" i="6" a="1"/>
  <c r="X140" i="6"/>
  <c r="X140" i="6" a="1"/>
  <c r="W140" i="6"/>
  <c r="U140" i="6"/>
  <c r="T140" i="6"/>
  <c r="S140" i="6"/>
  <c r="R140" i="6"/>
  <c r="Q140" i="6"/>
  <c r="Y139" i="6"/>
  <c r="Y139" i="6" a="1"/>
  <c r="X139" i="6"/>
  <c r="X139" i="6" a="1"/>
  <c r="W139" i="6"/>
  <c r="U139" i="6"/>
  <c r="T139" i="6"/>
  <c r="S139" i="6"/>
  <c r="R139" i="6"/>
  <c r="Q139" i="6"/>
  <c r="Y138" i="6"/>
  <c r="Y138" i="6" a="1"/>
  <c r="X138" i="6"/>
  <c r="X138" i="6" a="1"/>
  <c r="W138" i="6"/>
  <c r="U138" i="6"/>
  <c r="T138" i="6"/>
  <c r="S138" i="6"/>
  <c r="R138" i="6"/>
  <c r="Q138" i="6"/>
  <c r="Y137" i="6"/>
  <c r="Y137" i="6" a="1"/>
  <c r="X137" i="6"/>
  <c r="X137" i="6" a="1"/>
  <c r="W137" i="6"/>
  <c r="U137" i="6"/>
  <c r="T137" i="6"/>
  <c r="S137" i="6"/>
  <c r="R137" i="6"/>
  <c r="Q137" i="6"/>
  <c r="Y136" i="6"/>
  <c r="Y136" i="6" a="1"/>
  <c r="X136" i="6"/>
  <c r="X136" i="6" a="1"/>
  <c r="W136" i="6"/>
  <c r="U136" i="6"/>
  <c r="T136" i="6"/>
  <c r="S136" i="6"/>
  <c r="R136" i="6"/>
  <c r="Q136" i="6"/>
  <c r="Y135" i="6"/>
  <c r="Y135" i="6" a="1"/>
  <c r="X135" i="6"/>
  <c r="X135" i="6" a="1"/>
  <c r="W135" i="6"/>
  <c r="U135" i="6"/>
  <c r="T135" i="6"/>
  <c r="S135" i="6"/>
  <c r="R135" i="6"/>
  <c r="Q135" i="6"/>
  <c r="Y134" i="6"/>
  <c r="Y134" i="6" a="1"/>
  <c r="X134" i="6"/>
  <c r="X134" i="6" a="1"/>
  <c r="W134" i="6"/>
  <c r="U134" i="6"/>
  <c r="T134" i="6"/>
  <c r="S134" i="6"/>
  <c r="R134" i="6"/>
  <c r="Q134" i="6"/>
  <c r="Y133" i="6"/>
  <c r="Y133" i="6" a="1"/>
  <c r="X133" i="6"/>
  <c r="X133" i="6" a="1"/>
  <c r="W133" i="6"/>
  <c r="U133" i="6"/>
  <c r="T133" i="6"/>
  <c r="S133" i="6"/>
  <c r="R133" i="6"/>
  <c r="Q133" i="6"/>
  <c r="Y132" i="6"/>
  <c r="Y132" i="6" a="1"/>
  <c r="X132" i="6"/>
  <c r="X132" i="6" a="1"/>
  <c r="W132" i="6"/>
  <c r="U132" i="6"/>
  <c r="T132" i="6"/>
  <c r="S132" i="6"/>
  <c r="R132" i="6"/>
  <c r="Q132" i="6"/>
  <c r="Y131" i="6"/>
  <c r="Y131" i="6" a="1"/>
  <c r="X131" i="6"/>
  <c r="X131" i="6" a="1"/>
  <c r="W131" i="6"/>
  <c r="U131" i="6"/>
  <c r="T131" i="6"/>
  <c r="S131" i="6"/>
  <c r="R131" i="6"/>
  <c r="Q131" i="6"/>
  <c r="Y130" i="6"/>
  <c r="Y130" i="6" a="1"/>
  <c r="X130" i="6"/>
  <c r="X130" i="6" a="1"/>
  <c r="W130" i="6"/>
  <c r="U130" i="6"/>
  <c r="T130" i="6"/>
  <c r="S130" i="6"/>
  <c r="R130" i="6"/>
  <c r="Q130" i="6"/>
  <c r="Y129" i="6"/>
  <c r="Y129" i="6" a="1"/>
  <c r="X129" i="6"/>
  <c r="X129" i="6" a="1"/>
  <c r="W129" i="6"/>
  <c r="U129" i="6"/>
  <c r="T129" i="6"/>
  <c r="S129" i="6"/>
  <c r="R129" i="6"/>
  <c r="Q129" i="6"/>
  <c r="Y128" i="6"/>
  <c r="Y128" i="6" a="1"/>
  <c r="X128" i="6"/>
  <c r="X128" i="6" a="1"/>
  <c r="W128" i="6"/>
  <c r="U128" i="6"/>
  <c r="T128" i="6"/>
  <c r="S128" i="6"/>
  <c r="R128" i="6"/>
  <c r="Q128" i="6"/>
  <c r="Y127" i="6"/>
  <c r="Y127" i="6" a="1"/>
  <c r="X127" i="6"/>
  <c r="X127" i="6" a="1"/>
  <c r="W127" i="6"/>
  <c r="U127" i="6"/>
  <c r="T127" i="6"/>
  <c r="S127" i="6"/>
  <c r="R127" i="6"/>
  <c r="Q127" i="6"/>
  <c r="Y126" i="6"/>
  <c r="Y126" i="6" a="1"/>
  <c r="X126" i="6"/>
  <c r="X126" i="6" a="1"/>
  <c r="W126" i="6"/>
  <c r="U126" i="6"/>
  <c r="T126" i="6"/>
  <c r="S126" i="6"/>
  <c r="R126" i="6"/>
  <c r="Q126" i="6"/>
  <c r="Y125" i="6"/>
  <c r="Y125" i="6" a="1"/>
  <c r="X125" i="6"/>
  <c r="X125" i="6" a="1"/>
  <c r="W125" i="6"/>
  <c r="U125" i="6"/>
  <c r="T125" i="6"/>
  <c r="S125" i="6"/>
  <c r="R125" i="6"/>
  <c r="Q125" i="6"/>
  <c r="Y124" i="6"/>
  <c r="Y124" i="6" a="1"/>
  <c r="X124" i="6"/>
  <c r="X124" i="6" a="1"/>
  <c r="W124" i="6"/>
  <c r="U124" i="6"/>
  <c r="T124" i="6"/>
  <c r="S124" i="6"/>
  <c r="R124" i="6"/>
  <c r="Q124" i="6"/>
  <c r="Y123" i="6"/>
  <c r="Y123" i="6" a="1"/>
  <c r="X123" i="6"/>
  <c r="X123" i="6" a="1"/>
  <c r="W123" i="6"/>
  <c r="U123" i="6"/>
  <c r="T123" i="6"/>
  <c r="S123" i="6"/>
  <c r="R123" i="6"/>
  <c r="Q123" i="6"/>
  <c r="Y122" i="6"/>
  <c r="Y122" i="6" a="1"/>
  <c r="X122" i="6"/>
  <c r="X122" i="6" a="1"/>
  <c r="W122" i="6"/>
  <c r="U122" i="6"/>
  <c r="T122" i="6"/>
  <c r="S122" i="6"/>
  <c r="R122" i="6"/>
  <c r="Q122" i="6"/>
  <c r="Y121" i="6"/>
  <c r="Y121" i="6" a="1"/>
  <c r="X121" i="6"/>
  <c r="X121" i="6" a="1"/>
  <c r="W121" i="6"/>
  <c r="U121" i="6"/>
  <c r="T121" i="6"/>
  <c r="S121" i="6"/>
  <c r="R121" i="6"/>
  <c r="Q121" i="6"/>
  <c r="Y120" i="6"/>
  <c r="Y120" i="6" a="1"/>
  <c r="X120" i="6"/>
  <c r="X120" i="6" a="1"/>
  <c r="W120" i="6"/>
  <c r="U120" i="6"/>
  <c r="T120" i="6"/>
  <c r="S120" i="6"/>
  <c r="R120" i="6"/>
  <c r="Q120" i="6"/>
  <c r="Y119" i="6"/>
  <c r="Y119" i="6" a="1"/>
  <c r="X119" i="6"/>
  <c r="X119" i="6" a="1"/>
  <c r="W119" i="6"/>
  <c r="U119" i="6"/>
  <c r="T119" i="6"/>
  <c r="S119" i="6"/>
  <c r="R119" i="6"/>
  <c r="Q119" i="6"/>
  <c r="Y118" i="6"/>
  <c r="Y118" i="6" a="1"/>
  <c r="X118" i="6"/>
  <c r="X118" i="6" a="1"/>
  <c r="W118" i="6"/>
  <c r="U118" i="6"/>
  <c r="T118" i="6"/>
  <c r="S118" i="6"/>
  <c r="R118" i="6"/>
  <c r="Q118" i="6"/>
  <c r="Y117" i="6"/>
  <c r="Y117" i="6" a="1"/>
  <c r="X117" i="6"/>
  <c r="X117" i="6" a="1"/>
  <c r="W117" i="6"/>
  <c r="U117" i="6"/>
  <c r="T117" i="6"/>
  <c r="S117" i="6"/>
  <c r="R117" i="6"/>
  <c r="Q117" i="6"/>
  <c r="Y116" i="6"/>
  <c r="Y116" i="6" a="1"/>
  <c r="X116" i="6"/>
  <c r="X116" i="6" a="1"/>
  <c r="W116" i="6"/>
  <c r="U116" i="6"/>
  <c r="T116" i="6"/>
  <c r="S116" i="6"/>
  <c r="R116" i="6"/>
  <c r="Q116" i="6"/>
  <c r="Y115" i="6"/>
  <c r="Y115" i="6" a="1"/>
  <c r="X115" i="6"/>
  <c r="X115" i="6" a="1"/>
  <c r="W115" i="6"/>
  <c r="U115" i="6"/>
  <c r="T115" i="6"/>
  <c r="S115" i="6"/>
  <c r="R115" i="6"/>
  <c r="Q115" i="6"/>
  <c r="Y114" i="6"/>
  <c r="Y114" i="6" a="1"/>
  <c r="X114" i="6"/>
  <c r="X114" i="6" a="1"/>
  <c r="W114" i="6"/>
  <c r="U114" i="6"/>
  <c r="T114" i="6"/>
  <c r="S114" i="6"/>
  <c r="R114" i="6"/>
  <c r="Q114" i="6"/>
  <c r="Y113" i="6"/>
  <c r="Y113" i="6" a="1"/>
  <c r="X113" i="6"/>
  <c r="X113" i="6" a="1"/>
  <c r="W113" i="6"/>
  <c r="U113" i="6"/>
  <c r="T113" i="6"/>
  <c r="S113" i="6"/>
  <c r="R113" i="6"/>
  <c r="Q113" i="6"/>
  <c r="Y112" i="6"/>
  <c r="Y112" i="6" a="1"/>
  <c r="X112" i="6"/>
  <c r="X112" i="6" a="1"/>
  <c r="W112" i="6"/>
  <c r="U112" i="6"/>
  <c r="T112" i="6"/>
  <c r="S112" i="6"/>
  <c r="R112" i="6"/>
  <c r="Q112" i="6"/>
  <c r="Y111" i="6"/>
  <c r="Y111" i="6" a="1"/>
  <c r="X111" i="6"/>
  <c r="X111" i="6" a="1"/>
  <c r="W111" i="6"/>
  <c r="U111" i="6"/>
  <c r="T111" i="6"/>
  <c r="S111" i="6"/>
  <c r="R111" i="6"/>
  <c r="Q111" i="6"/>
  <c r="Y110" i="6"/>
  <c r="Y110" i="6" a="1"/>
  <c r="X110" i="6"/>
  <c r="X110" i="6" a="1"/>
  <c r="W110" i="6"/>
  <c r="U110" i="6"/>
  <c r="T110" i="6"/>
  <c r="S110" i="6"/>
  <c r="R110" i="6"/>
  <c r="Q110" i="6"/>
  <c r="Y109" i="6"/>
  <c r="Y109" i="6" a="1"/>
  <c r="X109" i="6"/>
  <c r="X109" i="6" a="1"/>
  <c r="W109" i="6"/>
  <c r="U109" i="6"/>
  <c r="T109" i="6"/>
  <c r="S109" i="6"/>
  <c r="R109" i="6"/>
  <c r="Q109" i="6"/>
  <c r="Y108" i="6"/>
  <c r="Y108" i="6" a="1"/>
  <c r="X108" i="6"/>
  <c r="X108" i="6" a="1"/>
  <c r="W108" i="6"/>
  <c r="U108" i="6"/>
  <c r="T108" i="6"/>
  <c r="S108" i="6"/>
  <c r="R108" i="6"/>
  <c r="Q108" i="6"/>
  <c r="Y107" i="6"/>
  <c r="Y107" i="6" a="1"/>
  <c r="X107" i="6"/>
  <c r="X107" i="6" a="1"/>
  <c r="W107" i="6"/>
  <c r="U107" i="6"/>
  <c r="T107" i="6"/>
  <c r="S107" i="6"/>
  <c r="R107" i="6"/>
  <c r="Q107" i="6"/>
  <c r="Y106" i="6"/>
  <c r="Y106" i="6" a="1"/>
  <c r="X106" i="6"/>
  <c r="X106" i="6" a="1"/>
  <c r="W106" i="6"/>
  <c r="U106" i="6"/>
  <c r="T106" i="6"/>
  <c r="S106" i="6"/>
  <c r="R106" i="6"/>
  <c r="Q106" i="6"/>
  <c r="Y105" i="6"/>
  <c r="Y105" i="6" a="1"/>
  <c r="X105" i="6"/>
  <c r="X105" i="6" a="1"/>
  <c r="W105" i="6"/>
  <c r="U105" i="6"/>
  <c r="T105" i="6"/>
  <c r="S105" i="6"/>
  <c r="R105" i="6"/>
  <c r="Q105" i="6"/>
  <c r="Y104" i="6"/>
  <c r="Y104" i="6" a="1"/>
  <c r="X104" i="6"/>
  <c r="X104" i="6" a="1"/>
  <c r="W104" i="6"/>
  <c r="U104" i="6"/>
  <c r="T104" i="6"/>
  <c r="S104" i="6"/>
  <c r="R104" i="6"/>
  <c r="Q104" i="6"/>
  <c r="Y103" i="6"/>
  <c r="Y103" i="6" a="1"/>
  <c r="X103" i="6"/>
  <c r="X103" i="6" a="1"/>
  <c r="W103" i="6"/>
  <c r="U103" i="6"/>
  <c r="T103" i="6"/>
  <c r="S103" i="6"/>
  <c r="R103" i="6"/>
  <c r="Q103" i="6"/>
  <c r="Y102" i="6"/>
  <c r="Y102" i="6" a="1"/>
  <c r="X102" i="6"/>
  <c r="X102" i="6" a="1"/>
  <c r="W102" i="6"/>
  <c r="U102" i="6"/>
  <c r="T102" i="6"/>
  <c r="S102" i="6"/>
  <c r="R102" i="6"/>
  <c r="Q102" i="6"/>
  <c r="Y101" i="6"/>
  <c r="Y101" i="6" a="1"/>
  <c r="X101" i="6"/>
  <c r="X101" i="6" a="1"/>
  <c r="W101" i="6"/>
  <c r="U101" i="6"/>
  <c r="T101" i="6"/>
  <c r="S101" i="6"/>
  <c r="R101" i="6"/>
  <c r="Q101" i="6"/>
  <c r="Y100" i="6"/>
  <c r="Y100" i="6" a="1"/>
  <c r="X100" i="6"/>
  <c r="X100" i="6" a="1"/>
  <c r="W100" i="6"/>
  <c r="U100" i="6"/>
  <c r="T100" i="6"/>
  <c r="S100" i="6"/>
  <c r="R100" i="6"/>
  <c r="Q100" i="6"/>
  <c r="Y99" i="6"/>
  <c r="Y99" i="6" a="1"/>
  <c r="X99" i="6"/>
  <c r="X99" i="6" a="1"/>
  <c r="W99" i="6"/>
  <c r="U99" i="6"/>
  <c r="T99" i="6"/>
  <c r="S99" i="6"/>
  <c r="R99" i="6"/>
  <c r="Q99" i="6"/>
  <c r="Y98" i="6"/>
  <c r="Y98" i="6" a="1"/>
  <c r="X98" i="6"/>
  <c r="X98" i="6" a="1"/>
  <c r="W98" i="6"/>
  <c r="U98" i="6"/>
  <c r="T98" i="6"/>
  <c r="S98" i="6"/>
  <c r="R98" i="6"/>
  <c r="Q98" i="6"/>
  <c r="Y97" i="6"/>
  <c r="Y97" i="6" a="1"/>
  <c r="X97" i="6"/>
  <c r="X97" i="6" a="1"/>
  <c r="W97" i="6"/>
  <c r="U97" i="6"/>
  <c r="T97" i="6"/>
  <c r="S97" i="6"/>
  <c r="R97" i="6"/>
  <c r="Q97" i="6"/>
  <c r="Y96" i="6"/>
  <c r="Y96" i="6" a="1"/>
  <c r="X96" i="6"/>
  <c r="X96" i="6" a="1"/>
  <c r="W96" i="6"/>
  <c r="U96" i="6"/>
  <c r="T96" i="6"/>
  <c r="S96" i="6"/>
  <c r="R96" i="6"/>
  <c r="Q96" i="6"/>
  <c r="Y95" i="6"/>
  <c r="Y95" i="6" a="1"/>
  <c r="X95" i="6"/>
  <c r="X95" i="6" a="1"/>
  <c r="W95" i="6"/>
  <c r="U95" i="6"/>
  <c r="T95" i="6"/>
  <c r="S95" i="6"/>
  <c r="R95" i="6"/>
  <c r="Q95" i="6"/>
  <c r="Y94" i="6"/>
  <c r="Y94" i="6" a="1"/>
  <c r="X94" i="6"/>
  <c r="X94" i="6" a="1"/>
  <c r="W94" i="6"/>
  <c r="U94" i="6"/>
  <c r="T94" i="6"/>
  <c r="S94" i="6"/>
  <c r="R94" i="6"/>
  <c r="Q94" i="6"/>
  <c r="Y93" i="6"/>
  <c r="Y93" i="6" a="1"/>
  <c r="X93" i="6"/>
  <c r="X93" i="6" a="1"/>
  <c r="W93" i="6"/>
  <c r="U93" i="6"/>
  <c r="T93" i="6"/>
  <c r="S93" i="6"/>
  <c r="R93" i="6"/>
  <c r="Q93" i="6"/>
  <c r="Y92" i="6"/>
  <c r="Y92" i="6" a="1"/>
  <c r="X92" i="6"/>
  <c r="X92" i="6" a="1"/>
  <c r="W92" i="6"/>
  <c r="U92" i="6"/>
  <c r="T92" i="6"/>
  <c r="S92" i="6"/>
  <c r="R92" i="6"/>
  <c r="Q92" i="6"/>
  <c r="Y91" i="6"/>
  <c r="Y91" i="6" a="1"/>
  <c r="X91" i="6"/>
  <c r="X91" i="6" a="1"/>
  <c r="W91" i="6"/>
  <c r="U91" i="6"/>
  <c r="T91" i="6"/>
  <c r="S91" i="6"/>
  <c r="R91" i="6"/>
  <c r="Q91" i="6"/>
  <c r="Y90" i="6"/>
  <c r="Y90" i="6" a="1"/>
  <c r="X90" i="6"/>
  <c r="X90" i="6" a="1"/>
  <c r="W90" i="6"/>
  <c r="U90" i="6"/>
  <c r="T90" i="6"/>
  <c r="S90" i="6"/>
  <c r="R90" i="6"/>
  <c r="Q90" i="6"/>
  <c r="Y89" i="6"/>
  <c r="Y89" i="6" a="1"/>
  <c r="X89" i="6"/>
  <c r="X89" i="6" a="1"/>
  <c r="W89" i="6"/>
  <c r="U89" i="6"/>
  <c r="T89" i="6"/>
  <c r="S89" i="6"/>
  <c r="R89" i="6"/>
  <c r="Q89" i="6"/>
  <c r="Y88" i="6"/>
  <c r="Y88" i="6" a="1"/>
  <c r="X88" i="6"/>
  <c r="X88" i="6" a="1"/>
  <c r="W88" i="6"/>
  <c r="U88" i="6"/>
  <c r="T88" i="6"/>
  <c r="S88" i="6"/>
  <c r="R88" i="6"/>
  <c r="Q88" i="6"/>
  <c r="Y87" i="6"/>
  <c r="Y87" i="6" a="1"/>
  <c r="X87" i="6"/>
  <c r="X87" i="6" a="1"/>
  <c r="W87" i="6"/>
  <c r="U87" i="6"/>
  <c r="T87" i="6"/>
  <c r="S87" i="6"/>
  <c r="R87" i="6"/>
  <c r="Q87" i="6"/>
  <c r="Y86" i="6"/>
  <c r="Y86" i="6" a="1"/>
  <c r="X86" i="6"/>
  <c r="X86" i="6" a="1"/>
  <c r="W86" i="6"/>
  <c r="U86" i="6"/>
  <c r="T86" i="6"/>
  <c r="S86" i="6"/>
  <c r="R86" i="6"/>
  <c r="Q86" i="6"/>
  <c r="Y85" i="6"/>
  <c r="Y85" i="6" a="1"/>
  <c r="X85" i="6"/>
  <c r="X85" i="6" a="1"/>
  <c r="W85" i="6"/>
  <c r="U85" i="6"/>
  <c r="T85" i="6"/>
  <c r="S85" i="6"/>
  <c r="R85" i="6"/>
  <c r="Q85" i="6"/>
  <c r="Y84" i="6"/>
  <c r="Y84" i="6" a="1"/>
  <c r="X84" i="6"/>
  <c r="X84" i="6" a="1"/>
  <c r="W84" i="6"/>
  <c r="U84" i="6"/>
  <c r="T84" i="6"/>
  <c r="S84" i="6"/>
  <c r="R84" i="6"/>
  <c r="Q84" i="6"/>
  <c r="Y83" i="6"/>
  <c r="Y83" i="6" a="1"/>
  <c r="X83" i="6"/>
  <c r="X83" i="6" a="1"/>
  <c r="W83" i="6"/>
  <c r="U83" i="6"/>
  <c r="T83" i="6"/>
  <c r="S83" i="6"/>
  <c r="R83" i="6"/>
  <c r="Q83" i="6"/>
  <c r="Y82" i="6"/>
  <c r="Y82" i="6" a="1"/>
  <c r="X82" i="6"/>
  <c r="X82" i="6" a="1"/>
  <c r="W82" i="6"/>
  <c r="U82" i="6"/>
  <c r="T82" i="6"/>
  <c r="S82" i="6"/>
  <c r="R82" i="6"/>
  <c r="Q82" i="6"/>
  <c r="Y81" i="6"/>
  <c r="Y81" i="6" a="1"/>
  <c r="X81" i="6"/>
  <c r="X81" i="6" a="1"/>
  <c r="W81" i="6"/>
  <c r="U81" i="6"/>
  <c r="T81" i="6"/>
  <c r="S81" i="6"/>
  <c r="R81" i="6"/>
  <c r="Q81" i="6"/>
  <c r="Y80" i="6"/>
  <c r="Y80" i="6" a="1"/>
  <c r="X80" i="6"/>
  <c r="X80" i="6" a="1"/>
  <c r="W80" i="6"/>
  <c r="U80" i="6"/>
  <c r="T80" i="6"/>
  <c r="S80" i="6"/>
  <c r="R80" i="6"/>
  <c r="Q80" i="6"/>
  <c r="Y79" i="6"/>
  <c r="Y79" i="6" a="1"/>
  <c r="X79" i="6"/>
  <c r="X79" i="6" a="1"/>
  <c r="W79" i="6"/>
  <c r="U79" i="6"/>
  <c r="T79" i="6"/>
  <c r="S79" i="6"/>
  <c r="R79" i="6"/>
  <c r="Q79" i="6"/>
  <c r="Y78" i="6"/>
  <c r="Y78" i="6" a="1"/>
  <c r="X78" i="6"/>
  <c r="X78" i="6" a="1"/>
  <c r="W78" i="6"/>
  <c r="U78" i="6"/>
  <c r="T78" i="6"/>
  <c r="S78" i="6"/>
  <c r="R78" i="6"/>
  <c r="Q78" i="6"/>
  <c r="Y77" i="6"/>
  <c r="Y77" i="6" a="1"/>
  <c r="X77" i="6"/>
  <c r="X77" i="6" a="1"/>
  <c r="W77" i="6"/>
  <c r="U77" i="6"/>
  <c r="T77" i="6"/>
  <c r="S77" i="6"/>
  <c r="R77" i="6"/>
  <c r="Q77" i="6"/>
  <c r="Y76" i="6"/>
  <c r="Y76" i="6" a="1"/>
  <c r="X76" i="6"/>
  <c r="X76" i="6" a="1"/>
  <c r="W76" i="6"/>
  <c r="U76" i="6"/>
  <c r="T76" i="6"/>
  <c r="S76" i="6"/>
  <c r="R76" i="6"/>
  <c r="Q76" i="6"/>
  <c r="Y75" i="6"/>
  <c r="Y75" i="6" a="1"/>
  <c r="X75" i="6"/>
  <c r="X75" i="6" a="1"/>
  <c r="W75" i="6"/>
  <c r="U75" i="6"/>
  <c r="T75" i="6"/>
  <c r="S75" i="6"/>
  <c r="R75" i="6"/>
  <c r="Q75" i="6"/>
  <c r="Y74" i="6"/>
  <c r="Y74" i="6" a="1"/>
  <c r="X74" i="6"/>
  <c r="X74" i="6" a="1"/>
  <c r="W74" i="6"/>
  <c r="U74" i="6"/>
  <c r="T74" i="6"/>
  <c r="S74" i="6"/>
  <c r="R74" i="6"/>
  <c r="Q74" i="6"/>
  <c r="Y73" i="6"/>
  <c r="Y73" i="6" a="1"/>
  <c r="X73" i="6"/>
  <c r="X73" i="6" a="1"/>
  <c r="W73" i="6"/>
  <c r="U73" i="6"/>
  <c r="T73" i="6"/>
  <c r="S73" i="6"/>
  <c r="R73" i="6"/>
  <c r="Q73" i="6"/>
  <c r="Y72" i="6"/>
  <c r="Y72" i="6" a="1"/>
  <c r="X72" i="6"/>
  <c r="X72" i="6" a="1"/>
  <c r="W72" i="6"/>
  <c r="U72" i="6"/>
  <c r="T72" i="6"/>
  <c r="S72" i="6"/>
  <c r="R72" i="6"/>
  <c r="Q72" i="6"/>
  <c r="Y71" i="6"/>
  <c r="Y71" i="6" a="1"/>
  <c r="X71" i="6"/>
  <c r="X71" i="6" a="1"/>
  <c r="W71" i="6"/>
  <c r="U71" i="6"/>
  <c r="T71" i="6"/>
  <c r="S71" i="6"/>
  <c r="R71" i="6"/>
  <c r="Q71" i="6"/>
  <c r="Y70" i="6"/>
  <c r="Y70" i="6" a="1"/>
  <c r="X70" i="6"/>
  <c r="X70" i="6" a="1"/>
  <c r="W70" i="6"/>
  <c r="U70" i="6"/>
  <c r="T70" i="6"/>
  <c r="S70" i="6"/>
  <c r="R70" i="6"/>
  <c r="Q70" i="6"/>
  <c r="Y69" i="6"/>
  <c r="Y69" i="6" a="1"/>
  <c r="X69" i="6"/>
  <c r="X69" i="6" a="1"/>
  <c r="W69" i="6"/>
  <c r="U69" i="6"/>
  <c r="T69" i="6"/>
  <c r="S69" i="6"/>
  <c r="R69" i="6"/>
  <c r="Q69" i="6"/>
  <c r="Y68" i="6"/>
  <c r="Y68" i="6" a="1"/>
  <c r="X68" i="6"/>
  <c r="X68" i="6" a="1"/>
  <c r="W68" i="6"/>
  <c r="U68" i="6"/>
  <c r="T68" i="6"/>
  <c r="S68" i="6"/>
  <c r="R68" i="6"/>
  <c r="Q68" i="6"/>
  <c r="Y67" i="6"/>
  <c r="Y67" i="6" a="1"/>
  <c r="X67" i="6"/>
  <c r="X67" i="6" a="1"/>
  <c r="W67" i="6"/>
  <c r="U67" i="6"/>
  <c r="T67" i="6"/>
  <c r="S67" i="6"/>
  <c r="R67" i="6"/>
  <c r="Q67" i="6"/>
  <c r="Y66" i="6"/>
  <c r="Y66" i="6" a="1"/>
  <c r="X66" i="6"/>
  <c r="X66" i="6" a="1"/>
  <c r="W66" i="6"/>
  <c r="U66" i="6"/>
  <c r="T66" i="6"/>
  <c r="S66" i="6"/>
  <c r="R66" i="6"/>
  <c r="Q66" i="6"/>
  <c r="Y65" i="6"/>
  <c r="Y65" i="6" a="1"/>
  <c r="X65" i="6"/>
  <c r="X65" i="6" a="1"/>
  <c r="W65" i="6"/>
  <c r="U65" i="6"/>
  <c r="T65" i="6"/>
  <c r="S65" i="6"/>
  <c r="R65" i="6"/>
  <c r="Q65" i="6"/>
  <c r="Y64" i="6"/>
  <c r="Y64" i="6" a="1"/>
  <c r="X64" i="6"/>
  <c r="X64" i="6" a="1"/>
  <c r="W64" i="6"/>
  <c r="U64" i="6"/>
  <c r="T64" i="6"/>
  <c r="S64" i="6"/>
  <c r="R64" i="6"/>
  <c r="Q64" i="6"/>
  <c r="Y63" i="6"/>
  <c r="Y63" i="6" a="1"/>
  <c r="X63" i="6"/>
  <c r="X63" i="6" a="1"/>
  <c r="W63" i="6"/>
  <c r="U63" i="6"/>
  <c r="T63" i="6"/>
  <c r="S63" i="6"/>
  <c r="R63" i="6"/>
  <c r="Q63" i="6"/>
  <c r="Y62" i="6"/>
  <c r="Y62" i="6" a="1"/>
  <c r="X62" i="6"/>
  <c r="X62" i="6" a="1"/>
  <c r="W62" i="6"/>
  <c r="U62" i="6"/>
  <c r="T62" i="6"/>
  <c r="S62" i="6"/>
  <c r="R62" i="6"/>
  <c r="Q62" i="6"/>
  <c r="Y61" i="6"/>
  <c r="Y61" i="6" a="1"/>
  <c r="X61" i="6"/>
  <c r="X61" i="6" a="1"/>
  <c r="W61" i="6"/>
  <c r="U61" i="6"/>
  <c r="T61" i="6"/>
  <c r="S61" i="6"/>
  <c r="R61" i="6"/>
  <c r="Q61" i="6"/>
  <c r="Y60" i="6"/>
  <c r="Y60" i="6" a="1"/>
  <c r="X60" i="6"/>
  <c r="X60" i="6" a="1"/>
  <c r="W60" i="6"/>
  <c r="U60" i="6"/>
  <c r="T60" i="6"/>
  <c r="S60" i="6"/>
  <c r="R60" i="6"/>
  <c r="Q60" i="6"/>
  <c r="Y59" i="6"/>
  <c r="Y59" i="6" a="1"/>
  <c r="X59" i="6"/>
  <c r="X59" i="6" a="1"/>
  <c r="W59" i="6"/>
  <c r="U59" i="6"/>
  <c r="T59" i="6"/>
  <c r="S59" i="6"/>
  <c r="R59" i="6"/>
  <c r="Q59" i="6"/>
  <c r="Y58" i="6"/>
  <c r="Y58" i="6" a="1"/>
  <c r="X58" i="6"/>
  <c r="X58" i="6" a="1"/>
  <c r="W58" i="6"/>
  <c r="U58" i="6"/>
  <c r="T58" i="6"/>
  <c r="S58" i="6"/>
  <c r="R58" i="6"/>
  <c r="Q58" i="6"/>
  <c r="Y57" i="6"/>
  <c r="Y57" i="6" a="1"/>
  <c r="X57" i="6"/>
  <c r="X57" i="6" a="1"/>
  <c r="W57" i="6"/>
  <c r="U57" i="6"/>
  <c r="T57" i="6"/>
  <c r="S57" i="6"/>
  <c r="R57" i="6"/>
  <c r="Q57" i="6"/>
  <c r="Y56" i="6"/>
  <c r="Y56" i="6" a="1"/>
  <c r="X56" i="6"/>
  <c r="X56" i="6" a="1"/>
  <c r="W56" i="6"/>
  <c r="U56" i="6"/>
  <c r="T56" i="6"/>
  <c r="S56" i="6"/>
  <c r="R56" i="6"/>
  <c r="Q56" i="6"/>
  <c r="Y55" i="6"/>
  <c r="Y55" i="6" a="1"/>
  <c r="X55" i="6"/>
  <c r="X55" i="6" a="1"/>
  <c r="W55" i="6"/>
  <c r="U55" i="6"/>
  <c r="T55" i="6"/>
  <c r="S55" i="6"/>
  <c r="R55" i="6"/>
  <c r="Q55" i="6"/>
  <c r="Y54" i="6"/>
  <c r="Y54" i="6" a="1"/>
  <c r="X54" i="6"/>
  <c r="X54" i="6" a="1"/>
  <c r="W54" i="6"/>
  <c r="U54" i="6"/>
  <c r="T54" i="6"/>
  <c r="S54" i="6"/>
  <c r="R54" i="6"/>
  <c r="Q54" i="6"/>
  <c r="Y53" i="6"/>
  <c r="Y53" i="6" a="1"/>
  <c r="X53" i="6"/>
  <c r="X53" i="6" a="1"/>
  <c r="W53" i="6"/>
  <c r="U53" i="6"/>
  <c r="T53" i="6"/>
  <c r="S53" i="6"/>
  <c r="R53" i="6"/>
  <c r="Q53" i="6"/>
  <c r="Y52" i="6"/>
  <c r="Y52" i="6" a="1"/>
  <c r="X52" i="6"/>
  <c r="X52" i="6" a="1"/>
  <c r="W52" i="6"/>
  <c r="U52" i="6"/>
  <c r="T52" i="6"/>
  <c r="S52" i="6"/>
  <c r="R52" i="6"/>
  <c r="Q52" i="6"/>
  <c r="Y51" i="6"/>
  <c r="Y51" i="6" a="1"/>
  <c r="X51" i="6"/>
  <c r="X51" i="6" a="1"/>
  <c r="W51" i="6"/>
  <c r="U51" i="6"/>
  <c r="T51" i="6"/>
  <c r="S51" i="6"/>
  <c r="R51" i="6"/>
  <c r="Q51" i="6"/>
  <c r="Y50" i="6"/>
  <c r="Y50" i="6" a="1"/>
  <c r="X50" i="6"/>
  <c r="X50" i="6" a="1"/>
  <c r="W50" i="6"/>
  <c r="U50" i="6"/>
  <c r="T50" i="6"/>
  <c r="S50" i="6"/>
  <c r="R50" i="6"/>
  <c r="Q50" i="6"/>
  <c r="Y49" i="6"/>
  <c r="Y49" i="6" a="1"/>
  <c r="X49" i="6"/>
  <c r="X49" i="6" a="1"/>
  <c r="W49" i="6"/>
  <c r="U49" i="6"/>
  <c r="T49" i="6"/>
  <c r="S49" i="6"/>
  <c r="R49" i="6"/>
  <c r="Q49" i="6"/>
  <c r="Y48" i="6"/>
  <c r="Y48" i="6" a="1"/>
  <c r="X48" i="6"/>
  <c r="X48" i="6" a="1"/>
  <c r="W48" i="6"/>
  <c r="U48" i="6"/>
  <c r="T48" i="6"/>
  <c r="S48" i="6"/>
  <c r="R48" i="6"/>
  <c r="Q48" i="6"/>
  <c r="Y47" i="6"/>
  <c r="Y47" i="6" a="1"/>
  <c r="X47" i="6"/>
  <c r="X47" i="6" a="1"/>
  <c r="W47" i="6"/>
  <c r="U47" i="6"/>
  <c r="T47" i="6"/>
  <c r="S47" i="6"/>
  <c r="R47" i="6"/>
  <c r="Q47" i="6"/>
  <c r="Y46" i="6"/>
  <c r="Y46" i="6" a="1"/>
  <c r="X46" i="6"/>
  <c r="X46" i="6" a="1"/>
  <c r="W46" i="6"/>
  <c r="U46" i="6"/>
  <c r="T46" i="6"/>
  <c r="S46" i="6"/>
  <c r="R46" i="6"/>
  <c r="Q46" i="6"/>
  <c r="Y45" i="6"/>
  <c r="Y45" i="6" a="1"/>
  <c r="X45" i="6"/>
  <c r="X45" i="6" a="1"/>
  <c r="W45" i="6"/>
  <c r="U45" i="6"/>
  <c r="T45" i="6"/>
  <c r="S45" i="6"/>
  <c r="R45" i="6"/>
  <c r="Q45" i="6"/>
  <c r="Y44" i="6"/>
  <c r="Y44" i="6" a="1"/>
  <c r="X44" i="6"/>
  <c r="X44" i="6" a="1"/>
  <c r="W44" i="6"/>
  <c r="U44" i="6"/>
  <c r="T44" i="6"/>
  <c r="S44" i="6"/>
  <c r="R44" i="6"/>
  <c r="Q44" i="6"/>
  <c r="Y43" i="6"/>
  <c r="Y43" i="6" a="1"/>
  <c r="X43" i="6"/>
  <c r="X43" i="6" a="1"/>
  <c r="W43" i="6"/>
  <c r="U43" i="6"/>
  <c r="T43" i="6"/>
  <c r="S43" i="6"/>
  <c r="R43" i="6"/>
  <c r="Q43" i="6"/>
  <c r="Y42" i="6"/>
  <c r="Y42" i="6" a="1"/>
  <c r="X42" i="6"/>
  <c r="X42" i="6" a="1"/>
  <c r="W42" i="6"/>
  <c r="U42" i="6"/>
  <c r="T42" i="6"/>
  <c r="S42" i="6"/>
  <c r="R42" i="6"/>
  <c r="Q42" i="6"/>
  <c r="Y41" i="6"/>
  <c r="Y41" i="6" a="1"/>
  <c r="X41" i="6"/>
  <c r="X41" i="6" a="1"/>
  <c r="W41" i="6"/>
  <c r="U41" i="6"/>
  <c r="T41" i="6"/>
  <c r="S41" i="6"/>
  <c r="R41" i="6"/>
  <c r="Q41" i="6"/>
  <c r="Y40" i="6"/>
  <c r="Y40" i="6" a="1"/>
  <c r="X40" i="6"/>
  <c r="X40" i="6" a="1"/>
  <c r="W40" i="6"/>
  <c r="U40" i="6"/>
  <c r="T40" i="6"/>
  <c r="S40" i="6"/>
  <c r="R40" i="6"/>
  <c r="Q40" i="6"/>
  <c r="Y39" i="6"/>
  <c r="Y39" i="6" a="1"/>
  <c r="X39" i="6"/>
  <c r="X39" i="6" a="1"/>
  <c r="W39" i="6"/>
  <c r="U39" i="6"/>
  <c r="T39" i="6"/>
  <c r="S39" i="6"/>
  <c r="R39" i="6"/>
  <c r="Q39" i="6"/>
  <c r="Y38" i="6"/>
  <c r="Y38" i="6" a="1"/>
  <c r="X38" i="6"/>
  <c r="X38" i="6" a="1"/>
  <c r="W38" i="6"/>
  <c r="U38" i="6"/>
  <c r="T38" i="6"/>
  <c r="S38" i="6"/>
  <c r="R38" i="6"/>
  <c r="Q38" i="6"/>
  <c r="Y37" i="6"/>
  <c r="Y37" i="6" a="1"/>
  <c r="X37" i="6"/>
  <c r="X37" i="6" a="1"/>
  <c r="W37" i="6"/>
  <c r="U37" i="6"/>
  <c r="T37" i="6"/>
  <c r="S37" i="6"/>
  <c r="R37" i="6"/>
  <c r="Q37" i="6"/>
  <c r="Y36" i="6"/>
  <c r="Y36" i="6" a="1"/>
  <c r="X36" i="6"/>
  <c r="X36" i="6" a="1"/>
  <c r="W36" i="6"/>
  <c r="U36" i="6"/>
  <c r="T36" i="6"/>
  <c r="S36" i="6"/>
  <c r="R36" i="6"/>
  <c r="Q36" i="6"/>
  <c r="Y35" i="6"/>
  <c r="Y35" i="6" a="1"/>
  <c r="X35" i="6"/>
  <c r="X35" i="6" a="1"/>
  <c r="W35" i="6"/>
  <c r="U35" i="6"/>
  <c r="T35" i="6"/>
  <c r="S35" i="6"/>
  <c r="R35" i="6"/>
  <c r="Q35" i="6"/>
  <c r="Y34" i="6"/>
  <c r="Y34" i="6" a="1"/>
  <c r="X34" i="6"/>
  <c r="X34" i="6" a="1"/>
  <c r="W34" i="6"/>
  <c r="U34" i="6"/>
  <c r="T34" i="6"/>
  <c r="S34" i="6"/>
  <c r="R34" i="6"/>
  <c r="Q34" i="6"/>
  <c r="Y33" i="6"/>
  <c r="Y33" i="6" a="1"/>
  <c r="X33" i="6"/>
  <c r="X33" i="6" a="1"/>
  <c r="W33" i="6"/>
  <c r="U33" i="6"/>
  <c r="T33" i="6"/>
  <c r="S33" i="6"/>
  <c r="R33" i="6"/>
  <c r="Q33" i="6"/>
  <c r="Y32" i="6"/>
  <c r="Y32" i="6" a="1"/>
  <c r="X32" i="6"/>
  <c r="X32" i="6" a="1"/>
  <c r="W32" i="6"/>
  <c r="U32" i="6"/>
  <c r="T32" i="6"/>
  <c r="S32" i="6"/>
  <c r="R32" i="6"/>
  <c r="Q32" i="6"/>
  <c r="Y31" i="6"/>
  <c r="Y31" i="6" a="1"/>
  <c r="X31" i="6"/>
  <c r="X31" i="6" a="1"/>
  <c r="W31" i="6"/>
  <c r="U31" i="6"/>
  <c r="T31" i="6"/>
  <c r="S31" i="6"/>
  <c r="R31" i="6"/>
  <c r="Q31" i="6"/>
  <c r="Y30" i="6"/>
  <c r="Y30" i="6" a="1"/>
  <c r="X30" i="6"/>
  <c r="X30" i="6" a="1"/>
  <c r="W30" i="6"/>
  <c r="U30" i="6"/>
  <c r="T30" i="6"/>
  <c r="S30" i="6"/>
  <c r="R30" i="6"/>
  <c r="Q30" i="6"/>
  <c r="Y29" i="6"/>
  <c r="Y29" i="6" a="1"/>
  <c r="X29" i="6"/>
  <c r="X29" i="6" a="1"/>
  <c r="W29" i="6"/>
  <c r="U29" i="6"/>
  <c r="T29" i="6"/>
  <c r="S29" i="6"/>
  <c r="R29" i="6"/>
  <c r="Q29" i="6"/>
  <c r="Y28" i="6"/>
  <c r="Y28" i="6" a="1"/>
  <c r="X28" i="6"/>
  <c r="X28" i="6" a="1"/>
  <c r="W28" i="6"/>
  <c r="U28" i="6"/>
  <c r="T28" i="6"/>
  <c r="S28" i="6"/>
  <c r="R28" i="6"/>
  <c r="Q28" i="6"/>
  <c r="Y27" i="6"/>
  <c r="Y27" i="6" a="1"/>
  <c r="X27" i="6"/>
  <c r="X27" i="6" a="1"/>
  <c r="W27" i="6"/>
  <c r="U27" i="6"/>
  <c r="T27" i="6"/>
  <c r="S27" i="6"/>
  <c r="R27" i="6"/>
  <c r="Q27" i="6"/>
  <c r="Y26" i="6"/>
  <c r="Y26" i="6" a="1"/>
  <c r="X26" i="6"/>
  <c r="X26" i="6" a="1"/>
  <c r="W26" i="6"/>
  <c r="U26" i="6"/>
  <c r="T26" i="6"/>
  <c r="S26" i="6"/>
  <c r="R26" i="6"/>
  <c r="Q26" i="6"/>
  <c r="Y25" i="6"/>
  <c r="Y25" i="6" a="1"/>
  <c r="X25" i="6"/>
  <c r="X25" i="6" a="1"/>
  <c r="W25" i="6"/>
  <c r="U25" i="6"/>
  <c r="T25" i="6"/>
  <c r="S25" i="6"/>
  <c r="R25" i="6"/>
  <c r="Q25" i="6"/>
  <c r="Y24" i="6"/>
  <c r="Y24" i="6" a="1"/>
  <c r="X24" i="6"/>
  <c r="X24" i="6" a="1"/>
  <c r="W24" i="6"/>
  <c r="U24" i="6"/>
  <c r="T24" i="6"/>
  <c r="S24" i="6"/>
  <c r="R24" i="6"/>
  <c r="Q24" i="6"/>
  <c r="Y23" i="6"/>
  <c r="Y23" i="6" a="1"/>
  <c r="X23" i="6"/>
  <c r="X23" i="6" a="1"/>
  <c r="W23" i="6"/>
  <c r="U23" i="6"/>
  <c r="T23" i="6"/>
  <c r="S23" i="6"/>
  <c r="R23" i="6"/>
  <c r="Q23" i="6"/>
  <c r="Y22" i="6"/>
  <c r="Y22" i="6" a="1"/>
  <c r="X22" i="6"/>
  <c r="X22" i="6" a="1"/>
  <c r="W22" i="6"/>
  <c r="U22" i="6"/>
  <c r="T22" i="6"/>
  <c r="S22" i="6"/>
  <c r="R22" i="6"/>
  <c r="Q22" i="6"/>
  <c r="Y21" i="6"/>
  <c r="Y21" i="6" a="1"/>
  <c r="X21" i="6"/>
  <c r="X21" i="6" a="1"/>
  <c r="W21" i="6"/>
  <c r="U21" i="6"/>
  <c r="T21" i="6"/>
  <c r="S21" i="6"/>
  <c r="R21" i="6"/>
  <c r="Q21" i="6"/>
  <c r="Y20" i="6"/>
  <c r="Y20" i="6" a="1"/>
  <c r="X20" i="6"/>
  <c r="X20" i="6" a="1"/>
  <c r="W20" i="6"/>
  <c r="U20" i="6"/>
  <c r="T20" i="6"/>
  <c r="S20" i="6"/>
  <c r="R20" i="6"/>
  <c r="Q20" i="6"/>
  <c r="Y19" i="6"/>
  <c r="Y19" i="6" a="1"/>
  <c r="X19" i="6"/>
  <c r="X19" i="6" a="1"/>
  <c r="W19" i="6"/>
  <c r="U19" i="6"/>
  <c r="T19" i="6"/>
  <c r="S19" i="6"/>
  <c r="R19" i="6"/>
  <c r="Q19" i="6"/>
  <c r="Y18" i="6"/>
  <c r="Y18" i="6" a="1"/>
  <c r="X18" i="6"/>
  <c r="X18" i="6" a="1"/>
  <c r="W18" i="6"/>
  <c r="U18" i="6"/>
  <c r="T18" i="6"/>
  <c r="S18" i="6"/>
  <c r="R18" i="6"/>
  <c r="Q18" i="6"/>
  <c r="Y17" i="6"/>
  <c r="Y17" i="6" a="1"/>
  <c r="X17" i="6"/>
  <c r="X17" i="6" a="1"/>
  <c r="W17" i="6"/>
  <c r="U17" i="6"/>
  <c r="T17" i="6"/>
  <c r="S17" i="6"/>
  <c r="R17" i="6"/>
  <c r="Q17" i="6"/>
  <c r="Y16" i="6"/>
  <c r="Y16" i="6" a="1"/>
  <c r="X16" i="6"/>
  <c r="X16" i="6" a="1"/>
  <c r="W16" i="6"/>
  <c r="U16" i="6"/>
  <c r="T16" i="6"/>
  <c r="S16" i="6"/>
  <c r="R16" i="6"/>
  <c r="Q16" i="6"/>
  <c r="Y15" i="6"/>
  <c r="Y15" i="6" a="1"/>
  <c r="X15" i="6"/>
  <c r="X15" i="6" a="1"/>
  <c r="W15" i="6"/>
  <c r="U15" i="6"/>
  <c r="T15" i="6"/>
  <c r="S15" i="6"/>
  <c r="R15" i="6"/>
  <c r="Q15" i="6"/>
  <c r="Y14" i="6"/>
  <c r="Y14" i="6" a="1"/>
  <c r="X14" i="6"/>
  <c r="X14" i="6" a="1"/>
  <c r="W14" i="6"/>
  <c r="U14" i="6"/>
  <c r="T14" i="6"/>
  <c r="S14" i="6"/>
  <c r="R14" i="6"/>
  <c r="Q14" i="6"/>
  <c r="Y13" i="6"/>
  <c r="Y13" i="6" a="1"/>
  <c r="X13" i="6"/>
  <c r="X13" i="6" a="1"/>
  <c r="W13" i="6"/>
  <c r="U13" i="6"/>
  <c r="T13" i="6"/>
  <c r="S13" i="6"/>
  <c r="R13" i="6"/>
  <c r="Q13" i="6"/>
  <c r="Y12" i="6"/>
  <c r="Y12" i="6" a="1"/>
  <c r="X12" i="6"/>
  <c r="X12" i="6" a="1"/>
  <c r="W12" i="6"/>
  <c r="U12" i="6"/>
  <c r="T12" i="6"/>
  <c r="S12" i="6"/>
  <c r="R12" i="6"/>
  <c r="Q12" i="6"/>
  <c r="Y11" i="6"/>
  <c r="Y11" i="6" a="1"/>
  <c r="X11" i="6"/>
  <c r="X11" i="6" a="1"/>
  <c r="W11" i="6"/>
  <c r="U11" i="6"/>
  <c r="T11" i="6"/>
  <c r="S11" i="6"/>
  <c r="R11" i="6"/>
  <c r="Q11" i="6"/>
  <c r="Y10" i="6"/>
  <c r="Y10" i="6" a="1"/>
  <c r="X10" i="6"/>
  <c r="X10" i="6" a="1"/>
  <c r="W10" i="6"/>
  <c r="U10" i="6"/>
  <c r="T10" i="6"/>
  <c r="S10" i="6"/>
  <c r="R10" i="6"/>
  <c r="Q10" i="6"/>
  <c r="Y9" i="6"/>
  <c r="Y9" i="6" a="1"/>
  <c r="X9" i="6"/>
  <c r="X9" i="6" a="1"/>
  <c r="W9" i="6"/>
  <c r="U9" i="6"/>
  <c r="T9" i="6"/>
  <c r="S9" i="6"/>
  <c r="R9" i="6"/>
  <c r="Q9" i="6"/>
  <c r="Y8" i="6"/>
  <c r="Y8" i="6" a="1"/>
  <c r="X8" i="6"/>
  <c r="X8" i="6" a="1"/>
  <c r="W8" i="6"/>
  <c r="U8" i="6"/>
  <c r="T8" i="6"/>
  <c r="S8" i="6"/>
  <c r="R8" i="6"/>
  <c r="Q8" i="6"/>
  <c r="Y7" i="6"/>
  <c r="Y7" i="6" a="1"/>
  <c r="X7" i="6"/>
  <c r="X7" i="6" a="1"/>
  <c r="W7" i="6"/>
  <c r="U7" i="6"/>
  <c r="T7" i="6"/>
  <c r="S7" i="6"/>
  <c r="R7" i="6"/>
  <c r="Q7" i="6"/>
  <c r="Y6" i="6"/>
  <c r="Y6" i="6" a="1"/>
  <c r="X6" i="6"/>
  <c r="X6" i="6" a="1"/>
  <c r="W6" i="6"/>
  <c r="U6" i="6"/>
  <c r="T6" i="6"/>
  <c r="S6" i="6"/>
  <c r="R6" i="6"/>
  <c r="Q6" i="6"/>
  <c r="Y5" i="6"/>
  <c r="Y5" i="6" a="1"/>
  <c r="X5" i="6"/>
  <c r="X5" i="6" a="1"/>
  <c r="W5" i="6"/>
  <c r="U5" i="6"/>
  <c r="T5" i="6"/>
  <c r="S5" i="6"/>
  <c r="R5" i="6"/>
  <c r="Q5" i="6"/>
  <c r="Y4" i="6"/>
  <c r="Y4" i="6" a="1"/>
  <c r="X4" i="6"/>
  <c r="X4" i="6" a="1"/>
  <c r="W4" i="6"/>
  <c r="U4" i="6"/>
  <c r="T4" i="6"/>
  <c r="S4" i="6"/>
  <c r="R4" i="6"/>
  <c r="Q4" i="6"/>
  <c r="Y3" i="6"/>
  <c r="Y3" i="6" a="1"/>
  <c r="X3" i="6"/>
  <c r="X3" i="6" a="1"/>
  <c r="W3" i="6"/>
  <c r="U3" i="6"/>
  <c r="T3" i="6"/>
  <c r="S3" i="6"/>
  <c r="R3" i="6"/>
  <c r="Q3" i="6"/>
  <c r="Y2" i="6"/>
  <c r="Y2" i="6" a="1"/>
  <c r="X2" i="6"/>
  <c r="X2" i="6" a="1"/>
  <c r="W2" i="6"/>
  <c r="U2" i="6"/>
  <c r="T2" i="6"/>
  <c r="S2" i="6"/>
  <c r="R2" i="6"/>
  <c r="Q2" i="6"/>
  <c r="J611" i="5"/>
  <c r="I611" i="5"/>
  <c r="J610" i="5"/>
  <c r="I610" i="5"/>
  <c r="J609" i="5"/>
  <c r="I609" i="5"/>
  <c r="J608" i="5"/>
  <c r="I608" i="5"/>
  <c r="J607" i="5"/>
  <c r="I607" i="5"/>
  <c r="J606" i="5"/>
  <c r="I606" i="5"/>
  <c r="J605" i="5"/>
  <c r="I605" i="5"/>
  <c r="J604" i="5"/>
  <c r="I604" i="5"/>
  <c r="J603" i="5"/>
  <c r="I603" i="5"/>
  <c r="J602" i="5"/>
  <c r="I602" i="5"/>
  <c r="J601" i="5"/>
  <c r="I601" i="5"/>
  <c r="J600" i="5"/>
  <c r="I600" i="5"/>
  <c r="J599" i="5"/>
  <c r="I599" i="5"/>
  <c r="J598" i="5"/>
  <c r="I598" i="5"/>
  <c r="J597" i="5"/>
  <c r="I597" i="5"/>
  <c r="J596" i="5"/>
  <c r="I596" i="5"/>
  <c r="J595" i="5"/>
  <c r="I595" i="5"/>
  <c r="J594" i="5"/>
  <c r="I594" i="5"/>
  <c r="J593" i="5"/>
  <c r="I593" i="5"/>
  <c r="J592" i="5"/>
  <c r="I592" i="5"/>
  <c r="J591" i="5"/>
  <c r="I591" i="5"/>
  <c r="J590" i="5"/>
  <c r="I590" i="5"/>
  <c r="J589" i="5"/>
  <c r="I589" i="5"/>
  <c r="J588" i="5"/>
  <c r="I588" i="5"/>
  <c r="J587" i="5"/>
  <c r="I587" i="5"/>
  <c r="J586" i="5"/>
  <c r="I586" i="5"/>
  <c r="J585" i="5"/>
  <c r="I585" i="5"/>
  <c r="J584" i="5"/>
  <c r="I584" i="5"/>
  <c r="J583" i="5"/>
  <c r="I583" i="5"/>
  <c r="J582" i="5"/>
  <c r="I582" i="5"/>
  <c r="J581" i="5"/>
  <c r="I581" i="5"/>
  <c r="J580" i="5"/>
  <c r="I580" i="5"/>
  <c r="J579" i="5"/>
  <c r="I579" i="5"/>
  <c r="J578" i="5"/>
  <c r="I578" i="5"/>
  <c r="J577" i="5"/>
  <c r="I577" i="5"/>
  <c r="J576" i="5"/>
  <c r="I576" i="5"/>
  <c r="J575" i="5"/>
  <c r="I575" i="5"/>
  <c r="J574" i="5"/>
  <c r="I574" i="5"/>
  <c r="J573" i="5"/>
  <c r="I573" i="5"/>
  <c r="J572" i="5"/>
  <c r="I572" i="5"/>
  <c r="J571" i="5"/>
  <c r="I571" i="5"/>
  <c r="J570" i="5"/>
  <c r="I570" i="5"/>
  <c r="J569" i="5"/>
  <c r="I569" i="5"/>
  <c r="J568" i="5"/>
  <c r="I568" i="5"/>
  <c r="J567" i="5"/>
  <c r="I567" i="5"/>
  <c r="J566" i="5"/>
  <c r="I566" i="5"/>
  <c r="J565" i="5"/>
  <c r="I565" i="5"/>
  <c r="J564" i="5"/>
  <c r="I564" i="5"/>
  <c r="J563" i="5"/>
  <c r="I563" i="5"/>
  <c r="J562" i="5"/>
  <c r="I562" i="5"/>
  <c r="J561" i="5"/>
  <c r="I561" i="5"/>
  <c r="J560" i="5"/>
  <c r="I560" i="5"/>
  <c r="J559" i="5"/>
  <c r="I559" i="5"/>
  <c r="J558" i="5"/>
  <c r="I558" i="5"/>
  <c r="J557" i="5"/>
  <c r="I557" i="5"/>
  <c r="J556" i="5"/>
  <c r="I556" i="5"/>
  <c r="J555" i="5"/>
  <c r="I555" i="5"/>
  <c r="J554" i="5"/>
  <c r="I554" i="5"/>
  <c r="J553" i="5"/>
  <c r="I553" i="5"/>
  <c r="J552" i="5"/>
  <c r="I552" i="5"/>
  <c r="J551" i="5"/>
  <c r="I551" i="5"/>
  <c r="J550" i="5"/>
  <c r="I550" i="5"/>
  <c r="J549" i="5"/>
  <c r="I549" i="5"/>
  <c r="J548" i="5"/>
  <c r="I548" i="5"/>
  <c r="J547" i="5"/>
  <c r="I547" i="5"/>
  <c r="J546" i="5"/>
  <c r="I546" i="5"/>
  <c r="J545" i="5"/>
  <c r="I545" i="5"/>
  <c r="J544" i="5"/>
  <c r="I544" i="5"/>
  <c r="J543" i="5"/>
  <c r="I543" i="5"/>
  <c r="J542" i="5"/>
  <c r="I542" i="5"/>
  <c r="J541" i="5"/>
  <c r="I541" i="5"/>
  <c r="J540" i="5"/>
  <c r="I540" i="5"/>
  <c r="J539" i="5"/>
  <c r="I539" i="5"/>
  <c r="J538" i="5"/>
  <c r="I538" i="5"/>
  <c r="J537" i="5"/>
  <c r="I537" i="5"/>
  <c r="J536" i="5"/>
  <c r="I536" i="5"/>
  <c r="J535" i="5"/>
  <c r="I535" i="5"/>
  <c r="J534" i="5"/>
  <c r="I534" i="5"/>
  <c r="J533" i="5"/>
  <c r="I533" i="5"/>
  <c r="J532" i="5"/>
  <c r="I532" i="5"/>
  <c r="J531" i="5"/>
  <c r="I531" i="5"/>
  <c r="J530" i="5"/>
  <c r="I530" i="5"/>
  <c r="J529" i="5"/>
  <c r="I529" i="5"/>
  <c r="J528" i="5"/>
  <c r="I528" i="5"/>
  <c r="J527" i="5"/>
  <c r="I527" i="5"/>
  <c r="J526" i="5"/>
  <c r="I526" i="5"/>
  <c r="J525" i="5"/>
  <c r="I525" i="5"/>
  <c r="J524" i="5"/>
  <c r="I524" i="5"/>
  <c r="J523" i="5"/>
  <c r="I523" i="5"/>
  <c r="J522" i="5"/>
  <c r="I522" i="5"/>
  <c r="J521" i="5"/>
  <c r="I521" i="5"/>
  <c r="J520" i="5"/>
  <c r="I520" i="5"/>
  <c r="J519" i="5"/>
  <c r="I519" i="5"/>
  <c r="J518" i="5"/>
  <c r="I518" i="5"/>
  <c r="J517" i="5"/>
  <c r="I517" i="5"/>
  <c r="J516" i="5"/>
  <c r="I516" i="5"/>
  <c r="J515" i="5"/>
  <c r="I515" i="5"/>
  <c r="J514" i="5"/>
  <c r="I514" i="5"/>
  <c r="J513" i="5"/>
  <c r="I513" i="5"/>
  <c r="J512" i="5"/>
  <c r="I512" i="5"/>
  <c r="J511" i="5"/>
  <c r="I511" i="5"/>
  <c r="J510" i="5"/>
  <c r="I510" i="5"/>
  <c r="J509" i="5"/>
  <c r="I509" i="5"/>
  <c r="J508" i="5"/>
  <c r="I508" i="5"/>
  <c r="J507" i="5"/>
  <c r="I507" i="5"/>
  <c r="J506" i="5"/>
  <c r="I506" i="5"/>
  <c r="J505" i="5"/>
  <c r="I505" i="5"/>
  <c r="J504" i="5"/>
  <c r="I504" i="5"/>
  <c r="J503" i="5"/>
  <c r="I503" i="5"/>
  <c r="J502" i="5"/>
  <c r="I502" i="5"/>
  <c r="J501" i="5"/>
  <c r="I501" i="5"/>
  <c r="J500" i="5"/>
  <c r="I500" i="5"/>
  <c r="J499" i="5"/>
  <c r="I499" i="5"/>
  <c r="J498" i="5"/>
  <c r="I498" i="5"/>
  <c r="J497" i="5"/>
  <c r="I497" i="5"/>
  <c r="J496" i="5"/>
  <c r="I496" i="5"/>
  <c r="J495" i="5"/>
  <c r="I495" i="5"/>
  <c r="J494" i="5"/>
  <c r="I494" i="5"/>
  <c r="J493" i="5"/>
  <c r="I493" i="5"/>
  <c r="J492" i="5"/>
  <c r="I492" i="5"/>
  <c r="J491" i="5"/>
  <c r="I491" i="5"/>
  <c r="J490" i="5"/>
  <c r="I490" i="5"/>
  <c r="J489" i="5"/>
  <c r="I489" i="5"/>
  <c r="J488" i="5"/>
  <c r="I488" i="5"/>
  <c r="J487" i="5"/>
  <c r="I487" i="5"/>
  <c r="J486" i="5"/>
  <c r="I486" i="5"/>
  <c r="J485" i="5"/>
  <c r="I485" i="5"/>
  <c r="J484" i="5"/>
  <c r="I484" i="5"/>
  <c r="J483" i="5"/>
  <c r="I483" i="5"/>
  <c r="J482" i="5"/>
  <c r="I482" i="5"/>
  <c r="J481" i="5"/>
  <c r="I481" i="5"/>
  <c r="J480" i="5"/>
  <c r="I480" i="5"/>
  <c r="J479" i="5"/>
  <c r="I479" i="5"/>
  <c r="J478" i="5"/>
  <c r="I478" i="5"/>
  <c r="J477" i="5"/>
  <c r="I477" i="5"/>
  <c r="J476" i="5"/>
  <c r="I476" i="5"/>
  <c r="J475" i="5"/>
  <c r="I475" i="5"/>
  <c r="J474" i="5"/>
  <c r="I474" i="5"/>
  <c r="J473" i="5"/>
  <c r="I473" i="5"/>
  <c r="J472" i="5"/>
  <c r="I472" i="5"/>
  <c r="J471" i="5"/>
  <c r="I471" i="5"/>
  <c r="J470" i="5"/>
  <c r="I470" i="5"/>
  <c r="J469" i="5"/>
  <c r="I469" i="5"/>
  <c r="J468" i="5"/>
  <c r="I468" i="5"/>
  <c r="J467" i="5"/>
  <c r="I467" i="5"/>
  <c r="J466" i="5"/>
  <c r="I466" i="5"/>
  <c r="J465" i="5"/>
  <c r="I465" i="5"/>
  <c r="J464" i="5"/>
  <c r="I464" i="5"/>
  <c r="J463" i="5"/>
  <c r="I463" i="5"/>
  <c r="J462" i="5"/>
  <c r="I462" i="5"/>
  <c r="J461" i="5"/>
  <c r="I461" i="5"/>
  <c r="J460" i="5"/>
  <c r="I460" i="5"/>
  <c r="J459" i="5"/>
  <c r="I459" i="5"/>
  <c r="J458" i="5"/>
  <c r="I458" i="5"/>
  <c r="J457" i="5"/>
  <c r="I457" i="5"/>
  <c r="J456" i="5"/>
  <c r="I456" i="5"/>
  <c r="J455" i="5"/>
  <c r="I455" i="5"/>
  <c r="J454" i="5"/>
  <c r="I454" i="5"/>
  <c r="J453" i="5"/>
  <c r="I453" i="5"/>
  <c r="J452" i="5"/>
  <c r="I452" i="5"/>
  <c r="J451" i="5"/>
  <c r="I451" i="5"/>
  <c r="J450" i="5"/>
  <c r="I450" i="5"/>
  <c r="J449" i="5"/>
  <c r="I449" i="5"/>
  <c r="J448" i="5"/>
  <c r="I448" i="5"/>
  <c r="J447" i="5"/>
  <c r="I447" i="5"/>
  <c r="J446" i="5"/>
  <c r="I446" i="5"/>
  <c r="J445" i="5"/>
  <c r="I445" i="5"/>
  <c r="J444" i="5"/>
  <c r="I444" i="5"/>
  <c r="J443" i="5"/>
  <c r="I443" i="5"/>
  <c r="J442" i="5"/>
  <c r="I442" i="5"/>
  <c r="J441" i="5"/>
  <c r="I441" i="5"/>
  <c r="J440" i="5"/>
  <c r="I440" i="5"/>
  <c r="J439" i="5"/>
  <c r="I439" i="5"/>
  <c r="J438" i="5"/>
  <c r="I438" i="5"/>
  <c r="J437" i="5"/>
  <c r="I437" i="5"/>
  <c r="J436" i="5"/>
  <c r="I436" i="5"/>
  <c r="J435" i="5"/>
  <c r="I435" i="5"/>
  <c r="J434" i="5"/>
  <c r="I434" i="5"/>
  <c r="J433" i="5"/>
  <c r="I433" i="5"/>
  <c r="J432" i="5"/>
  <c r="I432" i="5"/>
  <c r="J431" i="5"/>
  <c r="I431" i="5"/>
  <c r="J430" i="5"/>
  <c r="I430" i="5"/>
  <c r="J429" i="5"/>
  <c r="I429" i="5"/>
  <c r="J428" i="5"/>
  <c r="I428" i="5"/>
  <c r="J427" i="5"/>
  <c r="I427" i="5"/>
  <c r="J426" i="5"/>
  <c r="I426" i="5"/>
  <c r="J425" i="5"/>
  <c r="I425" i="5"/>
  <c r="J424" i="5"/>
  <c r="I424" i="5"/>
  <c r="J423" i="5"/>
  <c r="I423" i="5"/>
  <c r="J422" i="5"/>
  <c r="I422" i="5"/>
  <c r="J421" i="5"/>
  <c r="I421" i="5"/>
  <c r="J420" i="5"/>
  <c r="I420" i="5"/>
  <c r="J419" i="5"/>
  <c r="I419" i="5"/>
  <c r="J418" i="5"/>
  <c r="I418" i="5"/>
  <c r="J417" i="5"/>
  <c r="I417" i="5"/>
  <c r="J416" i="5"/>
  <c r="I416" i="5"/>
  <c r="J415" i="5"/>
  <c r="I415" i="5"/>
  <c r="J414" i="5"/>
  <c r="I414" i="5"/>
  <c r="J413" i="5"/>
  <c r="I413" i="5"/>
  <c r="J412" i="5"/>
  <c r="I412" i="5"/>
  <c r="J411" i="5"/>
  <c r="I411" i="5"/>
  <c r="J410" i="5"/>
  <c r="I410" i="5"/>
  <c r="J409" i="5"/>
  <c r="I409" i="5"/>
  <c r="J408" i="5"/>
  <c r="I408" i="5"/>
  <c r="J407" i="5"/>
  <c r="I407" i="5"/>
  <c r="J406" i="5"/>
  <c r="I406" i="5"/>
  <c r="J405" i="5"/>
  <c r="I405" i="5"/>
  <c r="J404" i="5"/>
  <c r="I404" i="5"/>
  <c r="J403" i="5"/>
  <c r="I403" i="5"/>
  <c r="J402" i="5"/>
  <c r="I402" i="5"/>
  <c r="J401" i="5"/>
  <c r="I401" i="5"/>
  <c r="J400" i="5"/>
  <c r="I400" i="5"/>
  <c r="J399" i="5"/>
  <c r="I399" i="5"/>
  <c r="J398" i="5"/>
  <c r="I398" i="5"/>
  <c r="J397" i="5"/>
  <c r="I397" i="5"/>
  <c r="J396" i="5"/>
  <c r="I396" i="5"/>
  <c r="J395" i="5"/>
  <c r="I395" i="5"/>
  <c r="J394" i="5"/>
  <c r="I394" i="5"/>
  <c r="J393" i="5"/>
  <c r="I393" i="5"/>
  <c r="J392" i="5"/>
  <c r="I392" i="5"/>
  <c r="J391" i="5"/>
  <c r="I391" i="5"/>
  <c r="J390" i="5"/>
  <c r="I390" i="5"/>
  <c r="J389" i="5"/>
  <c r="I389" i="5"/>
  <c r="J388" i="5"/>
  <c r="I388" i="5"/>
  <c r="J387" i="5"/>
  <c r="I387" i="5"/>
  <c r="J386" i="5"/>
  <c r="I386" i="5"/>
  <c r="J385" i="5"/>
  <c r="I385" i="5"/>
  <c r="J384" i="5"/>
  <c r="I384" i="5"/>
  <c r="J383" i="5"/>
  <c r="I383" i="5"/>
  <c r="J382" i="5"/>
  <c r="I382" i="5"/>
  <c r="J381" i="5"/>
  <c r="I381" i="5"/>
  <c r="J380" i="5"/>
  <c r="I380" i="5"/>
  <c r="J379" i="5"/>
  <c r="I379" i="5"/>
  <c r="J378" i="5"/>
  <c r="I378" i="5"/>
  <c r="J377" i="5"/>
  <c r="I377" i="5"/>
  <c r="J376" i="5"/>
  <c r="I376" i="5"/>
  <c r="J375" i="5"/>
  <c r="I375" i="5"/>
  <c r="J374" i="5"/>
  <c r="I374" i="5"/>
  <c r="J373" i="5"/>
  <c r="I373" i="5"/>
  <c r="J372" i="5"/>
  <c r="I372" i="5"/>
  <c r="J371" i="5"/>
  <c r="I371" i="5"/>
  <c r="J370" i="5"/>
  <c r="I370" i="5"/>
  <c r="J369" i="5"/>
  <c r="I369" i="5"/>
  <c r="J368" i="5"/>
  <c r="I368" i="5"/>
  <c r="J367" i="5"/>
  <c r="I367" i="5"/>
  <c r="J366" i="5"/>
  <c r="I366" i="5"/>
  <c r="J365" i="5"/>
  <c r="I365" i="5"/>
  <c r="J364" i="5"/>
  <c r="I364" i="5"/>
  <c r="J363" i="5"/>
  <c r="I363" i="5"/>
  <c r="J362" i="5"/>
  <c r="I362" i="5"/>
  <c r="J361" i="5"/>
  <c r="I361" i="5"/>
  <c r="J360" i="5"/>
  <c r="I360" i="5"/>
  <c r="J359" i="5"/>
  <c r="I359" i="5"/>
  <c r="J358" i="5"/>
  <c r="I358" i="5"/>
  <c r="J357" i="5"/>
  <c r="I357" i="5"/>
  <c r="J356" i="5"/>
  <c r="I356" i="5"/>
  <c r="J355" i="5"/>
  <c r="I355" i="5"/>
  <c r="J354" i="5"/>
  <c r="I354" i="5"/>
  <c r="J353" i="5"/>
  <c r="I353" i="5"/>
  <c r="J352" i="5"/>
  <c r="I352" i="5"/>
  <c r="J351" i="5"/>
  <c r="I351" i="5"/>
  <c r="J350" i="5"/>
  <c r="I350" i="5"/>
  <c r="J349" i="5"/>
  <c r="I349" i="5"/>
  <c r="J348" i="5"/>
  <c r="I348" i="5"/>
  <c r="J347" i="5"/>
  <c r="I347" i="5"/>
  <c r="J346" i="5"/>
  <c r="I346" i="5"/>
  <c r="J345" i="5"/>
  <c r="I345" i="5"/>
  <c r="J344" i="5"/>
  <c r="I344" i="5"/>
  <c r="J343" i="5"/>
  <c r="I343" i="5"/>
  <c r="J342" i="5"/>
  <c r="I342" i="5"/>
  <c r="J341" i="5"/>
  <c r="I341" i="5"/>
  <c r="J340" i="5"/>
  <c r="I340" i="5"/>
  <c r="J339" i="5"/>
  <c r="I339" i="5"/>
  <c r="J338" i="5"/>
  <c r="I338" i="5"/>
  <c r="J337" i="5"/>
  <c r="I337" i="5"/>
  <c r="J336" i="5"/>
  <c r="I336" i="5"/>
  <c r="J335" i="5"/>
  <c r="I335" i="5"/>
  <c r="J334" i="5"/>
  <c r="I334" i="5"/>
  <c r="J333" i="5"/>
  <c r="I333" i="5"/>
  <c r="J332" i="5"/>
  <c r="I332" i="5"/>
  <c r="J331" i="5"/>
  <c r="I331" i="5"/>
  <c r="J330" i="5"/>
  <c r="I330" i="5"/>
  <c r="J329" i="5"/>
  <c r="I329" i="5"/>
  <c r="J328" i="5"/>
  <c r="I328" i="5"/>
  <c r="J327" i="5"/>
  <c r="I327" i="5"/>
  <c r="J326" i="5"/>
  <c r="I326" i="5"/>
  <c r="J325" i="5"/>
  <c r="I325" i="5"/>
  <c r="J324" i="5"/>
  <c r="I324" i="5"/>
  <c r="J323" i="5"/>
  <c r="I323" i="5"/>
  <c r="J322" i="5"/>
  <c r="I322" i="5"/>
  <c r="J321" i="5"/>
  <c r="I321" i="5"/>
  <c r="J320" i="5"/>
  <c r="I320" i="5"/>
  <c r="J319" i="5"/>
  <c r="I319" i="5"/>
  <c r="J318" i="5"/>
  <c r="I318" i="5"/>
  <c r="J317" i="5"/>
  <c r="I317" i="5"/>
  <c r="J316" i="5"/>
  <c r="I316" i="5"/>
  <c r="J315" i="5"/>
  <c r="I315" i="5"/>
  <c r="J314" i="5"/>
  <c r="I314" i="5"/>
  <c r="J313" i="5"/>
  <c r="I313" i="5"/>
  <c r="J312" i="5"/>
  <c r="I312" i="5"/>
  <c r="J311" i="5"/>
  <c r="I311" i="5"/>
  <c r="J310" i="5"/>
  <c r="I310" i="5"/>
  <c r="J309" i="5"/>
  <c r="I309" i="5"/>
  <c r="J308" i="5"/>
  <c r="I308" i="5"/>
  <c r="J307" i="5"/>
  <c r="I307" i="5"/>
  <c r="J306" i="5"/>
  <c r="I306" i="5"/>
  <c r="J305" i="5"/>
  <c r="I305" i="5"/>
  <c r="J304" i="5"/>
  <c r="I304" i="5"/>
  <c r="J303" i="5"/>
  <c r="I303" i="5"/>
  <c r="J302" i="5"/>
  <c r="I302" i="5"/>
  <c r="J301" i="5"/>
  <c r="I301" i="5"/>
  <c r="J300" i="5"/>
  <c r="I300" i="5"/>
  <c r="J299" i="5"/>
  <c r="I299" i="5"/>
  <c r="J298" i="5"/>
  <c r="I298" i="5"/>
  <c r="J297" i="5"/>
  <c r="I297" i="5"/>
  <c r="J296" i="5"/>
  <c r="I296" i="5"/>
  <c r="J295" i="5"/>
  <c r="I295" i="5"/>
  <c r="J294" i="5"/>
  <c r="I294" i="5"/>
  <c r="J293" i="5"/>
  <c r="I293" i="5"/>
  <c r="J292" i="5"/>
  <c r="I292" i="5"/>
  <c r="J291" i="5"/>
  <c r="I291" i="5"/>
  <c r="J290" i="5"/>
  <c r="I290" i="5"/>
  <c r="J289" i="5"/>
  <c r="I289" i="5"/>
  <c r="J288" i="5"/>
  <c r="I288" i="5"/>
  <c r="J287" i="5"/>
  <c r="I287" i="5"/>
  <c r="J286" i="5"/>
  <c r="I286" i="5"/>
  <c r="J285" i="5"/>
  <c r="I285" i="5"/>
  <c r="J284" i="5"/>
  <c r="I284" i="5"/>
  <c r="J283" i="5"/>
  <c r="I283" i="5"/>
  <c r="J282" i="5"/>
  <c r="I282" i="5"/>
  <c r="J281" i="5"/>
  <c r="I281" i="5"/>
  <c r="J280" i="5"/>
  <c r="I280" i="5"/>
  <c r="J279" i="5"/>
  <c r="I279" i="5"/>
  <c r="J278" i="5"/>
  <c r="I278" i="5"/>
  <c r="J277" i="5"/>
  <c r="I277" i="5"/>
  <c r="J276" i="5"/>
  <c r="I276" i="5"/>
  <c r="J275" i="5"/>
  <c r="I275" i="5"/>
  <c r="J274" i="5"/>
  <c r="I274" i="5"/>
  <c r="J273" i="5"/>
  <c r="I273" i="5"/>
  <c r="J272" i="5"/>
  <c r="I272" i="5"/>
  <c r="J271" i="5"/>
  <c r="I271" i="5"/>
  <c r="J270" i="5"/>
  <c r="I270" i="5"/>
  <c r="J269" i="5"/>
  <c r="I269" i="5"/>
  <c r="J268" i="5"/>
  <c r="I268" i="5"/>
  <c r="J267" i="5"/>
  <c r="I267" i="5"/>
  <c r="J266" i="5"/>
  <c r="I266" i="5"/>
  <c r="J265" i="5"/>
  <c r="I265" i="5"/>
  <c r="J264" i="5"/>
  <c r="I264" i="5"/>
  <c r="J263" i="5"/>
  <c r="I263" i="5"/>
  <c r="J262" i="5"/>
  <c r="I262" i="5"/>
  <c r="J261" i="5"/>
  <c r="I261" i="5"/>
  <c r="J260" i="5"/>
  <c r="I260" i="5"/>
  <c r="J259" i="5"/>
  <c r="I259" i="5"/>
  <c r="J258" i="5"/>
  <c r="I258" i="5"/>
  <c r="J257" i="5"/>
  <c r="I257" i="5"/>
  <c r="J256" i="5"/>
  <c r="I256" i="5"/>
  <c r="J255" i="5"/>
  <c r="I255" i="5"/>
  <c r="J254" i="5"/>
  <c r="I254" i="5"/>
  <c r="J253" i="5"/>
  <c r="I253" i="5"/>
  <c r="J252" i="5"/>
  <c r="I252" i="5"/>
  <c r="J251" i="5"/>
  <c r="I251" i="5"/>
  <c r="J250" i="5"/>
  <c r="I250" i="5"/>
  <c r="J249" i="5"/>
  <c r="I249" i="5"/>
  <c r="J248" i="5"/>
  <c r="I248" i="5"/>
  <c r="J247" i="5"/>
  <c r="I247" i="5"/>
  <c r="J246" i="5"/>
  <c r="I246" i="5"/>
  <c r="J245" i="5"/>
  <c r="I245" i="5"/>
  <c r="J244" i="5"/>
  <c r="I244" i="5"/>
  <c r="J243" i="5"/>
  <c r="I243" i="5"/>
  <c r="J242" i="5"/>
  <c r="I242" i="5"/>
  <c r="J241" i="5"/>
  <c r="I241" i="5"/>
  <c r="J240" i="5"/>
  <c r="I240" i="5"/>
  <c r="J239" i="5"/>
  <c r="I239" i="5"/>
  <c r="J238" i="5"/>
  <c r="I238" i="5"/>
  <c r="J237" i="5"/>
  <c r="I237" i="5"/>
  <c r="J236" i="5"/>
  <c r="I236" i="5"/>
  <c r="J235" i="5"/>
  <c r="I235" i="5"/>
  <c r="J234" i="5"/>
  <c r="I234" i="5"/>
  <c r="J233" i="5"/>
  <c r="I233" i="5"/>
  <c r="J232" i="5"/>
  <c r="I232" i="5"/>
  <c r="J231" i="5"/>
  <c r="I231" i="5"/>
  <c r="J230" i="5"/>
  <c r="I230" i="5"/>
  <c r="J229" i="5"/>
  <c r="I229" i="5"/>
  <c r="J228" i="5"/>
  <c r="I228" i="5"/>
  <c r="J227" i="5"/>
  <c r="I227" i="5"/>
  <c r="J226" i="5"/>
  <c r="I226" i="5"/>
  <c r="J225" i="5"/>
  <c r="I225" i="5"/>
  <c r="J224" i="5"/>
  <c r="I224" i="5"/>
  <c r="J223" i="5"/>
  <c r="I223" i="5"/>
  <c r="J222" i="5"/>
  <c r="I222" i="5"/>
  <c r="J221" i="5"/>
  <c r="I221" i="5"/>
  <c r="J220" i="5"/>
  <c r="I220" i="5"/>
  <c r="J219" i="5"/>
  <c r="I219" i="5"/>
  <c r="J218" i="5"/>
  <c r="I218" i="5"/>
  <c r="J217" i="5"/>
  <c r="I217" i="5"/>
  <c r="J216" i="5"/>
  <c r="I216" i="5"/>
  <c r="J215" i="5"/>
  <c r="I215" i="5"/>
  <c r="J214" i="5"/>
  <c r="I214" i="5"/>
  <c r="J213" i="5"/>
  <c r="I213" i="5"/>
  <c r="J212" i="5"/>
  <c r="I212" i="5"/>
  <c r="J211" i="5"/>
  <c r="I211" i="5"/>
  <c r="J210" i="5"/>
  <c r="I210" i="5"/>
  <c r="J209" i="5"/>
  <c r="I209" i="5"/>
  <c r="J208" i="5"/>
  <c r="I208" i="5"/>
  <c r="J207" i="5"/>
  <c r="I207" i="5"/>
  <c r="J206" i="5"/>
  <c r="I206" i="5"/>
  <c r="J205" i="5"/>
  <c r="I205" i="5"/>
  <c r="J204" i="5"/>
  <c r="I204" i="5"/>
  <c r="J203" i="5"/>
  <c r="I203" i="5"/>
  <c r="J202" i="5"/>
  <c r="I202" i="5"/>
  <c r="J201" i="5"/>
  <c r="I201" i="5"/>
  <c r="J200" i="5"/>
  <c r="I200" i="5"/>
  <c r="J199" i="5"/>
  <c r="I199" i="5"/>
  <c r="J198" i="5"/>
  <c r="I198" i="5"/>
  <c r="J197" i="5"/>
  <c r="I197" i="5"/>
  <c r="J196" i="5"/>
  <c r="I196" i="5"/>
  <c r="J195" i="5"/>
  <c r="I195" i="5"/>
  <c r="J194" i="5"/>
  <c r="I194" i="5"/>
  <c r="J193" i="5"/>
  <c r="I193" i="5"/>
  <c r="J192" i="5"/>
  <c r="I192" i="5"/>
  <c r="J191" i="5"/>
  <c r="I191" i="5"/>
  <c r="J190" i="5"/>
  <c r="I190" i="5"/>
  <c r="J189" i="5"/>
  <c r="I189" i="5"/>
  <c r="J188" i="5"/>
  <c r="I188" i="5"/>
  <c r="J187" i="5"/>
  <c r="I187" i="5"/>
  <c r="J186" i="5"/>
  <c r="I186" i="5"/>
  <c r="J185" i="5"/>
  <c r="I185" i="5"/>
  <c r="J184" i="5"/>
  <c r="I184" i="5"/>
  <c r="J183" i="5"/>
  <c r="I183" i="5"/>
  <c r="J182" i="5"/>
  <c r="I182" i="5"/>
  <c r="J181" i="5"/>
  <c r="I181" i="5"/>
  <c r="J180" i="5"/>
  <c r="I180" i="5"/>
  <c r="J179" i="5"/>
  <c r="I179" i="5"/>
  <c r="J178" i="5"/>
  <c r="I178" i="5"/>
  <c r="J177" i="5"/>
  <c r="I177" i="5"/>
  <c r="J176" i="5"/>
  <c r="I176" i="5"/>
  <c r="J175" i="5"/>
  <c r="I175" i="5"/>
  <c r="J174" i="5"/>
  <c r="I174" i="5"/>
  <c r="J173" i="5"/>
  <c r="I173" i="5"/>
  <c r="J172" i="5"/>
  <c r="I172" i="5"/>
  <c r="J171" i="5"/>
  <c r="I171" i="5"/>
  <c r="J170" i="5"/>
  <c r="I170" i="5"/>
  <c r="J169" i="5"/>
  <c r="I169" i="5"/>
  <c r="J168" i="5"/>
  <c r="I168" i="5"/>
  <c r="J167" i="5"/>
  <c r="I167" i="5"/>
  <c r="J166" i="5"/>
  <c r="I166" i="5"/>
  <c r="J165" i="5"/>
  <c r="I165" i="5"/>
  <c r="J164" i="5"/>
  <c r="I164" i="5"/>
  <c r="J163" i="5"/>
  <c r="I163" i="5"/>
  <c r="J162" i="5"/>
  <c r="I162" i="5"/>
  <c r="J161" i="5"/>
  <c r="I161" i="5"/>
  <c r="J160" i="5"/>
  <c r="I160" i="5"/>
  <c r="J159" i="5"/>
  <c r="I159" i="5"/>
  <c r="J158" i="5"/>
  <c r="I158" i="5"/>
  <c r="J157" i="5"/>
  <c r="I157" i="5"/>
  <c r="J156" i="5"/>
  <c r="I156" i="5"/>
  <c r="J155" i="5"/>
  <c r="I155" i="5"/>
  <c r="J154" i="5"/>
  <c r="I154" i="5"/>
  <c r="J153" i="5"/>
  <c r="I153" i="5"/>
  <c r="J152" i="5"/>
  <c r="I152" i="5"/>
  <c r="J151" i="5"/>
  <c r="I151" i="5"/>
  <c r="J150" i="5"/>
  <c r="I150" i="5"/>
  <c r="J149" i="5"/>
  <c r="I149" i="5"/>
  <c r="J148" i="5"/>
  <c r="I148" i="5"/>
  <c r="J147" i="5"/>
  <c r="I147" i="5"/>
  <c r="J146" i="5"/>
  <c r="I146" i="5"/>
  <c r="J145" i="5"/>
  <c r="I145" i="5"/>
  <c r="J144" i="5"/>
  <c r="I144" i="5"/>
  <c r="J143" i="5"/>
  <c r="I143" i="5"/>
  <c r="J142" i="5"/>
  <c r="I142" i="5"/>
  <c r="J141" i="5"/>
  <c r="I141" i="5"/>
  <c r="J140" i="5"/>
  <c r="I140" i="5"/>
  <c r="J139" i="5"/>
  <c r="I139" i="5"/>
  <c r="J138" i="5"/>
  <c r="I138" i="5"/>
  <c r="J137" i="5"/>
  <c r="I137" i="5"/>
  <c r="J136" i="5"/>
  <c r="I136" i="5"/>
  <c r="J135" i="5"/>
  <c r="I135" i="5"/>
  <c r="J134" i="5"/>
  <c r="I134" i="5"/>
  <c r="J133" i="5"/>
  <c r="I133" i="5"/>
  <c r="J132" i="5"/>
  <c r="I132" i="5"/>
  <c r="J131" i="5"/>
  <c r="I131" i="5"/>
  <c r="J130" i="5"/>
  <c r="I130" i="5"/>
  <c r="J129" i="5"/>
  <c r="I129" i="5"/>
  <c r="J128" i="5"/>
  <c r="I128" i="5"/>
  <c r="J127" i="5"/>
  <c r="I127" i="5"/>
  <c r="J126" i="5"/>
  <c r="I126" i="5"/>
  <c r="J125" i="5"/>
  <c r="I125" i="5"/>
  <c r="J124" i="5"/>
  <c r="I124" i="5"/>
  <c r="J123" i="5"/>
  <c r="I123" i="5"/>
  <c r="J122" i="5"/>
  <c r="I122" i="5"/>
  <c r="J121" i="5"/>
  <c r="I121" i="5"/>
  <c r="J120" i="5"/>
  <c r="I120" i="5"/>
  <c r="J119" i="5"/>
  <c r="I119" i="5"/>
  <c r="J118" i="5"/>
  <c r="I118" i="5"/>
  <c r="J117" i="5"/>
  <c r="I117" i="5"/>
  <c r="J116" i="5"/>
  <c r="I116" i="5"/>
  <c r="J115" i="5"/>
  <c r="I115" i="5"/>
  <c r="J114" i="5"/>
  <c r="I114" i="5"/>
  <c r="J113" i="5"/>
  <c r="I113" i="5"/>
  <c r="J112" i="5"/>
  <c r="I112" i="5"/>
  <c r="J111" i="5"/>
  <c r="I111" i="5"/>
  <c r="J110" i="5"/>
  <c r="I110" i="5"/>
  <c r="J109" i="5"/>
  <c r="I109" i="5"/>
  <c r="J108" i="5"/>
  <c r="I108" i="5"/>
  <c r="J107" i="5"/>
  <c r="I107" i="5"/>
  <c r="J106" i="5"/>
  <c r="I106" i="5"/>
  <c r="J105" i="5"/>
  <c r="I105" i="5"/>
  <c r="J104" i="5"/>
  <c r="I104" i="5"/>
  <c r="J103" i="5"/>
  <c r="I103" i="5"/>
  <c r="J102" i="5"/>
  <c r="I102" i="5"/>
  <c r="J101" i="5"/>
  <c r="I101" i="5"/>
  <c r="J100" i="5"/>
  <c r="I100" i="5"/>
  <c r="J99" i="5"/>
  <c r="I99" i="5"/>
  <c r="J98" i="5"/>
  <c r="I98" i="5"/>
  <c r="J97" i="5"/>
  <c r="I97" i="5"/>
  <c r="J96" i="5"/>
  <c r="I96" i="5"/>
  <c r="J95" i="5"/>
  <c r="I95" i="5"/>
  <c r="J94" i="5"/>
  <c r="I94" i="5"/>
  <c r="J93" i="5"/>
  <c r="I93" i="5"/>
  <c r="J92" i="5"/>
  <c r="I92" i="5"/>
  <c r="J91" i="5"/>
  <c r="I91" i="5"/>
  <c r="J90" i="5"/>
  <c r="I90" i="5"/>
  <c r="J89" i="5"/>
  <c r="I89" i="5"/>
  <c r="J88" i="5"/>
  <c r="I88" i="5"/>
  <c r="J87" i="5"/>
  <c r="I87" i="5"/>
  <c r="J86" i="5"/>
  <c r="I86" i="5"/>
  <c r="J85" i="5"/>
  <c r="I85" i="5"/>
  <c r="J84" i="5"/>
  <c r="I84" i="5"/>
  <c r="J83" i="5"/>
  <c r="I83" i="5"/>
  <c r="J82" i="5"/>
  <c r="I82" i="5"/>
  <c r="J81" i="5"/>
  <c r="I81" i="5"/>
  <c r="J80" i="5"/>
  <c r="I80" i="5"/>
  <c r="J79" i="5"/>
  <c r="I79" i="5"/>
  <c r="J78" i="5"/>
  <c r="I78" i="5"/>
  <c r="J77" i="5"/>
  <c r="I77" i="5"/>
  <c r="J76" i="5"/>
  <c r="I76" i="5"/>
  <c r="J75" i="5"/>
  <c r="I75" i="5"/>
  <c r="J74" i="5"/>
  <c r="I74" i="5"/>
  <c r="J73" i="5"/>
  <c r="I73" i="5"/>
  <c r="J72" i="5"/>
  <c r="I72" i="5"/>
  <c r="J71" i="5"/>
  <c r="I71" i="5"/>
  <c r="J70" i="5"/>
  <c r="I70" i="5"/>
  <c r="J69" i="5"/>
  <c r="I69" i="5"/>
  <c r="J68" i="5"/>
  <c r="I68" i="5"/>
  <c r="J67" i="5"/>
  <c r="I67" i="5"/>
  <c r="J66" i="5"/>
  <c r="I66" i="5"/>
  <c r="J65" i="5"/>
  <c r="I65" i="5"/>
  <c r="J64" i="5"/>
  <c r="I64" i="5"/>
  <c r="J63" i="5"/>
  <c r="I63" i="5"/>
  <c r="J62" i="5"/>
  <c r="I62" i="5"/>
  <c r="J61" i="5"/>
  <c r="I61" i="5"/>
  <c r="J60" i="5"/>
  <c r="I60" i="5"/>
  <c r="J59" i="5"/>
  <c r="I59" i="5"/>
  <c r="J58" i="5"/>
  <c r="I58" i="5"/>
  <c r="J57" i="5"/>
  <c r="I57" i="5"/>
  <c r="J56" i="5"/>
  <c r="I56" i="5"/>
  <c r="J55" i="5"/>
  <c r="I55" i="5"/>
  <c r="J54" i="5"/>
  <c r="I54" i="5"/>
  <c r="J53" i="5"/>
  <c r="I53" i="5"/>
  <c r="J52" i="5"/>
  <c r="I52" i="5"/>
  <c r="J51" i="5"/>
  <c r="I51" i="5"/>
  <c r="J50" i="5"/>
  <c r="I50" i="5"/>
  <c r="J49" i="5"/>
  <c r="I49" i="5"/>
  <c r="J48" i="5"/>
  <c r="I48" i="5"/>
  <c r="J47" i="5"/>
  <c r="I47" i="5"/>
  <c r="J46" i="5"/>
  <c r="I46" i="5"/>
  <c r="J45" i="5"/>
  <c r="I45" i="5"/>
  <c r="J44" i="5"/>
  <c r="I44" i="5"/>
  <c r="J43" i="5"/>
  <c r="I43" i="5"/>
  <c r="J42" i="5"/>
  <c r="I42" i="5"/>
  <c r="J41" i="5"/>
  <c r="I41" i="5"/>
  <c r="J40" i="5"/>
  <c r="I40" i="5"/>
  <c r="J39" i="5"/>
  <c r="I39" i="5"/>
  <c r="J38" i="5"/>
  <c r="I38" i="5"/>
  <c r="J37" i="5"/>
  <c r="I37" i="5"/>
  <c r="J36" i="5"/>
  <c r="I36" i="5"/>
  <c r="J35" i="5"/>
  <c r="I35" i="5"/>
  <c r="J34" i="5"/>
  <c r="I34" i="5"/>
  <c r="J33" i="5"/>
  <c r="I33" i="5"/>
  <c r="J32" i="5"/>
  <c r="I32" i="5"/>
  <c r="J31" i="5"/>
  <c r="I31" i="5"/>
  <c r="J30" i="5"/>
  <c r="I30" i="5"/>
  <c r="J29" i="5"/>
  <c r="I29" i="5"/>
  <c r="J28" i="5"/>
  <c r="I28" i="5"/>
  <c r="J27" i="5"/>
  <c r="I27" i="5"/>
  <c r="J26" i="5"/>
  <c r="I26" i="5"/>
  <c r="J25" i="5"/>
  <c r="I25" i="5"/>
  <c r="J24" i="5"/>
  <c r="I24" i="5"/>
  <c r="J23" i="5"/>
  <c r="I23" i="5"/>
  <c r="J22" i="5"/>
  <c r="I22" i="5"/>
  <c r="J21" i="5"/>
  <c r="I21" i="5"/>
  <c r="J20" i="5"/>
  <c r="I20" i="5"/>
  <c r="J19" i="5"/>
  <c r="I19" i="5"/>
  <c r="J18" i="5"/>
  <c r="I18" i="5"/>
  <c r="J17" i="5"/>
  <c r="I17" i="5"/>
  <c r="J16" i="5"/>
  <c r="I16" i="5"/>
  <c r="J15" i="5"/>
  <c r="I15" i="5"/>
  <c r="J14" i="5"/>
  <c r="I14" i="5"/>
  <c r="J13" i="5"/>
  <c r="I13" i="5"/>
  <c r="J12" i="5"/>
  <c r="I12" i="5"/>
  <c r="J11" i="5"/>
  <c r="I11" i="5"/>
  <c r="J10" i="5"/>
  <c r="I10" i="5"/>
  <c r="J9" i="5"/>
  <c r="I9" i="5"/>
  <c r="J8" i="5"/>
  <c r="I8" i="5"/>
  <c r="J7" i="5"/>
  <c r="I7" i="5"/>
  <c r="J6" i="5"/>
  <c r="I6" i="5"/>
  <c r="J5" i="5"/>
  <c r="I5" i="5"/>
  <c r="J4" i="5"/>
  <c r="I4" i="5"/>
  <c r="J3" i="5"/>
  <c r="I3" i="5"/>
  <c r="J2" i="5"/>
  <c r="I2" i="5"/>
  <c r="Q611" i="4"/>
  <c r="Q611" i="4" a="1"/>
  <c r="P611" i="4"/>
  <c r="P611" i="4" a="1"/>
  <c r="O611" i="4"/>
  <c r="M611" i="4"/>
  <c r="L611" i="4"/>
  <c r="K611" i="4"/>
  <c r="Q610" i="4"/>
  <c r="Q610" i="4" a="1"/>
  <c r="P610" i="4"/>
  <c r="P610" i="4" a="1"/>
  <c r="O610" i="4"/>
  <c r="M610" i="4"/>
  <c r="L610" i="4"/>
  <c r="K610" i="4"/>
  <c r="Q609" i="4"/>
  <c r="Q609" i="4" a="1"/>
  <c r="P609" i="4"/>
  <c r="P609" i="4" a="1"/>
  <c r="O609" i="4"/>
  <c r="M609" i="4"/>
  <c r="L609" i="4"/>
  <c r="K609" i="4"/>
  <c r="Q608" i="4"/>
  <c r="Q608" i="4" a="1"/>
  <c r="P608" i="4"/>
  <c r="P608" i="4" a="1"/>
  <c r="O608" i="4"/>
  <c r="M608" i="4"/>
  <c r="L608" i="4"/>
  <c r="K608" i="4"/>
  <c r="Q607" i="4"/>
  <c r="Q607" i="4" a="1"/>
  <c r="P607" i="4"/>
  <c r="P607" i="4" a="1"/>
  <c r="O607" i="4"/>
  <c r="M607" i="4"/>
  <c r="L607" i="4"/>
  <c r="K607" i="4"/>
  <c r="Q606" i="4"/>
  <c r="Q606" i="4" a="1"/>
  <c r="P606" i="4"/>
  <c r="P606" i="4" a="1"/>
  <c r="O606" i="4"/>
  <c r="M606" i="4"/>
  <c r="L606" i="4"/>
  <c r="K606" i="4"/>
  <c r="Q605" i="4"/>
  <c r="Q605" i="4" a="1"/>
  <c r="P605" i="4"/>
  <c r="P605" i="4" a="1"/>
  <c r="O605" i="4"/>
  <c r="M605" i="4"/>
  <c r="L605" i="4"/>
  <c r="K605" i="4"/>
  <c r="Q604" i="4"/>
  <c r="Q604" i="4" a="1"/>
  <c r="P604" i="4"/>
  <c r="P604" i="4" a="1"/>
  <c r="O604" i="4"/>
  <c r="M604" i="4"/>
  <c r="L604" i="4"/>
  <c r="K604" i="4"/>
  <c r="Q603" i="4"/>
  <c r="Q603" i="4" a="1"/>
  <c r="P603" i="4"/>
  <c r="P603" i="4" a="1"/>
  <c r="O603" i="4"/>
  <c r="M603" i="4"/>
  <c r="L603" i="4"/>
  <c r="K603" i="4"/>
  <c r="Q602" i="4"/>
  <c r="Q602" i="4" a="1"/>
  <c r="P602" i="4"/>
  <c r="P602" i="4" a="1"/>
  <c r="O602" i="4"/>
  <c r="M602" i="4"/>
  <c r="L602" i="4"/>
  <c r="K602" i="4"/>
  <c r="Q601" i="4"/>
  <c r="Q601" i="4" a="1"/>
  <c r="P601" i="4"/>
  <c r="P601" i="4" a="1"/>
  <c r="O601" i="4"/>
  <c r="M601" i="4"/>
  <c r="L601" i="4"/>
  <c r="K601" i="4"/>
  <c r="Q600" i="4"/>
  <c r="Q600" i="4" a="1"/>
  <c r="P600" i="4"/>
  <c r="P600" i="4" a="1"/>
  <c r="O600" i="4"/>
  <c r="M600" i="4"/>
  <c r="L600" i="4"/>
  <c r="K600" i="4"/>
  <c r="Q599" i="4"/>
  <c r="Q599" i="4" a="1"/>
  <c r="P599" i="4"/>
  <c r="P599" i="4" a="1"/>
  <c r="O599" i="4"/>
  <c r="M599" i="4"/>
  <c r="L599" i="4"/>
  <c r="K599" i="4"/>
  <c r="Q598" i="4"/>
  <c r="Q598" i="4" a="1"/>
  <c r="P598" i="4"/>
  <c r="P598" i="4" a="1"/>
  <c r="O598" i="4"/>
  <c r="M598" i="4"/>
  <c r="L598" i="4"/>
  <c r="K598" i="4"/>
  <c r="Q597" i="4"/>
  <c r="Q597" i="4" a="1"/>
  <c r="P597" i="4"/>
  <c r="P597" i="4" a="1"/>
  <c r="O597" i="4"/>
  <c r="M597" i="4"/>
  <c r="L597" i="4"/>
  <c r="K597" i="4"/>
  <c r="Q596" i="4"/>
  <c r="Q596" i="4" a="1"/>
  <c r="P596" i="4"/>
  <c r="P596" i="4" a="1"/>
  <c r="O596" i="4"/>
  <c r="M596" i="4"/>
  <c r="L596" i="4"/>
  <c r="K596" i="4"/>
  <c r="Q595" i="4"/>
  <c r="Q595" i="4" a="1"/>
  <c r="P595" i="4"/>
  <c r="P595" i="4" a="1"/>
  <c r="O595" i="4"/>
  <c r="M595" i="4"/>
  <c r="L595" i="4"/>
  <c r="K595" i="4"/>
  <c r="Q594" i="4"/>
  <c r="Q594" i="4" a="1"/>
  <c r="P594" i="4"/>
  <c r="P594" i="4" a="1"/>
  <c r="O594" i="4"/>
  <c r="M594" i="4"/>
  <c r="L594" i="4"/>
  <c r="K594" i="4"/>
  <c r="Q593" i="4"/>
  <c r="Q593" i="4" a="1"/>
  <c r="P593" i="4"/>
  <c r="P593" i="4" a="1"/>
  <c r="O593" i="4"/>
  <c r="M593" i="4"/>
  <c r="L593" i="4"/>
  <c r="K593" i="4"/>
  <c r="Q592" i="4"/>
  <c r="Q592" i="4" a="1"/>
  <c r="P592" i="4"/>
  <c r="P592" i="4" a="1"/>
  <c r="O592" i="4"/>
  <c r="M592" i="4"/>
  <c r="L592" i="4"/>
  <c r="K592" i="4"/>
  <c r="Q591" i="4"/>
  <c r="Q591" i="4" a="1"/>
  <c r="P591" i="4"/>
  <c r="P591" i="4" a="1"/>
  <c r="O591" i="4"/>
  <c r="M591" i="4"/>
  <c r="L591" i="4"/>
  <c r="K591" i="4"/>
  <c r="Q590" i="4"/>
  <c r="Q590" i="4" a="1"/>
  <c r="P590" i="4"/>
  <c r="P590" i="4" a="1"/>
  <c r="O590" i="4"/>
  <c r="M590" i="4"/>
  <c r="L590" i="4"/>
  <c r="K590" i="4"/>
  <c r="Q589" i="4"/>
  <c r="Q589" i="4" a="1"/>
  <c r="P589" i="4"/>
  <c r="P589" i="4" a="1"/>
  <c r="O589" i="4"/>
  <c r="M589" i="4"/>
  <c r="L589" i="4"/>
  <c r="K589" i="4"/>
  <c r="Q588" i="4"/>
  <c r="Q588" i="4" a="1"/>
  <c r="P588" i="4"/>
  <c r="P588" i="4" a="1"/>
  <c r="O588" i="4"/>
  <c r="M588" i="4"/>
  <c r="L588" i="4"/>
  <c r="K588" i="4"/>
  <c r="Q587" i="4"/>
  <c r="Q587" i="4" a="1"/>
  <c r="P587" i="4"/>
  <c r="P587" i="4" a="1"/>
  <c r="O587" i="4"/>
  <c r="M587" i="4"/>
  <c r="L587" i="4"/>
  <c r="K587" i="4"/>
  <c r="Q586" i="4"/>
  <c r="Q586" i="4" a="1"/>
  <c r="P586" i="4"/>
  <c r="P586" i="4" a="1"/>
  <c r="O586" i="4"/>
  <c r="M586" i="4"/>
  <c r="L586" i="4"/>
  <c r="K586" i="4"/>
  <c r="Q585" i="4"/>
  <c r="Q585" i="4" a="1"/>
  <c r="P585" i="4"/>
  <c r="P585" i="4" a="1"/>
  <c r="O585" i="4"/>
  <c r="M585" i="4"/>
  <c r="L585" i="4"/>
  <c r="K585" i="4"/>
  <c r="Q584" i="4"/>
  <c r="Q584" i="4" a="1"/>
  <c r="P584" i="4"/>
  <c r="P584" i="4" a="1"/>
  <c r="O584" i="4"/>
  <c r="M584" i="4"/>
  <c r="L584" i="4"/>
  <c r="K584" i="4"/>
  <c r="Q583" i="4"/>
  <c r="Q583" i="4" a="1"/>
  <c r="P583" i="4"/>
  <c r="P583" i="4" a="1"/>
  <c r="O583" i="4"/>
  <c r="M583" i="4"/>
  <c r="L583" i="4"/>
  <c r="K583" i="4"/>
  <c r="Q582" i="4"/>
  <c r="Q582" i="4" a="1"/>
  <c r="P582" i="4"/>
  <c r="P582" i="4" a="1"/>
  <c r="O582" i="4"/>
  <c r="M582" i="4"/>
  <c r="L582" i="4"/>
  <c r="K582" i="4"/>
  <c r="Q581" i="4"/>
  <c r="Q581" i="4" a="1"/>
  <c r="P581" i="4"/>
  <c r="P581" i="4" a="1"/>
  <c r="O581" i="4"/>
  <c r="M581" i="4"/>
  <c r="L581" i="4"/>
  <c r="K581" i="4"/>
  <c r="Q580" i="4"/>
  <c r="Q580" i="4" a="1"/>
  <c r="P580" i="4"/>
  <c r="P580" i="4" a="1"/>
  <c r="O580" i="4"/>
  <c r="M580" i="4"/>
  <c r="L580" i="4"/>
  <c r="K580" i="4"/>
  <c r="Q579" i="4"/>
  <c r="Q579" i="4" a="1"/>
  <c r="P579" i="4"/>
  <c r="P579" i="4" a="1"/>
  <c r="O579" i="4"/>
  <c r="M579" i="4"/>
  <c r="L579" i="4"/>
  <c r="K579" i="4"/>
  <c r="Q578" i="4"/>
  <c r="Q578" i="4" a="1"/>
  <c r="P578" i="4"/>
  <c r="P578" i="4" a="1"/>
  <c r="O578" i="4"/>
  <c r="M578" i="4"/>
  <c r="L578" i="4"/>
  <c r="K578" i="4"/>
  <c r="Q577" i="4"/>
  <c r="Q577" i="4" a="1"/>
  <c r="P577" i="4"/>
  <c r="P577" i="4" a="1"/>
  <c r="O577" i="4"/>
  <c r="M577" i="4"/>
  <c r="L577" i="4"/>
  <c r="K577" i="4"/>
  <c r="Q576" i="4"/>
  <c r="Q576" i="4" a="1"/>
  <c r="P576" i="4"/>
  <c r="P576" i="4" a="1"/>
  <c r="O576" i="4"/>
  <c r="M576" i="4"/>
  <c r="L576" i="4"/>
  <c r="K576" i="4"/>
  <c r="Q575" i="4"/>
  <c r="Q575" i="4" a="1"/>
  <c r="P575" i="4"/>
  <c r="P575" i="4" a="1"/>
  <c r="O575" i="4"/>
  <c r="M575" i="4"/>
  <c r="L575" i="4"/>
  <c r="K575" i="4"/>
  <c r="Q574" i="4"/>
  <c r="Q574" i="4" a="1"/>
  <c r="P574" i="4"/>
  <c r="P574" i="4" a="1"/>
  <c r="O574" i="4"/>
  <c r="M574" i="4"/>
  <c r="L574" i="4"/>
  <c r="K574" i="4"/>
  <c r="Q573" i="4"/>
  <c r="Q573" i="4" a="1"/>
  <c r="P573" i="4"/>
  <c r="P573" i="4" a="1"/>
  <c r="O573" i="4"/>
  <c r="M573" i="4"/>
  <c r="L573" i="4"/>
  <c r="K573" i="4"/>
  <c r="Q572" i="4"/>
  <c r="Q572" i="4" a="1"/>
  <c r="P572" i="4"/>
  <c r="P572" i="4" a="1"/>
  <c r="O572" i="4"/>
  <c r="M572" i="4"/>
  <c r="L572" i="4"/>
  <c r="K572" i="4"/>
  <c r="Q571" i="4"/>
  <c r="Q571" i="4" a="1"/>
  <c r="P571" i="4"/>
  <c r="P571" i="4" a="1"/>
  <c r="O571" i="4"/>
  <c r="M571" i="4"/>
  <c r="L571" i="4"/>
  <c r="K571" i="4"/>
  <c r="Q570" i="4"/>
  <c r="Q570" i="4" a="1"/>
  <c r="P570" i="4"/>
  <c r="P570" i="4" a="1"/>
  <c r="O570" i="4"/>
  <c r="M570" i="4"/>
  <c r="L570" i="4"/>
  <c r="K570" i="4"/>
  <c r="Q569" i="4"/>
  <c r="Q569" i="4" a="1"/>
  <c r="P569" i="4"/>
  <c r="P569" i="4" a="1"/>
  <c r="O569" i="4"/>
  <c r="M569" i="4"/>
  <c r="L569" i="4"/>
  <c r="K569" i="4"/>
  <c r="Q568" i="4"/>
  <c r="Q568" i="4" a="1"/>
  <c r="P568" i="4"/>
  <c r="P568" i="4" a="1"/>
  <c r="O568" i="4"/>
  <c r="M568" i="4"/>
  <c r="L568" i="4"/>
  <c r="K568" i="4"/>
  <c r="Q567" i="4"/>
  <c r="Q567" i="4" a="1"/>
  <c r="P567" i="4"/>
  <c r="P567" i="4" a="1"/>
  <c r="O567" i="4"/>
  <c r="M567" i="4"/>
  <c r="L567" i="4"/>
  <c r="K567" i="4"/>
  <c r="Q566" i="4"/>
  <c r="Q566" i="4" a="1"/>
  <c r="P566" i="4"/>
  <c r="P566" i="4" a="1"/>
  <c r="O566" i="4"/>
  <c r="M566" i="4"/>
  <c r="L566" i="4"/>
  <c r="K566" i="4"/>
  <c r="Q565" i="4"/>
  <c r="Q565" i="4" a="1"/>
  <c r="P565" i="4"/>
  <c r="P565" i="4" a="1"/>
  <c r="O565" i="4"/>
  <c r="M565" i="4"/>
  <c r="L565" i="4"/>
  <c r="K565" i="4"/>
  <c r="Q564" i="4"/>
  <c r="Q564" i="4" a="1"/>
  <c r="P564" i="4"/>
  <c r="P564" i="4" a="1"/>
  <c r="O564" i="4"/>
  <c r="M564" i="4"/>
  <c r="L564" i="4"/>
  <c r="K564" i="4"/>
  <c r="Q563" i="4"/>
  <c r="Q563" i="4" a="1"/>
  <c r="P563" i="4"/>
  <c r="P563" i="4" a="1"/>
  <c r="O563" i="4"/>
  <c r="M563" i="4"/>
  <c r="L563" i="4"/>
  <c r="K563" i="4"/>
  <c r="Q562" i="4"/>
  <c r="Q562" i="4" a="1"/>
  <c r="P562" i="4"/>
  <c r="P562" i="4" a="1"/>
  <c r="O562" i="4"/>
  <c r="M562" i="4"/>
  <c r="L562" i="4"/>
  <c r="K562" i="4"/>
  <c r="Q561" i="4"/>
  <c r="Q561" i="4" a="1"/>
  <c r="P561" i="4"/>
  <c r="P561" i="4" a="1"/>
  <c r="O561" i="4"/>
  <c r="M561" i="4"/>
  <c r="L561" i="4"/>
  <c r="K561" i="4"/>
  <c r="Q560" i="4"/>
  <c r="Q560" i="4" a="1"/>
  <c r="P560" i="4"/>
  <c r="P560" i="4" a="1"/>
  <c r="O560" i="4"/>
  <c r="M560" i="4"/>
  <c r="L560" i="4"/>
  <c r="K560" i="4"/>
  <c r="Q559" i="4"/>
  <c r="Q559" i="4" a="1"/>
  <c r="P559" i="4"/>
  <c r="P559" i="4" a="1"/>
  <c r="O559" i="4"/>
  <c r="M559" i="4"/>
  <c r="L559" i="4"/>
  <c r="K559" i="4"/>
  <c r="Q558" i="4"/>
  <c r="Q558" i="4" a="1"/>
  <c r="P558" i="4"/>
  <c r="P558" i="4" a="1"/>
  <c r="O558" i="4"/>
  <c r="M558" i="4"/>
  <c r="L558" i="4"/>
  <c r="K558" i="4"/>
  <c r="Q557" i="4"/>
  <c r="Q557" i="4" a="1"/>
  <c r="P557" i="4"/>
  <c r="P557" i="4" a="1"/>
  <c r="O557" i="4"/>
  <c r="M557" i="4"/>
  <c r="L557" i="4"/>
  <c r="K557" i="4"/>
  <c r="Q556" i="4"/>
  <c r="Q556" i="4" a="1"/>
  <c r="P556" i="4"/>
  <c r="P556" i="4" a="1"/>
  <c r="O556" i="4"/>
  <c r="M556" i="4"/>
  <c r="L556" i="4"/>
  <c r="K556" i="4"/>
  <c r="Q555" i="4"/>
  <c r="Q555" i="4" a="1"/>
  <c r="P555" i="4"/>
  <c r="P555" i="4" a="1"/>
  <c r="O555" i="4"/>
  <c r="M555" i="4"/>
  <c r="L555" i="4"/>
  <c r="K555" i="4"/>
  <c r="Q554" i="4"/>
  <c r="Q554" i="4" a="1"/>
  <c r="P554" i="4"/>
  <c r="P554" i="4" a="1"/>
  <c r="O554" i="4"/>
  <c r="M554" i="4"/>
  <c r="L554" i="4"/>
  <c r="K554" i="4"/>
  <c r="Q553" i="4"/>
  <c r="Q553" i="4" a="1"/>
  <c r="P553" i="4"/>
  <c r="P553" i="4" a="1"/>
  <c r="O553" i="4"/>
  <c r="M553" i="4"/>
  <c r="L553" i="4"/>
  <c r="K553" i="4"/>
  <c r="Q552" i="4"/>
  <c r="Q552" i="4" a="1"/>
  <c r="P552" i="4"/>
  <c r="P552" i="4" a="1"/>
  <c r="O552" i="4"/>
  <c r="M552" i="4"/>
  <c r="L552" i="4"/>
  <c r="K552" i="4"/>
  <c r="Q551" i="4"/>
  <c r="Q551" i="4" a="1"/>
  <c r="P551" i="4"/>
  <c r="P551" i="4" a="1"/>
  <c r="O551" i="4"/>
  <c r="M551" i="4"/>
  <c r="L551" i="4"/>
  <c r="K551" i="4"/>
  <c r="Q550" i="4"/>
  <c r="Q550" i="4" a="1"/>
  <c r="P550" i="4"/>
  <c r="P550" i="4" a="1"/>
  <c r="O550" i="4"/>
  <c r="M550" i="4"/>
  <c r="L550" i="4"/>
  <c r="K550" i="4"/>
  <c r="Q549" i="4"/>
  <c r="Q549" i="4" a="1"/>
  <c r="P549" i="4"/>
  <c r="P549" i="4" a="1"/>
  <c r="O549" i="4"/>
  <c r="M549" i="4"/>
  <c r="L549" i="4"/>
  <c r="K549" i="4"/>
  <c r="Q548" i="4"/>
  <c r="Q548" i="4" a="1"/>
  <c r="P548" i="4"/>
  <c r="P548" i="4" a="1"/>
  <c r="O548" i="4"/>
  <c r="M548" i="4"/>
  <c r="L548" i="4"/>
  <c r="K548" i="4"/>
  <c r="Q547" i="4"/>
  <c r="Q547" i="4" a="1"/>
  <c r="P547" i="4"/>
  <c r="P547" i="4" a="1"/>
  <c r="O547" i="4"/>
  <c r="M547" i="4"/>
  <c r="L547" i="4"/>
  <c r="K547" i="4"/>
  <c r="Q546" i="4"/>
  <c r="Q546" i="4" a="1"/>
  <c r="P546" i="4"/>
  <c r="P546" i="4" a="1"/>
  <c r="O546" i="4"/>
  <c r="M546" i="4"/>
  <c r="L546" i="4"/>
  <c r="K546" i="4"/>
  <c r="Q545" i="4"/>
  <c r="Q545" i="4" a="1"/>
  <c r="P545" i="4"/>
  <c r="P545" i="4" a="1"/>
  <c r="O545" i="4"/>
  <c r="M545" i="4"/>
  <c r="L545" i="4"/>
  <c r="K545" i="4"/>
  <c r="Q544" i="4"/>
  <c r="Q544" i="4" a="1"/>
  <c r="P544" i="4"/>
  <c r="P544" i="4" a="1"/>
  <c r="O544" i="4"/>
  <c r="M544" i="4"/>
  <c r="L544" i="4"/>
  <c r="K544" i="4"/>
  <c r="Q543" i="4"/>
  <c r="Q543" i="4" a="1"/>
  <c r="P543" i="4"/>
  <c r="P543" i="4" a="1"/>
  <c r="O543" i="4"/>
  <c r="M543" i="4"/>
  <c r="L543" i="4"/>
  <c r="K543" i="4"/>
  <c r="Q542" i="4"/>
  <c r="Q542" i="4" a="1"/>
  <c r="P542" i="4"/>
  <c r="P542" i="4" a="1"/>
  <c r="O542" i="4"/>
  <c r="M542" i="4"/>
  <c r="L542" i="4"/>
  <c r="K542" i="4"/>
  <c r="Q541" i="4"/>
  <c r="Q541" i="4" a="1"/>
  <c r="P541" i="4"/>
  <c r="P541" i="4" a="1"/>
  <c r="O541" i="4"/>
  <c r="M541" i="4"/>
  <c r="L541" i="4"/>
  <c r="K541" i="4"/>
  <c r="Q540" i="4"/>
  <c r="Q540" i="4" a="1"/>
  <c r="P540" i="4"/>
  <c r="P540" i="4" a="1"/>
  <c r="O540" i="4"/>
  <c r="M540" i="4"/>
  <c r="L540" i="4"/>
  <c r="K540" i="4"/>
  <c r="Q539" i="4"/>
  <c r="Q539" i="4" a="1"/>
  <c r="P539" i="4"/>
  <c r="P539" i="4" a="1"/>
  <c r="O539" i="4"/>
  <c r="M539" i="4"/>
  <c r="L539" i="4"/>
  <c r="K539" i="4"/>
  <c r="Q538" i="4"/>
  <c r="Q538" i="4" a="1"/>
  <c r="P538" i="4"/>
  <c r="P538" i="4" a="1"/>
  <c r="O538" i="4"/>
  <c r="M538" i="4"/>
  <c r="L538" i="4"/>
  <c r="K538" i="4"/>
  <c r="Q537" i="4"/>
  <c r="Q537" i="4" a="1"/>
  <c r="P537" i="4"/>
  <c r="P537" i="4" a="1"/>
  <c r="O537" i="4"/>
  <c r="M537" i="4"/>
  <c r="L537" i="4"/>
  <c r="K537" i="4"/>
  <c r="Q536" i="4"/>
  <c r="Q536" i="4" a="1"/>
  <c r="P536" i="4"/>
  <c r="P536" i="4" a="1"/>
  <c r="O536" i="4"/>
  <c r="M536" i="4"/>
  <c r="L536" i="4"/>
  <c r="K536" i="4"/>
  <c r="Q535" i="4"/>
  <c r="Q535" i="4" a="1"/>
  <c r="P535" i="4"/>
  <c r="P535" i="4" a="1"/>
  <c r="O535" i="4"/>
  <c r="M535" i="4"/>
  <c r="L535" i="4"/>
  <c r="K535" i="4"/>
  <c r="Q534" i="4"/>
  <c r="Q534" i="4" a="1"/>
  <c r="P534" i="4"/>
  <c r="P534" i="4" a="1"/>
  <c r="O534" i="4"/>
  <c r="M534" i="4"/>
  <c r="L534" i="4"/>
  <c r="K534" i="4"/>
  <c r="Q533" i="4"/>
  <c r="Q533" i="4" a="1"/>
  <c r="P533" i="4"/>
  <c r="P533" i="4" a="1"/>
  <c r="O533" i="4"/>
  <c r="M533" i="4"/>
  <c r="L533" i="4"/>
  <c r="K533" i="4"/>
  <c r="Q532" i="4"/>
  <c r="Q532" i="4" a="1"/>
  <c r="P532" i="4"/>
  <c r="P532" i="4" a="1"/>
  <c r="O532" i="4"/>
  <c r="M532" i="4"/>
  <c r="L532" i="4"/>
  <c r="K532" i="4"/>
  <c r="Q531" i="4"/>
  <c r="Q531" i="4" a="1"/>
  <c r="P531" i="4"/>
  <c r="P531" i="4" a="1"/>
  <c r="O531" i="4"/>
  <c r="M531" i="4"/>
  <c r="L531" i="4"/>
  <c r="K531" i="4"/>
  <c r="Q530" i="4"/>
  <c r="Q530" i="4" a="1"/>
  <c r="P530" i="4"/>
  <c r="P530" i="4" a="1"/>
  <c r="O530" i="4"/>
  <c r="M530" i="4"/>
  <c r="L530" i="4"/>
  <c r="K530" i="4"/>
  <c r="Q529" i="4"/>
  <c r="Q529" i="4" a="1"/>
  <c r="P529" i="4"/>
  <c r="P529" i="4" a="1"/>
  <c r="O529" i="4"/>
  <c r="M529" i="4"/>
  <c r="L529" i="4"/>
  <c r="K529" i="4"/>
  <c r="Q528" i="4"/>
  <c r="Q528" i="4" a="1"/>
  <c r="P528" i="4"/>
  <c r="P528" i="4" a="1"/>
  <c r="O528" i="4"/>
  <c r="M528" i="4"/>
  <c r="L528" i="4"/>
  <c r="K528" i="4"/>
  <c r="Q527" i="4"/>
  <c r="Q527" i="4" a="1"/>
  <c r="P527" i="4"/>
  <c r="P527" i="4" a="1"/>
  <c r="O527" i="4"/>
  <c r="M527" i="4"/>
  <c r="L527" i="4"/>
  <c r="K527" i="4"/>
  <c r="Q526" i="4"/>
  <c r="Q526" i="4" a="1"/>
  <c r="P526" i="4"/>
  <c r="P526" i="4" a="1"/>
  <c r="O526" i="4"/>
  <c r="M526" i="4"/>
  <c r="L526" i="4"/>
  <c r="K526" i="4"/>
  <c r="Q525" i="4"/>
  <c r="Q525" i="4" a="1"/>
  <c r="P525" i="4"/>
  <c r="P525" i="4" a="1"/>
  <c r="O525" i="4"/>
  <c r="M525" i="4"/>
  <c r="L525" i="4"/>
  <c r="K525" i="4"/>
  <c r="Q524" i="4"/>
  <c r="Q524" i="4" a="1"/>
  <c r="P524" i="4"/>
  <c r="P524" i="4" a="1"/>
  <c r="O524" i="4"/>
  <c r="M524" i="4"/>
  <c r="L524" i="4"/>
  <c r="K524" i="4"/>
  <c r="Q523" i="4"/>
  <c r="Q523" i="4" a="1"/>
  <c r="P523" i="4"/>
  <c r="P523" i="4" a="1"/>
  <c r="O523" i="4"/>
  <c r="M523" i="4"/>
  <c r="L523" i="4"/>
  <c r="K523" i="4"/>
  <c r="Q522" i="4"/>
  <c r="Q522" i="4" a="1"/>
  <c r="P522" i="4"/>
  <c r="P522" i="4" a="1"/>
  <c r="O522" i="4"/>
  <c r="M522" i="4"/>
  <c r="L522" i="4"/>
  <c r="K522" i="4"/>
  <c r="Q521" i="4"/>
  <c r="Q521" i="4" a="1"/>
  <c r="P521" i="4"/>
  <c r="P521" i="4" a="1"/>
  <c r="O521" i="4"/>
  <c r="M521" i="4"/>
  <c r="L521" i="4"/>
  <c r="K521" i="4"/>
  <c r="Q520" i="4"/>
  <c r="Q520" i="4" a="1"/>
  <c r="P520" i="4"/>
  <c r="P520" i="4" a="1"/>
  <c r="O520" i="4"/>
  <c r="M520" i="4"/>
  <c r="L520" i="4"/>
  <c r="K520" i="4"/>
  <c r="Q519" i="4"/>
  <c r="Q519" i="4" a="1"/>
  <c r="P519" i="4"/>
  <c r="P519" i="4" a="1"/>
  <c r="O519" i="4"/>
  <c r="M519" i="4"/>
  <c r="L519" i="4"/>
  <c r="K519" i="4"/>
  <c r="Q518" i="4"/>
  <c r="Q518" i="4" a="1"/>
  <c r="P518" i="4"/>
  <c r="P518" i="4" a="1"/>
  <c r="O518" i="4"/>
  <c r="M518" i="4"/>
  <c r="L518" i="4"/>
  <c r="K518" i="4"/>
  <c r="Q517" i="4"/>
  <c r="Q517" i="4" a="1"/>
  <c r="P517" i="4"/>
  <c r="P517" i="4" a="1"/>
  <c r="O517" i="4"/>
  <c r="M517" i="4"/>
  <c r="L517" i="4"/>
  <c r="K517" i="4"/>
  <c r="Q516" i="4"/>
  <c r="Q516" i="4" a="1"/>
  <c r="P516" i="4"/>
  <c r="P516" i="4" a="1"/>
  <c r="O516" i="4"/>
  <c r="M516" i="4"/>
  <c r="L516" i="4"/>
  <c r="K516" i="4"/>
  <c r="Q515" i="4"/>
  <c r="Q515" i="4" a="1"/>
  <c r="P515" i="4"/>
  <c r="P515" i="4" a="1"/>
  <c r="O515" i="4"/>
  <c r="M515" i="4"/>
  <c r="L515" i="4"/>
  <c r="K515" i="4"/>
  <c r="Q514" i="4"/>
  <c r="Q514" i="4" a="1"/>
  <c r="P514" i="4"/>
  <c r="P514" i="4" a="1"/>
  <c r="O514" i="4"/>
  <c r="M514" i="4"/>
  <c r="L514" i="4"/>
  <c r="K514" i="4"/>
  <c r="Q513" i="4"/>
  <c r="Q513" i="4" a="1"/>
  <c r="P513" i="4"/>
  <c r="P513" i="4" a="1"/>
  <c r="O513" i="4"/>
  <c r="M513" i="4"/>
  <c r="L513" i="4"/>
  <c r="K513" i="4"/>
  <c r="Q512" i="4"/>
  <c r="Q512" i="4" a="1"/>
  <c r="P512" i="4"/>
  <c r="P512" i="4" a="1"/>
  <c r="O512" i="4"/>
  <c r="M512" i="4"/>
  <c r="L512" i="4"/>
  <c r="K512" i="4"/>
  <c r="Q511" i="4"/>
  <c r="Q511" i="4" a="1"/>
  <c r="P511" i="4"/>
  <c r="P511" i="4" a="1"/>
  <c r="O511" i="4"/>
  <c r="M511" i="4"/>
  <c r="L511" i="4"/>
  <c r="K511" i="4"/>
  <c r="Q510" i="4"/>
  <c r="Q510" i="4" a="1"/>
  <c r="P510" i="4"/>
  <c r="P510" i="4" a="1"/>
  <c r="O510" i="4"/>
  <c r="M510" i="4"/>
  <c r="L510" i="4"/>
  <c r="K510" i="4"/>
  <c r="Q509" i="4"/>
  <c r="Q509" i="4" a="1"/>
  <c r="P509" i="4"/>
  <c r="P509" i="4" a="1"/>
  <c r="O509" i="4"/>
  <c r="M509" i="4"/>
  <c r="L509" i="4"/>
  <c r="K509" i="4"/>
  <c r="Q508" i="4"/>
  <c r="Q508" i="4" a="1"/>
  <c r="P508" i="4"/>
  <c r="P508" i="4" a="1"/>
  <c r="O508" i="4"/>
  <c r="M508" i="4"/>
  <c r="L508" i="4"/>
  <c r="K508" i="4"/>
  <c r="Q507" i="4"/>
  <c r="Q507" i="4" a="1"/>
  <c r="P507" i="4"/>
  <c r="P507" i="4" a="1"/>
  <c r="O507" i="4"/>
  <c r="M507" i="4"/>
  <c r="L507" i="4"/>
  <c r="K507" i="4"/>
  <c r="Q506" i="4"/>
  <c r="Q506" i="4" a="1"/>
  <c r="P506" i="4"/>
  <c r="P506" i="4" a="1"/>
  <c r="O506" i="4"/>
  <c r="M506" i="4"/>
  <c r="L506" i="4"/>
  <c r="K506" i="4"/>
  <c r="Q505" i="4"/>
  <c r="Q505" i="4" a="1"/>
  <c r="P505" i="4"/>
  <c r="P505" i="4" a="1"/>
  <c r="O505" i="4"/>
  <c r="M505" i="4"/>
  <c r="L505" i="4"/>
  <c r="K505" i="4"/>
  <c r="Q504" i="4"/>
  <c r="Q504" i="4" a="1"/>
  <c r="P504" i="4"/>
  <c r="P504" i="4" a="1"/>
  <c r="O504" i="4"/>
  <c r="M504" i="4"/>
  <c r="L504" i="4"/>
  <c r="K504" i="4"/>
  <c r="Q503" i="4"/>
  <c r="Q503" i="4" a="1"/>
  <c r="P503" i="4"/>
  <c r="P503" i="4" a="1"/>
  <c r="O503" i="4"/>
  <c r="M503" i="4"/>
  <c r="L503" i="4"/>
  <c r="K503" i="4"/>
  <c r="Q502" i="4"/>
  <c r="Q502" i="4" a="1"/>
  <c r="P502" i="4"/>
  <c r="P502" i="4" a="1"/>
  <c r="O502" i="4"/>
  <c r="M502" i="4"/>
  <c r="L502" i="4"/>
  <c r="K502" i="4"/>
  <c r="Q501" i="4"/>
  <c r="Q501" i="4" a="1"/>
  <c r="P501" i="4"/>
  <c r="P501" i="4" a="1"/>
  <c r="O501" i="4"/>
  <c r="M501" i="4"/>
  <c r="L501" i="4"/>
  <c r="K501" i="4"/>
  <c r="Q500" i="4"/>
  <c r="Q500" i="4" a="1"/>
  <c r="P500" i="4"/>
  <c r="P500" i="4" a="1"/>
  <c r="O500" i="4"/>
  <c r="M500" i="4"/>
  <c r="L500" i="4"/>
  <c r="K500" i="4"/>
  <c r="Q499" i="4"/>
  <c r="Q499" i="4" a="1"/>
  <c r="P499" i="4"/>
  <c r="P499" i="4" a="1"/>
  <c r="O499" i="4"/>
  <c r="M499" i="4"/>
  <c r="L499" i="4"/>
  <c r="K499" i="4"/>
  <c r="Q498" i="4"/>
  <c r="Q498" i="4" a="1"/>
  <c r="P498" i="4"/>
  <c r="P498" i="4" a="1"/>
  <c r="O498" i="4"/>
  <c r="M498" i="4"/>
  <c r="L498" i="4"/>
  <c r="K498" i="4"/>
  <c r="Q497" i="4"/>
  <c r="Q497" i="4" a="1"/>
  <c r="P497" i="4"/>
  <c r="P497" i="4" a="1"/>
  <c r="O497" i="4"/>
  <c r="M497" i="4"/>
  <c r="L497" i="4"/>
  <c r="K497" i="4"/>
  <c r="Q496" i="4"/>
  <c r="Q496" i="4" a="1"/>
  <c r="P496" i="4"/>
  <c r="P496" i="4" a="1"/>
  <c r="O496" i="4"/>
  <c r="M496" i="4"/>
  <c r="L496" i="4"/>
  <c r="K496" i="4"/>
  <c r="Q495" i="4"/>
  <c r="Q495" i="4" a="1"/>
  <c r="P495" i="4"/>
  <c r="P495" i="4" a="1"/>
  <c r="O495" i="4"/>
  <c r="M495" i="4"/>
  <c r="L495" i="4"/>
  <c r="K495" i="4"/>
  <c r="Q494" i="4"/>
  <c r="Q494" i="4" a="1"/>
  <c r="P494" i="4"/>
  <c r="P494" i="4" a="1"/>
  <c r="O494" i="4"/>
  <c r="M494" i="4"/>
  <c r="L494" i="4"/>
  <c r="K494" i="4"/>
  <c r="Q493" i="4"/>
  <c r="Q493" i="4" a="1"/>
  <c r="P493" i="4"/>
  <c r="P493" i="4" a="1"/>
  <c r="O493" i="4"/>
  <c r="M493" i="4"/>
  <c r="L493" i="4"/>
  <c r="K493" i="4"/>
  <c r="Q492" i="4"/>
  <c r="Q492" i="4" a="1"/>
  <c r="P492" i="4"/>
  <c r="P492" i="4" a="1"/>
  <c r="O492" i="4"/>
  <c r="M492" i="4"/>
  <c r="L492" i="4"/>
  <c r="K492" i="4"/>
  <c r="Q491" i="4"/>
  <c r="Q491" i="4" a="1"/>
  <c r="P491" i="4"/>
  <c r="P491" i="4" a="1"/>
  <c r="O491" i="4"/>
  <c r="M491" i="4"/>
  <c r="L491" i="4"/>
  <c r="K491" i="4"/>
  <c r="Q490" i="4"/>
  <c r="Q490" i="4" a="1"/>
  <c r="P490" i="4"/>
  <c r="P490" i="4" a="1"/>
  <c r="O490" i="4"/>
  <c r="M490" i="4"/>
  <c r="L490" i="4"/>
  <c r="K490" i="4"/>
  <c r="Q489" i="4"/>
  <c r="Q489" i="4" a="1"/>
  <c r="P489" i="4"/>
  <c r="P489" i="4" a="1"/>
  <c r="O489" i="4"/>
  <c r="M489" i="4"/>
  <c r="L489" i="4"/>
  <c r="K489" i="4"/>
  <c r="Q488" i="4"/>
  <c r="Q488" i="4" a="1"/>
  <c r="P488" i="4"/>
  <c r="P488" i="4" a="1"/>
  <c r="O488" i="4"/>
  <c r="M488" i="4"/>
  <c r="L488" i="4"/>
  <c r="K488" i="4"/>
  <c r="Q487" i="4"/>
  <c r="Q487" i="4" a="1"/>
  <c r="P487" i="4"/>
  <c r="P487" i="4" a="1"/>
  <c r="O487" i="4"/>
  <c r="M487" i="4"/>
  <c r="L487" i="4"/>
  <c r="K487" i="4"/>
  <c r="Q486" i="4"/>
  <c r="Q486" i="4" a="1"/>
  <c r="P486" i="4"/>
  <c r="P486" i="4" a="1"/>
  <c r="O486" i="4"/>
  <c r="M486" i="4"/>
  <c r="L486" i="4"/>
  <c r="K486" i="4"/>
  <c r="Q485" i="4"/>
  <c r="Q485" i="4" a="1"/>
  <c r="P485" i="4"/>
  <c r="P485" i="4" a="1"/>
  <c r="O485" i="4"/>
  <c r="M485" i="4"/>
  <c r="L485" i="4"/>
  <c r="K485" i="4"/>
  <c r="Q484" i="4"/>
  <c r="Q484" i="4" a="1"/>
  <c r="P484" i="4"/>
  <c r="P484" i="4" a="1"/>
  <c r="O484" i="4"/>
  <c r="M484" i="4"/>
  <c r="L484" i="4"/>
  <c r="K484" i="4"/>
  <c r="Q483" i="4"/>
  <c r="Q483" i="4" a="1"/>
  <c r="P483" i="4"/>
  <c r="P483" i="4" a="1"/>
  <c r="O483" i="4"/>
  <c r="M483" i="4"/>
  <c r="L483" i="4"/>
  <c r="K483" i="4"/>
  <c r="Q482" i="4"/>
  <c r="Q482" i="4" a="1"/>
  <c r="P482" i="4"/>
  <c r="P482" i="4" a="1"/>
  <c r="O482" i="4"/>
  <c r="M482" i="4"/>
  <c r="L482" i="4"/>
  <c r="K482" i="4"/>
  <c r="Q481" i="4"/>
  <c r="Q481" i="4" a="1"/>
  <c r="P481" i="4"/>
  <c r="P481" i="4" a="1"/>
  <c r="O481" i="4"/>
  <c r="M481" i="4"/>
  <c r="L481" i="4"/>
  <c r="K481" i="4"/>
  <c r="Q480" i="4"/>
  <c r="Q480" i="4" a="1"/>
  <c r="P480" i="4"/>
  <c r="P480" i="4" a="1"/>
  <c r="O480" i="4"/>
  <c r="M480" i="4"/>
  <c r="L480" i="4"/>
  <c r="K480" i="4"/>
  <c r="Q479" i="4"/>
  <c r="Q479" i="4" a="1"/>
  <c r="P479" i="4"/>
  <c r="P479" i="4" a="1"/>
  <c r="O479" i="4"/>
  <c r="M479" i="4"/>
  <c r="L479" i="4"/>
  <c r="K479" i="4"/>
  <c r="Q478" i="4"/>
  <c r="Q478" i="4" a="1"/>
  <c r="P478" i="4"/>
  <c r="P478" i="4" a="1"/>
  <c r="O478" i="4"/>
  <c r="M478" i="4"/>
  <c r="L478" i="4"/>
  <c r="K478" i="4"/>
  <c r="Q477" i="4"/>
  <c r="Q477" i="4" a="1"/>
  <c r="P477" i="4"/>
  <c r="P477" i="4" a="1"/>
  <c r="O477" i="4"/>
  <c r="M477" i="4"/>
  <c r="L477" i="4"/>
  <c r="K477" i="4"/>
  <c r="Q476" i="4"/>
  <c r="Q476" i="4" a="1"/>
  <c r="P476" i="4"/>
  <c r="P476" i="4" a="1"/>
  <c r="O476" i="4"/>
  <c r="M476" i="4"/>
  <c r="L476" i="4"/>
  <c r="K476" i="4"/>
  <c r="Q475" i="4"/>
  <c r="Q475" i="4" a="1"/>
  <c r="P475" i="4"/>
  <c r="P475" i="4" a="1"/>
  <c r="O475" i="4"/>
  <c r="M475" i="4"/>
  <c r="L475" i="4"/>
  <c r="K475" i="4"/>
  <c r="Q474" i="4"/>
  <c r="Q474" i="4" a="1"/>
  <c r="P474" i="4"/>
  <c r="P474" i="4" a="1"/>
  <c r="O474" i="4"/>
  <c r="M474" i="4"/>
  <c r="L474" i="4"/>
  <c r="K474" i="4"/>
  <c r="Q473" i="4"/>
  <c r="Q473" i="4" a="1"/>
  <c r="P473" i="4"/>
  <c r="P473" i="4" a="1"/>
  <c r="O473" i="4"/>
  <c r="M473" i="4"/>
  <c r="L473" i="4"/>
  <c r="K473" i="4"/>
  <c r="Q472" i="4"/>
  <c r="Q472" i="4" a="1"/>
  <c r="P472" i="4"/>
  <c r="P472" i="4" a="1"/>
  <c r="O472" i="4"/>
  <c r="M472" i="4"/>
  <c r="L472" i="4"/>
  <c r="K472" i="4"/>
  <c r="Q471" i="4"/>
  <c r="Q471" i="4" a="1"/>
  <c r="P471" i="4"/>
  <c r="P471" i="4" a="1"/>
  <c r="O471" i="4"/>
  <c r="M471" i="4"/>
  <c r="L471" i="4"/>
  <c r="K471" i="4"/>
  <c r="Q470" i="4"/>
  <c r="Q470" i="4" a="1"/>
  <c r="P470" i="4"/>
  <c r="P470" i="4" a="1"/>
  <c r="O470" i="4"/>
  <c r="M470" i="4"/>
  <c r="L470" i="4"/>
  <c r="K470" i="4"/>
  <c r="Q469" i="4"/>
  <c r="Q469" i="4" a="1"/>
  <c r="P469" i="4"/>
  <c r="P469" i="4" a="1"/>
  <c r="O469" i="4"/>
  <c r="M469" i="4"/>
  <c r="L469" i="4"/>
  <c r="K469" i="4"/>
  <c r="Q468" i="4"/>
  <c r="Q468" i="4" a="1"/>
  <c r="P468" i="4"/>
  <c r="P468" i="4" a="1"/>
  <c r="O468" i="4"/>
  <c r="M468" i="4"/>
  <c r="L468" i="4"/>
  <c r="K468" i="4"/>
  <c r="Q467" i="4"/>
  <c r="Q467" i="4" a="1"/>
  <c r="P467" i="4"/>
  <c r="P467" i="4" a="1"/>
  <c r="O467" i="4"/>
  <c r="M467" i="4"/>
  <c r="L467" i="4"/>
  <c r="K467" i="4"/>
  <c r="Q466" i="4"/>
  <c r="Q466" i="4" a="1"/>
  <c r="P466" i="4"/>
  <c r="P466" i="4" a="1"/>
  <c r="O466" i="4"/>
  <c r="M466" i="4"/>
  <c r="L466" i="4"/>
  <c r="K466" i="4"/>
  <c r="Q465" i="4"/>
  <c r="Q465" i="4" a="1"/>
  <c r="P465" i="4"/>
  <c r="P465" i="4" a="1"/>
  <c r="O465" i="4"/>
  <c r="M465" i="4"/>
  <c r="L465" i="4"/>
  <c r="K465" i="4"/>
  <c r="Q464" i="4"/>
  <c r="Q464" i="4" a="1"/>
  <c r="P464" i="4"/>
  <c r="P464" i="4" a="1"/>
  <c r="O464" i="4"/>
  <c r="M464" i="4"/>
  <c r="L464" i="4"/>
  <c r="K464" i="4"/>
  <c r="Q463" i="4"/>
  <c r="Q463" i="4" a="1"/>
  <c r="P463" i="4"/>
  <c r="P463" i="4" a="1"/>
  <c r="O463" i="4"/>
  <c r="M463" i="4"/>
  <c r="L463" i="4"/>
  <c r="K463" i="4"/>
  <c r="Q462" i="4"/>
  <c r="Q462" i="4" a="1"/>
  <c r="P462" i="4"/>
  <c r="P462" i="4" a="1"/>
  <c r="O462" i="4"/>
  <c r="M462" i="4"/>
  <c r="L462" i="4"/>
  <c r="K462" i="4"/>
  <c r="Q461" i="4"/>
  <c r="Q461" i="4" a="1"/>
  <c r="P461" i="4"/>
  <c r="P461" i="4" a="1"/>
  <c r="O461" i="4"/>
  <c r="M461" i="4"/>
  <c r="L461" i="4"/>
  <c r="K461" i="4"/>
  <c r="Q460" i="4"/>
  <c r="Q460" i="4" a="1"/>
  <c r="P460" i="4"/>
  <c r="P460" i="4" a="1"/>
  <c r="O460" i="4"/>
  <c r="M460" i="4"/>
  <c r="L460" i="4"/>
  <c r="K460" i="4"/>
  <c r="Q459" i="4"/>
  <c r="Q459" i="4" a="1"/>
  <c r="P459" i="4"/>
  <c r="P459" i="4" a="1"/>
  <c r="O459" i="4"/>
  <c r="M459" i="4"/>
  <c r="L459" i="4"/>
  <c r="K459" i="4"/>
  <c r="Q458" i="4"/>
  <c r="Q458" i="4" a="1"/>
  <c r="P458" i="4"/>
  <c r="P458" i="4" a="1"/>
  <c r="O458" i="4"/>
  <c r="M458" i="4"/>
  <c r="L458" i="4"/>
  <c r="K458" i="4"/>
  <c r="Q457" i="4"/>
  <c r="Q457" i="4" a="1"/>
  <c r="P457" i="4"/>
  <c r="P457" i="4" a="1"/>
  <c r="O457" i="4"/>
  <c r="M457" i="4"/>
  <c r="L457" i="4"/>
  <c r="K457" i="4"/>
  <c r="Q456" i="4"/>
  <c r="Q456" i="4" a="1"/>
  <c r="P456" i="4"/>
  <c r="P456" i="4" a="1"/>
  <c r="O456" i="4"/>
  <c r="M456" i="4"/>
  <c r="L456" i="4"/>
  <c r="K456" i="4"/>
  <c r="Q455" i="4"/>
  <c r="Q455" i="4" a="1"/>
  <c r="P455" i="4"/>
  <c r="P455" i="4" a="1"/>
  <c r="O455" i="4"/>
  <c r="M455" i="4"/>
  <c r="L455" i="4"/>
  <c r="K455" i="4"/>
  <c r="Q454" i="4"/>
  <c r="Q454" i="4" a="1"/>
  <c r="P454" i="4"/>
  <c r="P454" i="4" a="1"/>
  <c r="O454" i="4"/>
  <c r="M454" i="4"/>
  <c r="L454" i="4"/>
  <c r="K454" i="4"/>
  <c r="Q453" i="4"/>
  <c r="Q453" i="4" a="1"/>
  <c r="P453" i="4"/>
  <c r="P453" i="4" a="1"/>
  <c r="O453" i="4"/>
  <c r="M453" i="4"/>
  <c r="L453" i="4"/>
  <c r="K453" i="4"/>
  <c r="Q452" i="4"/>
  <c r="Q452" i="4" a="1"/>
  <c r="P452" i="4"/>
  <c r="P452" i="4" a="1"/>
  <c r="O452" i="4"/>
  <c r="M452" i="4"/>
  <c r="L452" i="4"/>
  <c r="K452" i="4"/>
  <c r="Q451" i="4"/>
  <c r="Q451" i="4" a="1"/>
  <c r="P451" i="4"/>
  <c r="P451" i="4" a="1"/>
  <c r="O451" i="4"/>
  <c r="M451" i="4"/>
  <c r="L451" i="4"/>
  <c r="K451" i="4"/>
  <c r="Q450" i="4"/>
  <c r="Q450" i="4" a="1"/>
  <c r="P450" i="4"/>
  <c r="P450" i="4" a="1"/>
  <c r="O450" i="4"/>
  <c r="M450" i="4"/>
  <c r="L450" i="4"/>
  <c r="K450" i="4"/>
  <c r="Q449" i="4"/>
  <c r="Q449" i="4" a="1"/>
  <c r="P449" i="4"/>
  <c r="P449" i="4" a="1"/>
  <c r="O449" i="4"/>
  <c r="M449" i="4"/>
  <c r="L449" i="4"/>
  <c r="K449" i="4"/>
  <c r="Q448" i="4"/>
  <c r="Q448" i="4" a="1"/>
  <c r="P448" i="4"/>
  <c r="P448" i="4" a="1"/>
  <c r="O448" i="4"/>
  <c r="M448" i="4"/>
  <c r="L448" i="4"/>
  <c r="K448" i="4"/>
  <c r="Q447" i="4"/>
  <c r="Q447" i="4" a="1"/>
  <c r="P447" i="4"/>
  <c r="P447" i="4" a="1"/>
  <c r="O447" i="4"/>
  <c r="M447" i="4"/>
  <c r="L447" i="4"/>
  <c r="K447" i="4"/>
  <c r="Q446" i="4"/>
  <c r="Q446" i="4" a="1"/>
  <c r="P446" i="4"/>
  <c r="P446" i="4" a="1"/>
  <c r="O446" i="4"/>
  <c r="M446" i="4"/>
  <c r="L446" i="4"/>
  <c r="K446" i="4"/>
  <c r="Q445" i="4"/>
  <c r="Q445" i="4" a="1"/>
  <c r="P445" i="4"/>
  <c r="P445" i="4" a="1"/>
  <c r="O445" i="4"/>
  <c r="M445" i="4"/>
  <c r="L445" i="4"/>
  <c r="K445" i="4"/>
  <c r="Q444" i="4"/>
  <c r="Q444" i="4" a="1"/>
  <c r="P444" i="4"/>
  <c r="P444" i="4" a="1"/>
  <c r="O444" i="4"/>
  <c r="M444" i="4"/>
  <c r="L444" i="4"/>
  <c r="K444" i="4"/>
  <c r="Q443" i="4"/>
  <c r="Q443" i="4" a="1"/>
  <c r="P443" i="4"/>
  <c r="P443" i="4" a="1"/>
  <c r="O443" i="4"/>
  <c r="M443" i="4"/>
  <c r="L443" i="4"/>
  <c r="K443" i="4"/>
  <c r="Q442" i="4"/>
  <c r="Q442" i="4" a="1"/>
  <c r="P442" i="4"/>
  <c r="P442" i="4" a="1"/>
  <c r="O442" i="4"/>
  <c r="M442" i="4"/>
  <c r="L442" i="4"/>
  <c r="K442" i="4"/>
  <c r="Q441" i="4"/>
  <c r="Q441" i="4" a="1"/>
  <c r="P441" i="4"/>
  <c r="P441" i="4" a="1"/>
  <c r="O441" i="4"/>
  <c r="M441" i="4"/>
  <c r="L441" i="4"/>
  <c r="K441" i="4"/>
  <c r="Q440" i="4"/>
  <c r="Q440" i="4" a="1"/>
  <c r="P440" i="4"/>
  <c r="P440" i="4" a="1"/>
  <c r="O440" i="4"/>
  <c r="M440" i="4"/>
  <c r="L440" i="4"/>
  <c r="K440" i="4"/>
  <c r="Q439" i="4"/>
  <c r="Q439" i="4" a="1"/>
  <c r="P439" i="4"/>
  <c r="P439" i="4" a="1"/>
  <c r="O439" i="4"/>
  <c r="M439" i="4"/>
  <c r="L439" i="4"/>
  <c r="K439" i="4"/>
  <c r="Q438" i="4"/>
  <c r="Q438" i="4" a="1"/>
  <c r="P438" i="4"/>
  <c r="P438" i="4" a="1"/>
  <c r="O438" i="4"/>
  <c r="M438" i="4"/>
  <c r="L438" i="4"/>
  <c r="K438" i="4"/>
  <c r="Q437" i="4"/>
  <c r="Q437" i="4" a="1"/>
  <c r="P437" i="4"/>
  <c r="P437" i="4" a="1"/>
  <c r="O437" i="4"/>
  <c r="M437" i="4"/>
  <c r="L437" i="4"/>
  <c r="K437" i="4"/>
  <c r="Q436" i="4"/>
  <c r="Q436" i="4" a="1"/>
  <c r="P436" i="4"/>
  <c r="P436" i="4" a="1"/>
  <c r="O436" i="4"/>
  <c r="M436" i="4"/>
  <c r="L436" i="4"/>
  <c r="K436" i="4"/>
  <c r="Q435" i="4"/>
  <c r="Q435" i="4" a="1"/>
  <c r="P435" i="4"/>
  <c r="P435" i="4" a="1"/>
  <c r="O435" i="4"/>
  <c r="M435" i="4"/>
  <c r="L435" i="4"/>
  <c r="K435" i="4"/>
  <c r="Q434" i="4"/>
  <c r="Q434" i="4" a="1"/>
  <c r="P434" i="4"/>
  <c r="P434" i="4" a="1"/>
  <c r="O434" i="4"/>
  <c r="M434" i="4"/>
  <c r="L434" i="4"/>
  <c r="K434" i="4"/>
  <c r="Q433" i="4"/>
  <c r="Q433" i="4" a="1"/>
  <c r="P433" i="4"/>
  <c r="P433" i="4" a="1"/>
  <c r="O433" i="4"/>
  <c r="M433" i="4"/>
  <c r="L433" i="4"/>
  <c r="K433" i="4"/>
  <c r="Q432" i="4"/>
  <c r="Q432" i="4" a="1"/>
  <c r="P432" i="4"/>
  <c r="P432" i="4" a="1"/>
  <c r="O432" i="4"/>
  <c r="M432" i="4"/>
  <c r="L432" i="4"/>
  <c r="K432" i="4"/>
  <c r="Q431" i="4"/>
  <c r="Q431" i="4" a="1"/>
  <c r="P431" i="4"/>
  <c r="P431" i="4" a="1"/>
  <c r="O431" i="4"/>
  <c r="M431" i="4"/>
  <c r="L431" i="4"/>
  <c r="K431" i="4"/>
  <c r="Q430" i="4"/>
  <c r="Q430" i="4" a="1"/>
  <c r="P430" i="4"/>
  <c r="P430" i="4" a="1"/>
  <c r="O430" i="4"/>
  <c r="M430" i="4"/>
  <c r="L430" i="4"/>
  <c r="K430" i="4"/>
  <c r="Q429" i="4"/>
  <c r="Q429" i="4" a="1"/>
  <c r="P429" i="4"/>
  <c r="P429" i="4" a="1"/>
  <c r="O429" i="4"/>
  <c r="M429" i="4"/>
  <c r="L429" i="4"/>
  <c r="K429" i="4"/>
  <c r="Q428" i="4"/>
  <c r="Q428" i="4" a="1"/>
  <c r="P428" i="4"/>
  <c r="P428" i="4" a="1"/>
  <c r="O428" i="4"/>
  <c r="M428" i="4"/>
  <c r="L428" i="4"/>
  <c r="K428" i="4"/>
  <c r="Q427" i="4"/>
  <c r="Q427" i="4" a="1"/>
  <c r="P427" i="4"/>
  <c r="P427" i="4" a="1"/>
  <c r="O427" i="4"/>
  <c r="M427" i="4"/>
  <c r="L427" i="4"/>
  <c r="K427" i="4"/>
  <c r="Q426" i="4"/>
  <c r="Q426" i="4" a="1"/>
  <c r="P426" i="4"/>
  <c r="P426" i="4" a="1"/>
  <c r="O426" i="4"/>
  <c r="M426" i="4"/>
  <c r="L426" i="4"/>
  <c r="K426" i="4"/>
  <c r="Q425" i="4"/>
  <c r="Q425" i="4" a="1"/>
  <c r="P425" i="4"/>
  <c r="P425" i="4" a="1"/>
  <c r="O425" i="4"/>
  <c r="M425" i="4"/>
  <c r="L425" i="4"/>
  <c r="K425" i="4"/>
  <c r="Q424" i="4"/>
  <c r="Q424" i="4" a="1"/>
  <c r="P424" i="4"/>
  <c r="P424" i="4" a="1"/>
  <c r="O424" i="4"/>
  <c r="M424" i="4"/>
  <c r="L424" i="4"/>
  <c r="K424" i="4"/>
  <c r="Q423" i="4"/>
  <c r="Q423" i="4" a="1"/>
  <c r="P423" i="4"/>
  <c r="P423" i="4" a="1"/>
  <c r="O423" i="4"/>
  <c r="M423" i="4"/>
  <c r="L423" i="4"/>
  <c r="K423" i="4"/>
  <c r="Q422" i="4"/>
  <c r="Q422" i="4" a="1"/>
  <c r="P422" i="4"/>
  <c r="P422" i="4" a="1"/>
  <c r="O422" i="4"/>
  <c r="M422" i="4"/>
  <c r="L422" i="4"/>
  <c r="K422" i="4"/>
  <c r="Q421" i="4"/>
  <c r="Q421" i="4" a="1"/>
  <c r="P421" i="4"/>
  <c r="P421" i="4" a="1"/>
  <c r="O421" i="4"/>
  <c r="M421" i="4"/>
  <c r="L421" i="4"/>
  <c r="K421" i="4"/>
  <c r="Q420" i="4"/>
  <c r="Q420" i="4" a="1"/>
  <c r="P420" i="4"/>
  <c r="P420" i="4" a="1"/>
  <c r="O420" i="4"/>
  <c r="M420" i="4"/>
  <c r="L420" i="4"/>
  <c r="K420" i="4"/>
  <c r="Q419" i="4"/>
  <c r="Q419" i="4" a="1"/>
  <c r="P419" i="4"/>
  <c r="P419" i="4" a="1"/>
  <c r="O419" i="4"/>
  <c r="M419" i="4"/>
  <c r="L419" i="4"/>
  <c r="K419" i="4"/>
  <c r="Q418" i="4"/>
  <c r="Q418" i="4" a="1"/>
  <c r="P418" i="4"/>
  <c r="P418" i="4" a="1"/>
  <c r="O418" i="4"/>
  <c r="M418" i="4"/>
  <c r="L418" i="4"/>
  <c r="K418" i="4"/>
  <c r="Q417" i="4"/>
  <c r="Q417" i="4" a="1"/>
  <c r="P417" i="4"/>
  <c r="P417" i="4" a="1"/>
  <c r="O417" i="4"/>
  <c r="M417" i="4"/>
  <c r="L417" i="4"/>
  <c r="K417" i="4"/>
  <c r="Q416" i="4"/>
  <c r="Q416" i="4" a="1"/>
  <c r="P416" i="4"/>
  <c r="P416" i="4" a="1"/>
  <c r="O416" i="4"/>
  <c r="M416" i="4"/>
  <c r="L416" i="4"/>
  <c r="K416" i="4"/>
  <c r="Q415" i="4"/>
  <c r="Q415" i="4" a="1"/>
  <c r="P415" i="4"/>
  <c r="P415" i="4" a="1"/>
  <c r="O415" i="4"/>
  <c r="M415" i="4"/>
  <c r="L415" i="4"/>
  <c r="K415" i="4"/>
  <c r="Q414" i="4"/>
  <c r="Q414" i="4" a="1"/>
  <c r="P414" i="4"/>
  <c r="P414" i="4" a="1"/>
  <c r="O414" i="4"/>
  <c r="M414" i="4"/>
  <c r="L414" i="4"/>
  <c r="K414" i="4"/>
  <c r="Q413" i="4"/>
  <c r="Q413" i="4" a="1"/>
  <c r="P413" i="4"/>
  <c r="P413" i="4" a="1"/>
  <c r="O413" i="4"/>
  <c r="M413" i="4"/>
  <c r="L413" i="4"/>
  <c r="K413" i="4"/>
  <c r="Q412" i="4"/>
  <c r="Q412" i="4" a="1"/>
  <c r="P412" i="4"/>
  <c r="P412" i="4" a="1"/>
  <c r="O412" i="4"/>
  <c r="M412" i="4"/>
  <c r="L412" i="4"/>
  <c r="K412" i="4"/>
  <c r="Q411" i="4"/>
  <c r="Q411" i="4" a="1"/>
  <c r="P411" i="4"/>
  <c r="P411" i="4" a="1"/>
  <c r="O411" i="4"/>
  <c r="M411" i="4"/>
  <c r="L411" i="4"/>
  <c r="K411" i="4"/>
  <c r="Q410" i="4"/>
  <c r="Q410" i="4" a="1"/>
  <c r="P410" i="4"/>
  <c r="P410" i="4" a="1"/>
  <c r="O410" i="4"/>
  <c r="M410" i="4"/>
  <c r="L410" i="4"/>
  <c r="K410" i="4"/>
  <c r="Q409" i="4"/>
  <c r="Q409" i="4" a="1"/>
  <c r="P409" i="4"/>
  <c r="P409" i="4" a="1"/>
  <c r="O409" i="4"/>
  <c r="M409" i="4"/>
  <c r="L409" i="4"/>
  <c r="K409" i="4"/>
  <c r="Q408" i="4"/>
  <c r="Q408" i="4" a="1"/>
  <c r="P408" i="4"/>
  <c r="P408" i="4" a="1"/>
  <c r="O408" i="4"/>
  <c r="M408" i="4"/>
  <c r="L408" i="4"/>
  <c r="K408" i="4"/>
  <c r="Q407" i="4"/>
  <c r="Q407" i="4" a="1"/>
  <c r="P407" i="4"/>
  <c r="P407" i="4" a="1"/>
  <c r="O407" i="4"/>
  <c r="M407" i="4"/>
  <c r="L407" i="4"/>
  <c r="K407" i="4"/>
  <c r="Q406" i="4"/>
  <c r="Q406" i="4" a="1"/>
  <c r="P406" i="4"/>
  <c r="P406" i="4" a="1"/>
  <c r="O406" i="4"/>
  <c r="M406" i="4"/>
  <c r="L406" i="4"/>
  <c r="K406" i="4"/>
  <c r="Q405" i="4"/>
  <c r="Q405" i="4" a="1"/>
  <c r="P405" i="4"/>
  <c r="P405" i="4" a="1"/>
  <c r="O405" i="4"/>
  <c r="M405" i="4"/>
  <c r="L405" i="4"/>
  <c r="K405" i="4"/>
  <c r="Q404" i="4"/>
  <c r="Q404" i="4" a="1"/>
  <c r="P404" i="4"/>
  <c r="P404" i="4" a="1"/>
  <c r="O404" i="4"/>
  <c r="M404" i="4"/>
  <c r="L404" i="4"/>
  <c r="K404" i="4"/>
  <c r="Q403" i="4"/>
  <c r="Q403" i="4" a="1"/>
  <c r="P403" i="4"/>
  <c r="P403" i="4" a="1"/>
  <c r="O403" i="4"/>
  <c r="M403" i="4"/>
  <c r="L403" i="4"/>
  <c r="K403" i="4"/>
  <c r="Q402" i="4"/>
  <c r="Q402" i="4" a="1"/>
  <c r="P402" i="4"/>
  <c r="P402" i="4" a="1"/>
  <c r="O402" i="4"/>
  <c r="M402" i="4"/>
  <c r="L402" i="4"/>
  <c r="K402" i="4"/>
  <c r="Q401" i="4"/>
  <c r="Q401" i="4" a="1"/>
  <c r="P401" i="4"/>
  <c r="P401" i="4" a="1"/>
  <c r="O401" i="4"/>
  <c r="M401" i="4"/>
  <c r="L401" i="4"/>
  <c r="K401" i="4"/>
  <c r="Q400" i="4"/>
  <c r="Q400" i="4" a="1"/>
  <c r="P400" i="4"/>
  <c r="P400" i="4" a="1"/>
  <c r="O400" i="4"/>
  <c r="M400" i="4"/>
  <c r="L400" i="4"/>
  <c r="K400" i="4"/>
  <c r="Q399" i="4"/>
  <c r="Q399" i="4" a="1"/>
  <c r="P399" i="4"/>
  <c r="P399" i="4" a="1"/>
  <c r="O399" i="4"/>
  <c r="M399" i="4"/>
  <c r="L399" i="4"/>
  <c r="K399" i="4"/>
  <c r="Q398" i="4"/>
  <c r="Q398" i="4" a="1"/>
  <c r="P398" i="4"/>
  <c r="P398" i="4" a="1"/>
  <c r="O398" i="4"/>
  <c r="M398" i="4"/>
  <c r="L398" i="4"/>
  <c r="K398" i="4"/>
  <c r="Q397" i="4"/>
  <c r="Q397" i="4" a="1"/>
  <c r="P397" i="4"/>
  <c r="P397" i="4" a="1"/>
  <c r="O397" i="4"/>
  <c r="M397" i="4"/>
  <c r="L397" i="4"/>
  <c r="K397" i="4"/>
  <c r="Q396" i="4"/>
  <c r="Q396" i="4" a="1"/>
  <c r="P396" i="4"/>
  <c r="P396" i="4" a="1"/>
  <c r="O396" i="4"/>
  <c r="M396" i="4"/>
  <c r="L396" i="4"/>
  <c r="K396" i="4"/>
  <c r="Q395" i="4"/>
  <c r="Q395" i="4" a="1"/>
  <c r="P395" i="4"/>
  <c r="P395" i="4" a="1"/>
  <c r="O395" i="4"/>
  <c r="M395" i="4"/>
  <c r="L395" i="4"/>
  <c r="K395" i="4"/>
  <c r="Q394" i="4"/>
  <c r="Q394" i="4" a="1"/>
  <c r="P394" i="4"/>
  <c r="P394" i="4" a="1"/>
  <c r="O394" i="4"/>
  <c r="M394" i="4"/>
  <c r="L394" i="4"/>
  <c r="K394" i="4"/>
  <c r="Q393" i="4"/>
  <c r="Q393" i="4" a="1"/>
  <c r="P393" i="4"/>
  <c r="P393" i="4" a="1"/>
  <c r="O393" i="4"/>
  <c r="M393" i="4"/>
  <c r="L393" i="4"/>
  <c r="K393" i="4"/>
  <c r="Q392" i="4"/>
  <c r="Q392" i="4" a="1"/>
  <c r="P392" i="4"/>
  <c r="P392" i="4" a="1"/>
  <c r="O392" i="4"/>
  <c r="M392" i="4"/>
  <c r="L392" i="4"/>
  <c r="K392" i="4"/>
  <c r="Q391" i="4"/>
  <c r="Q391" i="4" a="1"/>
  <c r="P391" i="4"/>
  <c r="P391" i="4" a="1"/>
  <c r="O391" i="4"/>
  <c r="M391" i="4"/>
  <c r="L391" i="4"/>
  <c r="K391" i="4"/>
  <c r="Q390" i="4"/>
  <c r="Q390" i="4" a="1"/>
  <c r="P390" i="4"/>
  <c r="P390" i="4" a="1"/>
  <c r="O390" i="4"/>
  <c r="M390" i="4"/>
  <c r="L390" i="4"/>
  <c r="K390" i="4"/>
  <c r="Q389" i="4"/>
  <c r="Q389" i="4" a="1"/>
  <c r="P389" i="4"/>
  <c r="P389" i="4" a="1"/>
  <c r="O389" i="4"/>
  <c r="M389" i="4"/>
  <c r="L389" i="4"/>
  <c r="K389" i="4"/>
  <c r="Q388" i="4"/>
  <c r="Q388" i="4" a="1"/>
  <c r="P388" i="4"/>
  <c r="P388" i="4" a="1"/>
  <c r="O388" i="4"/>
  <c r="M388" i="4"/>
  <c r="L388" i="4"/>
  <c r="K388" i="4"/>
  <c r="Q387" i="4"/>
  <c r="Q387" i="4" a="1"/>
  <c r="P387" i="4"/>
  <c r="P387" i="4" a="1"/>
  <c r="O387" i="4"/>
  <c r="M387" i="4"/>
  <c r="L387" i="4"/>
  <c r="K387" i="4"/>
  <c r="Q386" i="4"/>
  <c r="Q386" i="4" a="1"/>
  <c r="P386" i="4"/>
  <c r="P386" i="4" a="1"/>
  <c r="O386" i="4"/>
  <c r="M386" i="4"/>
  <c r="L386" i="4"/>
  <c r="K386" i="4"/>
  <c r="Q385" i="4"/>
  <c r="Q385" i="4" a="1"/>
  <c r="P385" i="4"/>
  <c r="P385" i="4" a="1"/>
  <c r="O385" i="4"/>
  <c r="M385" i="4"/>
  <c r="L385" i="4"/>
  <c r="K385" i="4"/>
  <c r="Q384" i="4"/>
  <c r="Q384" i="4" a="1"/>
  <c r="P384" i="4"/>
  <c r="P384" i="4" a="1"/>
  <c r="O384" i="4"/>
  <c r="M384" i="4"/>
  <c r="L384" i="4"/>
  <c r="K384" i="4"/>
  <c r="Q383" i="4"/>
  <c r="Q383" i="4" a="1"/>
  <c r="P383" i="4"/>
  <c r="P383" i="4" a="1"/>
  <c r="O383" i="4"/>
  <c r="M383" i="4"/>
  <c r="L383" i="4"/>
  <c r="K383" i="4"/>
  <c r="Q382" i="4"/>
  <c r="Q382" i="4" a="1"/>
  <c r="P382" i="4"/>
  <c r="P382" i="4" a="1"/>
  <c r="O382" i="4"/>
  <c r="M382" i="4"/>
  <c r="L382" i="4"/>
  <c r="K382" i="4"/>
  <c r="Q381" i="4"/>
  <c r="Q381" i="4" a="1"/>
  <c r="P381" i="4"/>
  <c r="P381" i="4" a="1"/>
  <c r="O381" i="4"/>
  <c r="M381" i="4"/>
  <c r="L381" i="4"/>
  <c r="K381" i="4"/>
  <c r="Q380" i="4"/>
  <c r="Q380" i="4" a="1"/>
  <c r="P380" i="4"/>
  <c r="P380" i="4" a="1"/>
  <c r="O380" i="4"/>
  <c r="M380" i="4"/>
  <c r="L380" i="4"/>
  <c r="K380" i="4"/>
  <c r="Q379" i="4"/>
  <c r="Q379" i="4" a="1"/>
  <c r="P379" i="4"/>
  <c r="P379" i="4" a="1"/>
  <c r="O379" i="4"/>
  <c r="M379" i="4"/>
  <c r="L379" i="4"/>
  <c r="K379" i="4"/>
  <c r="Q378" i="4"/>
  <c r="Q378" i="4" a="1"/>
  <c r="P378" i="4"/>
  <c r="P378" i="4" a="1"/>
  <c r="O378" i="4"/>
  <c r="M378" i="4"/>
  <c r="L378" i="4"/>
  <c r="K378" i="4"/>
  <c r="Q377" i="4"/>
  <c r="Q377" i="4" a="1"/>
  <c r="P377" i="4"/>
  <c r="P377" i="4" a="1"/>
  <c r="O377" i="4"/>
  <c r="M377" i="4"/>
  <c r="L377" i="4"/>
  <c r="K377" i="4"/>
  <c r="Q376" i="4"/>
  <c r="Q376" i="4" a="1"/>
  <c r="P376" i="4"/>
  <c r="P376" i="4" a="1"/>
  <c r="O376" i="4"/>
  <c r="M376" i="4"/>
  <c r="L376" i="4"/>
  <c r="K376" i="4"/>
  <c r="Q375" i="4"/>
  <c r="Q375" i="4" a="1"/>
  <c r="P375" i="4"/>
  <c r="P375" i="4" a="1"/>
  <c r="O375" i="4"/>
  <c r="M375" i="4"/>
  <c r="L375" i="4"/>
  <c r="K375" i="4"/>
  <c r="Q374" i="4"/>
  <c r="Q374" i="4" a="1"/>
  <c r="P374" i="4"/>
  <c r="P374" i="4" a="1"/>
  <c r="O374" i="4"/>
  <c r="M374" i="4"/>
  <c r="L374" i="4"/>
  <c r="K374" i="4"/>
  <c r="Q373" i="4"/>
  <c r="Q373" i="4" a="1"/>
  <c r="P373" i="4"/>
  <c r="P373" i="4" a="1"/>
  <c r="O373" i="4"/>
  <c r="M373" i="4"/>
  <c r="L373" i="4"/>
  <c r="K373" i="4"/>
  <c r="Q372" i="4"/>
  <c r="Q372" i="4" a="1"/>
  <c r="P372" i="4"/>
  <c r="P372" i="4" a="1"/>
  <c r="O372" i="4"/>
  <c r="M372" i="4"/>
  <c r="L372" i="4"/>
  <c r="K372" i="4"/>
  <c r="Q371" i="4"/>
  <c r="Q371" i="4" a="1"/>
  <c r="P371" i="4"/>
  <c r="P371" i="4" a="1"/>
  <c r="O371" i="4"/>
  <c r="M371" i="4"/>
  <c r="L371" i="4"/>
  <c r="K371" i="4"/>
  <c r="Q370" i="4"/>
  <c r="Q370" i="4" a="1"/>
  <c r="P370" i="4"/>
  <c r="P370" i="4" a="1"/>
  <c r="O370" i="4"/>
  <c r="M370" i="4"/>
  <c r="L370" i="4"/>
  <c r="K370" i="4"/>
  <c r="Q369" i="4"/>
  <c r="Q369" i="4" a="1"/>
  <c r="P369" i="4"/>
  <c r="P369" i="4" a="1"/>
  <c r="O369" i="4"/>
  <c r="M369" i="4"/>
  <c r="L369" i="4"/>
  <c r="K369" i="4"/>
  <c r="Q368" i="4"/>
  <c r="Q368" i="4" a="1"/>
  <c r="P368" i="4"/>
  <c r="P368" i="4" a="1"/>
  <c r="O368" i="4"/>
  <c r="M368" i="4"/>
  <c r="L368" i="4"/>
  <c r="K368" i="4"/>
  <c r="Q367" i="4"/>
  <c r="Q367" i="4" a="1"/>
  <c r="P367" i="4"/>
  <c r="P367" i="4" a="1"/>
  <c r="O367" i="4"/>
  <c r="M367" i="4"/>
  <c r="L367" i="4"/>
  <c r="K367" i="4"/>
  <c r="Q366" i="4"/>
  <c r="Q366" i="4" a="1"/>
  <c r="P366" i="4"/>
  <c r="P366" i="4" a="1"/>
  <c r="O366" i="4"/>
  <c r="M366" i="4"/>
  <c r="L366" i="4"/>
  <c r="K366" i="4"/>
  <c r="Q365" i="4"/>
  <c r="Q365" i="4" a="1"/>
  <c r="P365" i="4"/>
  <c r="P365" i="4" a="1"/>
  <c r="O365" i="4"/>
  <c r="M365" i="4"/>
  <c r="L365" i="4"/>
  <c r="K365" i="4"/>
  <c r="Q364" i="4"/>
  <c r="Q364" i="4" a="1"/>
  <c r="P364" i="4"/>
  <c r="P364" i="4" a="1"/>
  <c r="O364" i="4"/>
  <c r="M364" i="4"/>
  <c r="L364" i="4"/>
  <c r="K364" i="4"/>
  <c r="Q363" i="4"/>
  <c r="Q363" i="4" a="1"/>
  <c r="P363" i="4"/>
  <c r="P363" i="4" a="1"/>
  <c r="O363" i="4"/>
  <c r="M363" i="4"/>
  <c r="L363" i="4"/>
  <c r="K363" i="4"/>
  <c r="Q362" i="4"/>
  <c r="Q362" i="4" a="1"/>
  <c r="P362" i="4"/>
  <c r="P362" i="4" a="1"/>
  <c r="O362" i="4"/>
  <c r="M362" i="4"/>
  <c r="L362" i="4"/>
  <c r="K362" i="4"/>
  <c r="Q361" i="4"/>
  <c r="Q361" i="4" a="1"/>
  <c r="P361" i="4"/>
  <c r="P361" i="4" a="1"/>
  <c r="O361" i="4"/>
  <c r="M361" i="4"/>
  <c r="L361" i="4"/>
  <c r="K361" i="4"/>
  <c r="Q360" i="4"/>
  <c r="Q360" i="4" a="1"/>
  <c r="P360" i="4"/>
  <c r="P360" i="4" a="1"/>
  <c r="O360" i="4"/>
  <c r="M360" i="4"/>
  <c r="L360" i="4"/>
  <c r="K360" i="4"/>
  <c r="Q359" i="4"/>
  <c r="Q359" i="4" a="1"/>
  <c r="P359" i="4"/>
  <c r="P359" i="4" a="1"/>
  <c r="O359" i="4"/>
  <c r="M359" i="4"/>
  <c r="L359" i="4"/>
  <c r="K359" i="4"/>
  <c r="Q358" i="4"/>
  <c r="Q358" i="4" a="1"/>
  <c r="P358" i="4"/>
  <c r="P358" i="4" a="1"/>
  <c r="O358" i="4"/>
  <c r="M358" i="4"/>
  <c r="L358" i="4"/>
  <c r="K358" i="4"/>
  <c r="Q357" i="4"/>
  <c r="Q357" i="4" a="1"/>
  <c r="P357" i="4"/>
  <c r="P357" i="4" a="1"/>
  <c r="O357" i="4"/>
  <c r="M357" i="4"/>
  <c r="L357" i="4"/>
  <c r="K357" i="4"/>
  <c r="Q356" i="4"/>
  <c r="Q356" i="4" a="1"/>
  <c r="P356" i="4"/>
  <c r="P356" i="4" a="1"/>
  <c r="O356" i="4"/>
  <c r="M356" i="4"/>
  <c r="L356" i="4"/>
  <c r="K356" i="4"/>
  <c r="Q355" i="4"/>
  <c r="Q355" i="4" a="1"/>
  <c r="P355" i="4"/>
  <c r="P355" i="4" a="1"/>
  <c r="O355" i="4"/>
  <c r="M355" i="4"/>
  <c r="L355" i="4"/>
  <c r="K355" i="4"/>
  <c r="Q354" i="4"/>
  <c r="Q354" i="4" a="1"/>
  <c r="P354" i="4"/>
  <c r="P354" i="4" a="1"/>
  <c r="O354" i="4"/>
  <c r="M354" i="4"/>
  <c r="L354" i="4"/>
  <c r="K354" i="4"/>
  <c r="Q353" i="4"/>
  <c r="Q353" i="4" a="1"/>
  <c r="P353" i="4"/>
  <c r="P353" i="4" a="1"/>
  <c r="O353" i="4"/>
  <c r="M353" i="4"/>
  <c r="L353" i="4"/>
  <c r="K353" i="4"/>
  <c r="Q352" i="4"/>
  <c r="Q352" i="4" a="1"/>
  <c r="P352" i="4"/>
  <c r="P352" i="4" a="1"/>
  <c r="O352" i="4"/>
  <c r="M352" i="4"/>
  <c r="L352" i="4"/>
  <c r="K352" i="4"/>
  <c r="Q351" i="4"/>
  <c r="Q351" i="4" a="1"/>
  <c r="P351" i="4"/>
  <c r="P351" i="4" a="1"/>
  <c r="O351" i="4"/>
  <c r="M351" i="4"/>
  <c r="L351" i="4"/>
  <c r="K351" i="4"/>
  <c r="Q350" i="4"/>
  <c r="Q350" i="4" a="1"/>
  <c r="P350" i="4"/>
  <c r="P350" i="4" a="1"/>
  <c r="O350" i="4"/>
  <c r="M350" i="4"/>
  <c r="L350" i="4"/>
  <c r="K350" i="4"/>
  <c r="Q349" i="4"/>
  <c r="Q349" i="4" a="1"/>
  <c r="P349" i="4"/>
  <c r="P349" i="4" a="1"/>
  <c r="O349" i="4"/>
  <c r="M349" i="4"/>
  <c r="L349" i="4"/>
  <c r="K349" i="4"/>
  <c r="Q348" i="4"/>
  <c r="Q348" i="4" a="1"/>
  <c r="P348" i="4"/>
  <c r="P348" i="4" a="1"/>
  <c r="O348" i="4"/>
  <c r="M348" i="4"/>
  <c r="L348" i="4"/>
  <c r="K348" i="4"/>
  <c r="Q347" i="4"/>
  <c r="Q347" i="4" a="1"/>
  <c r="P347" i="4"/>
  <c r="P347" i="4" a="1"/>
  <c r="O347" i="4"/>
  <c r="M347" i="4"/>
  <c r="L347" i="4"/>
  <c r="K347" i="4"/>
  <c r="Q346" i="4"/>
  <c r="Q346" i="4" a="1"/>
  <c r="P346" i="4"/>
  <c r="P346" i="4" a="1"/>
  <c r="O346" i="4"/>
  <c r="M346" i="4"/>
  <c r="L346" i="4"/>
  <c r="K346" i="4"/>
  <c r="Q345" i="4"/>
  <c r="Q345" i="4" a="1"/>
  <c r="P345" i="4"/>
  <c r="P345" i="4" a="1"/>
  <c r="O345" i="4"/>
  <c r="M345" i="4"/>
  <c r="L345" i="4"/>
  <c r="K345" i="4"/>
  <c r="Q344" i="4"/>
  <c r="Q344" i="4" a="1"/>
  <c r="P344" i="4"/>
  <c r="P344" i="4" a="1"/>
  <c r="O344" i="4"/>
  <c r="M344" i="4"/>
  <c r="L344" i="4"/>
  <c r="K344" i="4"/>
  <c r="Q343" i="4"/>
  <c r="Q343" i="4" a="1"/>
  <c r="P343" i="4"/>
  <c r="P343" i="4" a="1"/>
  <c r="O343" i="4"/>
  <c r="M343" i="4"/>
  <c r="L343" i="4"/>
  <c r="K343" i="4"/>
  <c r="Q342" i="4"/>
  <c r="Q342" i="4" a="1"/>
  <c r="P342" i="4"/>
  <c r="P342" i="4" a="1"/>
  <c r="O342" i="4"/>
  <c r="M342" i="4"/>
  <c r="L342" i="4"/>
  <c r="K342" i="4"/>
  <c r="Q341" i="4"/>
  <c r="Q341" i="4" a="1"/>
  <c r="P341" i="4"/>
  <c r="P341" i="4" a="1"/>
  <c r="O341" i="4"/>
  <c r="M341" i="4"/>
  <c r="L341" i="4"/>
  <c r="K341" i="4"/>
  <c r="Q340" i="4"/>
  <c r="Q340" i="4" a="1"/>
  <c r="P340" i="4"/>
  <c r="P340" i="4" a="1"/>
  <c r="O340" i="4"/>
  <c r="M340" i="4"/>
  <c r="L340" i="4"/>
  <c r="K340" i="4"/>
  <c r="Q339" i="4"/>
  <c r="Q339" i="4" a="1"/>
  <c r="P339" i="4"/>
  <c r="P339" i="4" a="1"/>
  <c r="O339" i="4"/>
  <c r="M339" i="4"/>
  <c r="L339" i="4"/>
  <c r="K339" i="4"/>
  <c r="Q338" i="4"/>
  <c r="Q338" i="4" a="1"/>
  <c r="P338" i="4"/>
  <c r="P338" i="4" a="1"/>
  <c r="O338" i="4"/>
  <c r="M338" i="4"/>
  <c r="L338" i="4"/>
  <c r="K338" i="4"/>
  <c r="Q337" i="4"/>
  <c r="Q337" i="4" a="1"/>
  <c r="P337" i="4"/>
  <c r="P337" i="4" a="1"/>
  <c r="O337" i="4"/>
  <c r="M337" i="4"/>
  <c r="L337" i="4"/>
  <c r="K337" i="4"/>
  <c r="Q336" i="4"/>
  <c r="Q336" i="4" a="1"/>
  <c r="P336" i="4"/>
  <c r="P336" i="4" a="1"/>
  <c r="O336" i="4"/>
  <c r="M336" i="4"/>
  <c r="L336" i="4"/>
  <c r="K336" i="4"/>
  <c r="Q335" i="4"/>
  <c r="Q335" i="4" a="1"/>
  <c r="P335" i="4"/>
  <c r="P335" i="4" a="1"/>
  <c r="O335" i="4"/>
  <c r="M335" i="4"/>
  <c r="L335" i="4"/>
  <c r="K335" i="4"/>
  <c r="Q334" i="4"/>
  <c r="Q334" i="4" a="1"/>
  <c r="P334" i="4"/>
  <c r="P334" i="4" a="1"/>
  <c r="O334" i="4"/>
  <c r="M334" i="4"/>
  <c r="L334" i="4"/>
  <c r="K334" i="4"/>
  <c r="Q333" i="4"/>
  <c r="Q333" i="4" a="1"/>
  <c r="P333" i="4"/>
  <c r="P333" i="4" a="1"/>
  <c r="O333" i="4"/>
  <c r="M333" i="4"/>
  <c r="L333" i="4"/>
  <c r="K333" i="4"/>
  <c r="Q332" i="4"/>
  <c r="Q332" i="4" a="1"/>
  <c r="P332" i="4"/>
  <c r="P332" i="4" a="1"/>
  <c r="O332" i="4"/>
  <c r="M332" i="4"/>
  <c r="L332" i="4"/>
  <c r="K332" i="4"/>
  <c r="Q331" i="4"/>
  <c r="Q331" i="4" a="1"/>
  <c r="P331" i="4"/>
  <c r="P331" i="4" a="1"/>
  <c r="O331" i="4"/>
  <c r="M331" i="4"/>
  <c r="L331" i="4"/>
  <c r="K331" i="4"/>
  <c r="Q330" i="4"/>
  <c r="Q330" i="4" a="1"/>
  <c r="P330" i="4"/>
  <c r="P330" i="4" a="1"/>
  <c r="O330" i="4"/>
  <c r="M330" i="4"/>
  <c r="L330" i="4"/>
  <c r="K330" i="4"/>
  <c r="Q329" i="4"/>
  <c r="Q329" i="4" a="1"/>
  <c r="P329" i="4"/>
  <c r="P329" i="4" a="1"/>
  <c r="O329" i="4"/>
  <c r="M329" i="4"/>
  <c r="L329" i="4"/>
  <c r="K329" i="4"/>
  <c r="Q328" i="4"/>
  <c r="Q328" i="4" a="1"/>
  <c r="P328" i="4"/>
  <c r="P328" i="4" a="1"/>
  <c r="O328" i="4"/>
  <c r="M328" i="4"/>
  <c r="L328" i="4"/>
  <c r="K328" i="4"/>
  <c r="Q327" i="4"/>
  <c r="Q327" i="4" a="1"/>
  <c r="P327" i="4"/>
  <c r="P327" i="4" a="1"/>
  <c r="O327" i="4"/>
  <c r="M327" i="4"/>
  <c r="L327" i="4"/>
  <c r="K327" i="4"/>
  <c r="Q326" i="4"/>
  <c r="Q326" i="4" a="1"/>
  <c r="P326" i="4"/>
  <c r="P326" i="4" a="1"/>
  <c r="O326" i="4"/>
  <c r="M326" i="4"/>
  <c r="L326" i="4"/>
  <c r="K326" i="4"/>
  <c r="Q325" i="4"/>
  <c r="Q325" i="4" a="1"/>
  <c r="P325" i="4"/>
  <c r="P325" i="4" a="1"/>
  <c r="O325" i="4"/>
  <c r="M325" i="4"/>
  <c r="L325" i="4"/>
  <c r="K325" i="4"/>
  <c r="Q324" i="4"/>
  <c r="Q324" i="4" a="1"/>
  <c r="P324" i="4"/>
  <c r="P324" i="4" a="1"/>
  <c r="O324" i="4"/>
  <c r="M324" i="4"/>
  <c r="L324" i="4"/>
  <c r="K324" i="4"/>
  <c r="Q323" i="4"/>
  <c r="Q323" i="4" a="1"/>
  <c r="P323" i="4"/>
  <c r="P323" i="4" a="1"/>
  <c r="O323" i="4"/>
  <c r="M323" i="4"/>
  <c r="L323" i="4"/>
  <c r="K323" i="4"/>
  <c r="Q322" i="4"/>
  <c r="Q322" i="4" a="1"/>
  <c r="P322" i="4"/>
  <c r="P322" i="4" a="1"/>
  <c r="O322" i="4"/>
  <c r="M322" i="4"/>
  <c r="L322" i="4"/>
  <c r="K322" i="4"/>
  <c r="Q321" i="4"/>
  <c r="Q321" i="4" a="1"/>
  <c r="P321" i="4"/>
  <c r="P321" i="4" a="1"/>
  <c r="O321" i="4"/>
  <c r="M321" i="4"/>
  <c r="L321" i="4"/>
  <c r="K321" i="4"/>
  <c r="Q320" i="4"/>
  <c r="Q320" i="4" a="1"/>
  <c r="P320" i="4"/>
  <c r="P320" i="4" a="1"/>
  <c r="O320" i="4"/>
  <c r="M320" i="4"/>
  <c r="L320" i="4"/>
  <c r="K320" i="4"/>
  <c r="Q319" i="4"/>
  <c r="Q319" i="4" a="1"/>
  <c r="P319" i="4"/>
  <c r="P319" i="4" a="1"/>
  <c r="O319" i="4"/>
  <c r="M319" i="4"/>
  <c r="L319" i="4"/>
  <c r="K319" i="4"/>
  <c r="Q318" i="4"/>
  <c r="Q318" i="4" a="1"/>
  <c r="P318" i="4"/>
  <c r="P318" i="4" a="1"/>
  <c r="O318" i="4"/>
  <c r="M318" i="4"/>
  <c r="L318" i="4"/>
  <c r="K318" i="4"/>
  <c r="Q317" i="4"/>
  <c r="Q317" i="4" a="1"/>
  <c r="P317" i="4"/>
  <c r="P317" i="4" a="1"/>
  <c r="O317" i="4"/>
  <c r="M317" i="4"/>
  <c r="L317" i="4"/>
  <c r="K317" i="4"/>
  <c r="Q316" i="4"/>
  <c r="Q316" i="4" a="1"/>
  <c r="P316" i="4"/>
  <c r="P316" i="4" a="1"/>
  <c r="O316" i="4"/>
  <c r="M316" i="4"/>
  <c r="L316" i="4"/>
  <c r="K316" i="4"/>
  <c r="Q315" i="4"/>
  <c r="Q315" i="4" a="1"/>
  <c r="P315" i="4"/>
  <c r="P315" i="4" a="1"/>
  <c r="O315" i="4"/>
  <c r="M315" i="4"/>
  <c r="L315" i="4"/>
  <c r="K315" i="4"/>
  <c r="Q314" i="4"/>
  <c r="Q314" i="4" a="1"/>
  <c r="P314" i="4"/>
  <c r="P314" i="4" a="1"/>
  <c r="O314" i="4"/>
  <c r="M314" i="4"/>
  <c r="L314" i="4"/>
  <c r="K314" i="4"/>
  <c r="Q313" i="4"/>
  <c r="Q313" i="4" a="1"/>
  <c r="P313" i="4"/>
  <c r="P313" i="4" a="1"/>
  <c r="O313" i="4"/>
  <c r="M313" i="4"/>
  <c r="L313" i="4"/>
  <c r="K313" i="4"/>
  <c r="Q312" i="4"/>
  <c r="Q312" i="4" a="1"/>
  <c r="P312" i="4"/>
  <c r="P312" i="4" a="1"/>
  <c r="O312" i="4"/>
  <c r="M312" i="4"/>
  <c r="L312" i="4"/>
  <c r="K312" i="4"/>
  <c r="Q311" i="4"/>
  <c r="Q311" i="4" a="1"/>
  <c r="P311" i="4"/>
  <c r="P311" i="4" a="1"/>
  <c r="O311" i="4"/>
  <c r="M311" i="4"/>
  <c r="L311" i="4"/>
  <c r="K311" i="4"/>
  <c r="Q310" i="4"/>
  <c r="Q310" i="4" a="1"/>
  <c r="P310" i="4"/>
  <c r="P310" i="4" a="1"/>
  <c r="O310" i="4"/>
  <c r="M310" i="4"/>
  <c r="L310" i="4"/>
  <c r="K310" i="4"/>
  <c r="Q309" i="4"/>
  <c r="Q309" i="4" a="1"/>
  <c r="P309" i="4"/>
  <c r="P309" i="4" a="1"/>
  <c r="O309" i="4"/>
  <c r="M309" i="4"/>
  <c r="L309" i="4"/>
  <c r="K309" i="4"/>
  <c r="Q308" i="4"/>
  <c r="Q308" i="4" a="1"/>
  <c r="P308" i="4"/>
  <c r="P308" i="4" a="1"/>
  <c r="O308" i="4"/>
  <c r="M308" i="4"/>
  <c r="L308" i="4"/>
  <c r="K308" i="4"/>
  <c r="Q307" i="4"/>
  <c r="Q307" i="4" a="1"/>
  <c r="P307" i="4"/>
  <c r="P307" i="4" a="1"/>
  <c r="O307" i="4"/>
  <c r="M307" i="4"/>
  <c r="L307" i="4"/>
  <c r="K307" i="4"/>
  <c r="Q306" i="4"/>
  <c r="Q306" i="4" a="1"/>
  <c r="P306" i="4"/>
  <c r="P306" i="4" a="1"/>
  <c r="O306" i="4"/>
  <c r="M306" i="4"/>
  <c r="L306" i="4"/>
  <c r="K306" i="4"/>
  <c r="Q305" i="4"/>
  <c r="Q305" i="4" a="1"/>
  <c r="P305" i="4"/>
  <c r="P305" i="4" a="1"/>
  <c r="O305" i="4"/>
  <c r="M305" i="4"/>
  <c r="L305" i="4"/>
  <c r="K305" i="4"/>
  <c r="Q304" i="4"/>
  <c r="Q304" i="4" a="1"/>
  <c r="P304" i="4"/>
  <c r="P304" i="4" a="1"/>
  <c r="O304" i="4"/>
  <c r="M304" i="4"/>
  <c r="L304" i="4"/>
  <c r="K304" i="4"/>
  <c r="Q303" i="4"/>
  <c r="Q303" i="4" a="1"/>
  <c r="P303" i="4"/>
  <c r="P303" i="4" a="1"/>
  <c r="O303" i="4"/>
  <c r="M303" i="4"/>
  <c r="L303" i="4"/>
  <c r="K303" i="4"/>
  <c r="Q302" i="4"/>
  <c r="Q302" i="4" a="1"/>
  <c r="P302" i="4"/>
  <c r="P302" i="4" a="1"/>
  <c r="O302" i="4"/>
  <c r="M302" i="4"/>
  <c r="L302" i="4"/>
  <c r="K302" i="4"/>
  <c r="Q301" i="4"/>
  <c r="Q301" i="4" a="1"/>
  <c r="P301" i="4"/>
  <c r="P301" i="4" a="1"/>
  <c r="O301" i="4"/>
  <c r="M301" i="4"/>
  <c r="L301" i="4"/>
  <c r="K301" i="4"/>
  <c r="Q300" i="4"/>
  <c r="Q300" i="4" a="1"/>
  <c r="P300" i="4"/>
  <c r="P300" i="4" a="1"/>
  <c r="O300" i="4"/>
  <c r="M300" i="4"/>
  <c r="L300" i="4"/>
  <c r="K300" i="4"/>
  <c r="Q299" i="4"/>
  <c r="Q299" i="4" a="1"/>
  <c r="P299" i="4"/>
  <c r="P299" i="4" a="1"/>
  <c r="O299" i="4"/>
  <c r="M299" i="4"/>
  <c r="L299" i="4"/>
  <c r="K299" i="4"/>
  <c r="Q298" i="4"/>
  <c r="Q298" i="4" a="1"/>
  <c r="P298" i="4"/>
  <c r="P298" i="4" a="1"/>
  <c r="O298" i="4"/>
  <c r="M298" i="4"/>
  <c r="L298" i="4"/>
  <c r="K298" i="4"/>
  <c r="Q297" i="4"/>
  <c r="Q297" i="4" a="1"/>
  <c r="P297" i="4"/>
  <c r="P297" i="4" a="1"/>
  <c r="O297" i="4"/>
  <c r="M297" i="4"/>
  <c r="L297" i="4"/>
  <c r="K297" i="4"/>
  <c r="Q296" i="4"/>
  <c r="Q296" i="4" a="1"/>
  <c r="P296" i="4"/>
  <c r="P296" i="4" a="1"/>
  <c r="O296" i="4"/>
  <c r="M296" i="4"/>
  <c r="L296" i="4"/>
  <c r="K296" i="4"/>
  <c r="Q295" i="4"/>
  <c r="Q295" i="4" a="1"/>
  <c r="P295" i="4"/>
  <c r="P295" i="4" a="1"/>
  <c r="O295" i="4"/>
  <c r="M295" i="4"/>
  <c r="L295" i="4"/>
  <c r="K295" i="4"/>
  <c r="Q294" i="4"/>
  <c r="Q294" i="4" a="1"/>
  <c r="P294" i="4"/>
  <c r="P294" i="4" a="1"/>
  <c r="O294" i="4"/>
  <c r="M294" i="4"/>
  <c r="L294" i="4"/>
  <c r="K294" i="4"/>
  <c r="Q293" i="4"/>
  <c r="Q293" i="4" a="1"/>
  <c r="P293" i="4"/>
  <c r="P293" i="4" a="1"/>
  <c r="O293" i="4"/>
  <c r="M293" i="4"/>
  <c r="L293" i="4"/>
  <c r="K293" i="4"/>
  <c r="Q292" i="4"/>
  <c r="Q292" i="4" a="1"/>
  <c r="P292" i="4"/>
  <c r="P292" i="4" a="1"/>
  <c r="O292" i="4"/>
  <c r="M292" i="4"/>
  <c r="L292" i="4"/>
  <c r="K292" i="4"/>
  <c r="Q291" i="4"/>
  <c r="Q291" i="4" a="1"/>
  <c r="P291" i="4"/>
  <c r="P291" i="4" a="1"/>
  <c r="O291" i="4"/>
  <c r="M291" i="4"/>
  <c r="L291" i="4"/>
  <c r="K291" i="4"/>
  <c r="Q290" i="4"/>
  <c r="Q290" i="4" a="1"/>
  <c r="P290" i="4"/>
  <c r="P290" i="4" a="1"/>
  <c r="O290" i="4"/>
  <c r="M290" i="4"/>
  <c r="L290" i="4"/>
  <c r="K290" i="4"/>
  <c r="Q289" i="4"/>
  <c r="Q289" i="4" a="1"/>
  <c r="P289" i="4"/>
  <c r="P289" i="4" a="1"/>
  <c r="O289" i="4"/>
  <c r="M289" i="4"/>
  <c r="L289" i="4"/>
  <c r="K289" i="4"/>
  <c r="Q288" i="4"/>
  <c r="Q288" i="4" a="1"/>
  <c r="P288" i="4"/>
  <c r="P288" i="4" a="1"/>
  <c r="O288" i="4"/>
  <c r="M288" i="4"/>
  <c r="L288" i="4"/>
  <c r="K288" i="4"/>
  <c r="Q287" i="4"/>
  <c r="Q287" i="4" a="1"/>
  <c r="P287" i="4"/>
  <c r="P287" i="4" a="1"/>
  <c r="O287" i="4"/>
  <c r="M287" i="4"/>
  <c r="L287" i="4"/>
  <c r="K287" i="4"/>
  <c r="Q286" i="4"/>
  <c r="Q286" i="4" a="1"/>
  <c r="P286" i="4"/>
  <c r="P286" i="4" a="1"/>
  <c r="O286" i="4"/>
  <c r="M286" i="4"/>
  <c r="L286" i="4"/>
  <c r="K286" i="4"/>
  <c r="Q285" i="4"/>
  <c r="Q285" i="4" a="1"/>
  <c r="P285" i="4"/>
  <c r="P285" i="4" a="1"/>
  <c r="O285" i="4"/>
  <c r="M285" i="4"/>
  <c r="L285" i="4"/>
  <c r="K285" i="4"/>
  <c r="Q284" i="4"/>
  <c r="Q284" i="4" a="1"/>
  <c r="P284" i="4"/>
  <c r="P284" i="4" a="1"/>
  <c r="O284" i="4"/>
  <c r="M284" i="4"/>
  <c r="L284" i="4"/>
  <c r="K284" i="4"/>
  <c r="Q283" i="4"/>
  <c r="Q283" i="4" a="1"/>
  <c r="P283" i="4"/>
  <c r="P283" i="4" a="1"/>
  <c r="O283" i="4"/>
  <c r="M283" i="4"/>
  <c r="L283" i="4"/>
  <c r="K283" i="4"/>
  <c r="Q282" i="4"/>
  <c r="Q282" i="4" a="1"/>
  <c r="P282" i="4"/>
  <c r="P282" i="4" a="1"/>
  <c r="O282" i="4"/>
  <c r="M282" i="4"/>
  <c r="L282" i="4"/>
  <c r="K282" i="4"/>
  <c r="Q281" i="4"/>
  <c r="Q281" i="4" a="1"/>
  <c r="P281" i="4"/>
  <c r="P281" i="4" a="1"/>
  <c r="O281" i="4"/>
  <c r="M281" i="4"/>
  <c r="L281" i="4"/>
  <c r="K281" i="4"/>
  <c r="Q280" i="4"/>
  <c r="Q280" i="4" a="1"/>
  <c r="P280" i="4"/>
  <c r="P280" i="4" a="1"/>
  <c r="O280" i="4"/>
  <c r="M280" i="4"/>
  <c r="L280" i="4"/>
  <c r="K280" i="4"/>
  <c r="Q279" i="4"/>
  <c r="Q279" i="4" a="1"/>
  <c r="P279" i="4"/>
  <c r="P279" i="4" a="1"/>
  <c r="O279" i="4"/>
  <c r="M279" i="4"/>
  <c r="L279" i="4"/>
  <c r="K279" i="4"/>
  <c r="Q278" i="4"/>
  <c r="Q278" i="4" a="1"/>
  <c r="P278" i="4"/>
  <c r="P278" i="4" a="1"/>
  <c r="O278" i="4"/>
  <c r="M278" i="4"/>
  <c r="L278" i="4"/>
  <c r="K278" i="4"/>
  <c r="Q277" i="4"/>
  <c r="Q277" i="4" a="1"/>
  <c r="P277" i="4"/>
  <c r="P277" i="4" a="1"/>
  <c r="O277" i="4"/>
  <c r="M277" i="4"/>
  <c r="L277" i="4"/>
  <c r="K277" i="4"/>
  <c r="Q276" i="4"/>
  <c r="Q276" i="4" a="1"/>
  <c r="P276" i="4"/>
  <c r="P276" i="4" a="1"/>
  <c r="O276" i="4"/>
  <c r="M276" i="4"/>
  <c r="L276" i="4"/>
  <c r="K276" i="4"/>
  <c r="Q275" i="4"/>
  <c r="Q275" i="4" a="1"/>
  <c r="P275" i="4"/>
  <c r="P275" i="4" a="1"/>
  <c r="O275" i="4"/>
  <c r="M275" i="4"/>
  <c r="L275" i="4"/>
  <c r="K275" i="4"/>
  <c r="Q274" i="4"/>
  <c r="Q274" i="4" a="1"/>
  <c r="P274" i="4"/>
  <c r="P274" i="4" a="1"/>
  <c r="O274" i="4"/>
  <c r="M274" i="4"/>
  <c r="L274" i="4"/>
  <c r="K274" i="4"/>
  <c r="Q273" i="4"/>
  <c r="Q273" i="4" a="1"/>
  <c r="P273" i="4"/>
  <c r="P273" i="4" a="1"/>
  <c r="O273" i="4"/>
  <c r="M273" i="4"/>
  <c r="L273" i="4"/>
  <c r="K273" i="4"/>
  <c r="Q272" i="4"/>
  <c r="Q272" i="4" a="1"/>
  <c r="P272" i="4"/>
  <c r="P272" i="4" a="1"/>
  <c r="O272" i="4"/>
  <c r="M272" i="4"/>
  <c r="L272" i="4"/>
  <c r="K272" i="4"/>
  <c r="Q271" i="4"/>
  <c r="Q271" i="4" a="1"/>
  <c r="P271" i="4"/>
  <c r="P271" i="4" a="1"/>
  <c r="O271" i="4"/>
  <c r="M271" i="4"/>
  <c r="L271" i="4"/>
  <c r="K271" i="4"/>
  <c r="Q270" i="4"/>
  <c r="Q270" i="4" a="1"/>
  <c r="P270" i="4"/>
  <c r="P270" i="4" a="1"/>
  <c r="O270" i="4"/>
  <c r="M270" i="4"/>
  <c r="L270" i="4"/>
  <c r="K270" i="4"/>
  <c r="Q269" i="4"/>
  <c r="Q269" i="4" a="1"/>
  <c r="P269" i="4"/>
  <c r="P269" i="4" a="1"/>
  <c r="O269" i="4"/>
  <c r="M269" i="4"/>
  <c r="L269" i="4"/>
  <c r="K269" i="4"/>
  <c r="Q268" i="4"/>
  <c r="Q268" i="4" a="1"/>
  <c r="P268" i="4"/>
  <c r="P268" i="4" a="1"/>
  <c r="O268" i="4"/>
  <c r="M268" i="4"/>
  <c r="L268" i="4"/>
  <c r="K268" i="4"/>
  <c r="Q267" i="4"/>
  <c r="Q267" i="4" a="1"/>
  <c r="P267" i="4"/>
  <c r="P267" i="4" a="1"/>
  <c r="O267" i="4"/>
  <c r="M267" i="4"/>
  <c r="L267" i="4"/>
  <c r="K267" i="4"/>
  <c r="Q266" i="4"/>
  <c r="Q266" i="4" a="1"/>
  <c r="P266" i="4"/>
  <c r="P266" i="4" a="1"/>
  <c r="O266" i="4"/>
  <c r="M266" i="4"/>
  <c r="L266" i="4"/>
  <c r="K266" i="4"/>
  <c r="Q265" i="4"/>
  <c r="Q265" i="4" a="1"/>
  <c r="P265" i="4"/>
  <c r="P265" i="4" a="1"/>
  <c r="O265" i="4"/>
  <c r="M265" i="4"/>
  <c r="L265" i="4"/>
  <c r="K265" i="4"/>
  <c r="Q264" i="4"/>
  <c r="Q264" i="4" a="1"/>
  <c r="P264" i="4"/>
  <c r="P264" i="4" a="1"/>
  <c r="O264" i="4"/>
  <c r="M264" i="4"/>
  <c r="L264" i="4"/>
  <c r="K264" i="4"/>
  <c r="Q263" i="4"/>
  <c r="Q263" i="4" a="1"/>
  <c r="P263" i="4"/>
  <c r="P263" i="4" a="1"/>
  <c r="O263" i="4"/>
  <c r="M263" i="4"/>
  <c r="L263" i="4"/>
  <c r="K263" i="4"/>
  <c r="Q262" i="4"/>
  <c r="Q262" i="4" a="1"/>
  <c r="P262" i="4"/>
  <c r="P262" i="4" a="1"/>
  <c r="O262" i="4"/>
  <c r="M262" i="4"/>
  <c r="L262" i="4"/>
  <c r="K262" i="4"/>
  <c r="Q261" i="4"/>
  <c r="Q261" i="4" a="1"/>
  <c r="P261" i="4"/>
  <c r="P261" i="4" a="1"/>
  <c r="O261" i="4"/>
  <c r="M261" i="4"/>
  <c r="L261" i="4"/>
  <c r="K261" i="4"/>
  <c r="Q260" i="4"/>
  <c r="Q260" i="4" a="1"/>
  <c r="P260" i="4"/>
  <c r="P260" i="4" a="1"/>
  <c r="O260" i="4"/>
  <c r="M260" i="4"/>
  <c r="L260" i="4"/>
  <c r="K260" i="4"/>
  <c r="Q259" i="4"/>
  <c r="Q259" i="4" a="1"/>
  <c r="P259" i="4"/>
  <c r="P259" i="4" a="1"/>
  <c r="O259" i="4"/>
  <c r="M259" i="4"/>
  <c r="L259" i="4"/>
  <c r="K259" i="4"/>
  <c r="Q258" i="4"/>
  <c r="Q258" i="4" a="1"/>
  <c r="P258" i="4"/>
  <c r="P258" i="4" a="1"/>
  <c r="O258" i="4"/>
  <c r="M258" i="4"/>
  <c r="L258" i="4"/>
  <c r="K258" i="4"/>
  <c r="Q257" i="4"/>
  <c r="Q257" i="4" a="1"/>
  <c r="P257" i="4"/>
  <c r="P257" i="4" a="1"/>
  <c r="O257" i="4"/>
  <c r="M257" i="4"/>
  <c r="L257" i="4"/>
  <c r="K257" i="4"/>
  <c r="Q256" i="4"/>
  <c r="Q256" i="4" a="1"/>
  <c r="P256" i="4"/>
  <c r="P256" i="4" a="1"/>
  <c r="O256" i="4"/>
  <c r="M256" i="4"/>
  <c r="L256" i="4"/>
  <c r="K256" i="4"/>
  <c r="Q255" i="4"/>
  <c r="Q255" i="4" a="1"/>
  <c r="P255" i="4"/>
  <c r="P255" i="4" a="1"/>
  <c r="O255" i="4"/>
  <c r="M255" i="4"/>
  <c r="L255" i="4"/>
  <c r="K255" i="4"/>
  <c r="Q254" i="4"/>
  <c r="Q254" i="4" a="1"/>
  <c r="P254" i="4"/>
  <c r="P254" i="4" a="1"/>
  <c r="O254" i="4"/>
  <c r="M254" i="4"/>
  <c r="L254" i="4"/>
  <c r="K254" i="4"/>
  <c r="Q253" i="4"/>
  <c r="Q253" i="4" a="1"/>
  <c r="P253" i="4"/>
  <c r="P253" i="4" a="1"/>
  <c r="O253" i="4"/>
  <c r="M253" i="4"/>
  <c r="L253" i="4"/>
  <c r="K253" i="4"/>
  <c r="Q252" i="4"/>
  <c r="Q252" i="4" a="1"/>
  <c r="P252" i="4"/>
  <c r="P252" i="4" a="1"/>
  <c r="O252" i="4"/>
  <c r="M252" i="4"/>
  <c r="L252" i="4"/>
  <c r="K252" i="4"/>
  <c r="Q251" i="4"/>
  <c r="Q251" i="4" a="1"/>
  <c r="P251" i="4"/>
  <c r="P251" i="4" a="1"/>
  <c r="O251" i="4"/>
  <c r="M251" i="4"/>
  <c r="L251" i="4"/>
  <c r="K251" i="4"/>
  <c r="Q250" i="4"/>
  <c r="Q250" i="4" a="1"/>
  <c r="P250" i="4"/>
  <c r="P250" i="4" a="1"/>
  <c r="O250" i="4"/>
  <c r="M250" i="4"/>
  <c r="L250" i="4"/>
  <c r="K250" i="4"/>
  <c r="Q249" i="4"/>
  <c r="Q249" i="4" a="1"/>
  <c r="P249" i="4"/>
  <c r="P249" i="4" a="1"/>
  <c r="O249" i="4"/>
  <c r="M249" i="4"/>
  <c r="L249" i="4"/>
  <c r="K249" i="4"/>
  <c r="Q248" i="4"/>
  <c r="Q248" i="4" a="1"/>
  <c r="P248" i="4"/>
  <c r="P248" i="4" a="1"/>
  <c r="O248" i="4"/>
  <c r="M248" i="4"/>
  <c r="L248" i="4"/>
  <c r="K248" i="4"/>
  <c r="Q247" i="4"/>
  <c r="Q247" i="4" a="1"/>
  <c r="P247" i="4"/>
  <c r="P247" i="4" a="1"/>
  <c r="O247" i="4"/>
  <c r="M247" i="4"/>
  <c r="L247" i="4"/>
  <c r="K247" i="4"/>
  <c r="Q246" i="4"/>
  <c r="Q246" i="4" a="1"/>
  <c r="P246" i="4"/>
  <c r="P246" i="4" a="1"/>
  <c r="O246" i="4"/>
  <c r="M246" i="4"/>
  <c r="L246" i="4"/>
  <c r="K246" i="4"/>
  <c r="Q245" i="4"/>
  <c r="Q245" i="4" a="1"/>
  <c r="P245" i="4"/>
  <c r="P245" i="4" a="1"/>
  <c r="O245" i="4"/>
  <c r="M245" i="4"/>
  <c r="L245" i="4"/>
  <c r="K245" i="4"/>
  <c r="Q244" i="4"/>
  <c r="Q244" i="4" a="1"/>
  <c r="P244" i="4"/>
  <c r="P244" i="4" a="1"/>
  <c r="O244" i="4"/>
  <c r="M244" i="4"/>
  <c r="L244" i="4"/>
  <c r="K244" i="4"/>
  <c r="Q243" i="4"/>
  <c r="Q243" i="4" a="1"/>
  <c r="P243" i="4"/>
  <c r="P243" i="4" a="1"/>
  <c r="O243" i="4"/>
  <c r="M243" i="4"/>
  <c r="L243" i="4"/>
  <c r="K243" i="4"/>
  <c r="Q242" i="4"/>
  <c r="Q242" i="4" a="1"/>
  <c r="P242" i="4"/>
  <c r="P242" i="4" a="1"/>
  <c r="O242" i="4"/>
  <c r="M242" i="4"/>
  <c r="L242" i="4"/>
  <c r="K242" i="4"/>
  <c r="Q241" i="4"/>
  <c r="Q241" i="4" a="1"/>
  <c r="P241" i="4"/>
  <c r="P241" i="4" a="1"/>
  <c r="O241" i="4"/>
  <c r="M241" i="4"/>
  <c r="L241" i="4"/>
  <c r="K241" i="4"/>
  <c r="Q240" i="4"/>
  <c r="Q240" i="4" a="1"/>
  <c r="P240" i="4"/>
  <c r="P240" i="4" a="1"/>
  <c r="O240" i="4"/>
  <c r="M240" i="4"/>
  <c r="L240" i="4"/>
  <c r="K240" i="4"/>
  <c r="Q239" i="4"/>
  <c r="Q239" i="4" a="1"/>
  <c r="P239" i="4"/>
  <c r="P239" i="4" a="1"/>
  <c r="O239" i="4"/>
  <c r="M239" i="4"/>
  <c r="L239" i="4"/>
  <c r="K239" i="4"/>
  <c r="Q238" i="4"/>
  <c r="Q238" i="4" a="1"/>
  <c r="P238" i="4"/>
  <c r="P238" i="4" a="1"/>
  <c r="O238" i="4"/>
  <c r="M238" i="4"/>
  <c r="L238" i="4"/>
  <c r="K238" i="4"/>
  <c r="Q237" i="4"/>
  <c r="Q237" i="4" a="1"/>
  <c r="P237" i="4"/>
  <c r="P237" i="4" a="1"/>
  <c r="O237" i="4"/>
  <c r="M237" i="4"/>
  <c r="L237" i="4"/>
  <c r="K237" i="4"/>
  <c r="Q236" i="4"/>
  <c r="Q236" i="4" a="1"/>
  <c r="P236" i="4"/>
  <c r="P236" i="4" a="1"/>
  <c r="O236" i="4"/>
  <c r="M236" i="4"/>
  <c r="L236" i="4"/>
  <c r="K236" i="4"/>
  <c r="Q235" i="4"/>
  <c r="Q235" i="4" a="1"/>
  <c r="P235" i="4"/>
  <c r="P235" i="4" a="1"/>
  <c r="O235" i="4"/>
  <c r="M235" i="4"/>
  <c r="L235" i="4"/>
  <c r="K235" i="4"/>
  <c r="Q234" i="4"/>
  <c r="Q234" i="4" a="1"/>
  <c r="P234" i="4"/>
  <c r="P234" i="4" a="1"/>
  <c r="O234" i="4"/>
  <c r="M234" i="4"/>
  <c r="L234" i="4"/>
  <c r="K234" i="4"/>
  <c r="Q233" i="4"/>
  <c r="Q233" i="4" a="1"/>
  <c r="P233" i="4"/>
  <c r="P233" i="4" a="1"/>
  <c r="O233" i="4"/>
  <c r="M233" i="4"/>
  <c r="L233" i="4"/>
  <c r="K233" i="4"/>
  <c r="Q232" i="4"/>
  <c r="Q232" i="4" a="1"/>
  <c r="P232" i="4"/>
  <c r="P232" i="4" a="1"/>
  <c r="O232" i="4"/>
  <c r="M232" i="4"/>
  <c r="L232" i="4"/>
  <c r="K232" i="4"/>
  <c r="Q231" i="4"/>
  <c r="Q231" i="4" a="1"/>
  <c r="P231" i="4"/>
  <c r="P231" i="4" a="1"/>
  <c r="O231" i="4"/>
  <c r="M231" i="4"/>
  <c r="L231" i="4"/>
  <c r="K231" i="4"/>
  <c r="Q230" i="4"/>
  <c r="Q230" i="4" a="1"/>
  <c r="P230" i="4"/>
  <c r="P230" i="4" a="1"/>
  <c r="O230" i="4"/>
  <c r="M230" i="4"/>
  <c r="L230" i="4"/>
  <c r="K230" i="4"/>
  <c r="Q229" i="4"/>
  <c r="Q229" i="4" a="1"/>
  <c r="P229" i="4"/>
  <c r="P229" i="4" a="1"/>
  <c r="O229" i="4"/>
  <c r="M229" i="4"/>
  <c r="L229" i="4"/>
  <c r="K229" i="4"/>
  <c r="Q228" i="4"/>
  <c r="Q228" i="4" a="1"/>
  <c r="P228" i="4"/>
  <c r="P228" i="4" a="1"/>
  <c r="O228" i="4"/>
  <c r="M228" i="4"/>
  <c r="L228" i="4"/>
  <c r="K228" i="4"/>
  <c r="Q227" i="4"/>
  <c r="Q227" i="4" a="1"/>
  <c r="P227" i="4"/>
  <c r="P227" i="4" a="1"/>
  <c r="O227" i="4"/>
  <c r="M227" i="4"/>
  <c r="L227" i="4"/>
  <c r="K227" i="4"/>
  <c r="Q226" i="4"/>
  <c r="Q226" i="4" a="1"/>
  <c r="P226" i="4"/>
  <c r="P226" i="4" a="1"/>
  <c r="O226" i="4"/>
  <c r="M226" i="4"/>
  <c r="L226" i="4"/>
  <c r="K226" i="4"/>
  <c r="Q225" i="4"/>
  <c r="Q225" i="4" a="1"/>
  <c r="P225" i="4"/>
  <c r="P225" i="4" a="1"/>
  <c r="O225" i="4"/>
  <c r="M225" i="4"/>
  <c r="L225" i="4"/>
  <c r="K225" i="4"/>
  <c r="Q224" i="4"/>
  <c r="Q224" i="4" a="1"/>
  <c r="P224" i="4"/>
  <c r="P224" i="4" a="1"/>
  <c r="O224" i="4"/>
  <c r="M224" i="4"/>
  <c r="L224" i="4"/>
  <c r="K224" i="4"/>
  <c r="Q223" i="4"/>
  <c r="Q223" i="4" a="1"/>
  <c r="P223" i="4"/>
  <c r="P223" i="4" a="1"/>
  <c r="O223" i="4"/>
  <c r="M223" i="4"/>
  <c r="L223" i="4"/>
  <c r="K223" i="4"/>
  <c r="Q222" i="4"/>
  <c r="Q222" i="4" a="1"/>
  <c r="P222" i="4"/>
  <c r="P222" i="4" a="1"/>
  <c r="O222" i="4"/>
  <c r="M222" i="4"/>
  <c r="L222" i="4"/>
  <c r="K222" i="4"/>
  <c r="Q221" i="4"/>
  <c r="Q221" i="4" a="1"/>
  <c r="P221" i="4"/>
  <c r="P221" i="4" a="1"/>
  <c r="O221" i="4"/>
  <c r="M221" i="4"/>
  <c r="L221" i="4"/>
  <c r="K221" i="4"/>
  <c r="Q220" i="4"/>
  <c r="Q220" i="4" a="1"/>
  <c r="P220" i="4"/>
  <c r="P220" i="4" a="1"/>
  <c r="O220" i="4"/>
  <c r="M220" i="4"/>
  <c r="L220" i="4"/>
  <c r="K220" i="4"/>
  <c r="Q219" i="4"/>
  <c r="Q219" i="4" a="1"/>
  <c r="P219" i="4"/>
  <c r="P219" i="4" a="1"/>
  <c r="O219" i="4"/>
  <c r="M219" i="4"/>
  <c r="L219" i="4"/>
  <c r="K219" i="4"/>
  <c r="Q218" i="4"/>
  <c r="Q218" i="4" a="1"/>
  <c r="P218" i="4"/>
  <c r="P218" i="4" a="1"/>
  <c r="O218" i="4"/>
  <c r="M218" i="4"/>
  <c r="L218" i="4"/>
  <c r="K218" i="4"/>
  <c r="Q217" i="4"/>
  <c r="Q217" i="4" a="1"/>
  <c r="P217" i="4"/>
  <c r="P217" i="4" a="1"/>
  <c r="O217" i="4"/>
  <c r="M217" i="4"/>
  <c r="L217" i="4"/>
  <c r="K217" i="4"/>
  <c r="Q216" i="4"/>
  <c r="Q216" i="4" a="1"/>
  <c r="P216" i="4"/>
  <c r="P216" i="4" a="1"/>
  <c r="O216" i="4"/>
  <c r="M216" i="4"/>
  <c r="L216" i="4"/>
  <c r="K216" i="4"/>
  <c r="Q215" i="4"/>
  <c r="Q215" i="4" a="1"/>
  <c r="P215" i="4"/>
  <c r="P215" i="4" a="1"/>
  <c r="O215" i="4"/>
  <c r="M215" i="4"/>
  <c r="L215" i="4"/>
  <c r="K215" i="4"/>
  <c r="Q214" i="4"/>
  <c r="Q214" i="4" a="1"/>
  <c r="P214" i="4"/>
  <c r="P214" i="4" a="1"/>
  <c r="O214" i="4"/>
  <c r="M214" i="4"/>
  <c r="L214" i="4"/>
  <c r="K214" i="4"/>
  <c r="Q213" i="4"/>
  <c r="Q213" i="4" a="1"/>
  <c r="P213" i="4"/>
  <c r="P213" i="4" a="1"/>
  <c r="O213" i="4"/>
  <c r="M213" i="4"/>
  <c r="L213" i="4"/>
  <c r="K213" i="4"/>
  <c r="Q212" i="4"/>
  <c r="Q212" i="4" a="1"/>
  <c r="P212" i="4"/>
  <c r="P212" i="4" a="1"/>
  <c r="O212" i="4"/>
  <c r="M212" i="4"/>
  <c r="L212" i="4"/>
  <c r="K212" i="4"/>
  <c r="Q211" i="4"/>
  <c r="Q211" i="4" a="1"/>
  <c r="P211" i="4"/>
  <c r="P211" i="4" a="1"/>
  <c r="O211" i="4"/>
  <c r="M211" i="4"/>
  <c r="L211" i="4"/>
  <c r="K211" i="4"/>
  <c r="Q210" i="4"/>
  <c r="Q210" i="4" a="1"/>
  <c r="P210" i="4"/>
  <c r="P210" i="4" a="1"/>
  <c r="O210" i="4"/>
  <c r="M210" i="4"/>
  <c r="L210" i="4"/>
  <c r="K210" i="4"/>
  <c r="Q209" i="4"/>
  <c r="Q209" i="4" a="1"/>
  <c r="P209" i="4"/>
  <c r="P209" i="4" a="1"/>
  <c r="O209" i="4"/>
  <c r="M209" i="4"/>
  <c r="L209" i="4"/>
  <c r="K209" i="4"/>
  <c r="Q208" i="4"/>
  <c r="Q208" i="4" a="1"/>
  <c r="P208" i="4"/>
  <c r="P208" i="4" a="1"/>
  <c r="O208" i="4"/>
  <c r="M208" i="4"/>
  <c r="L208" i="4"/>
  <c r="K208" i="4"/>
  <c r="Q207" i="4"/>
  <c r="Q207" i="4" a="1"/>
  <c r="P207" i="4"/>
  <c r="P207" i="4" a="1"/>
  <c r="O207" i="4"/>
  <c r="M207" i="4"/>
  <c r="L207" i="4"/>
  <c r="K207" i="4"/>
  <c r="Q206" i="4"/>
  <c r="Q206" i="4" a="1"/>
  <c r="P206" i="4"/>
  <c r="P206" i="4" a="1"/>
  <c r="O206" i="4"/>
  <c r="M206" i="4"/>
  <c r="L206" i="4"/>
  <c r="K206" i="4"/>
  <c r="Q205" i="4"/>
  <c r="Q205" i="4" a="1"/>
  <c r="P205" i="4"/>
  <c r="P205" i="4" a="1"/>
  <c r="O205" i="4"/>
  <c r="M205" i="4"/>
  <c r="L205" i="4"/>
  <c r="K205" i="4"/>
  <c r="Q204" i="4"/>
  <c r="Q204" i="4" a="1"/>
  <c r="P204" i="4"/>
  <c r="P204" i="4" a="1"/>
  <c r="O204" i="4"/>
  <c r="M204" i="4"/>
  <c r="L204" i="4"/>
  <c r="K204" i="4"/>
  <c r="Q203" i="4"/>
  <c r="Q203" i="4" a="1"/>
  <c r="P203" i="4"/>
  <c r="P203" i="4" a="1"/>
  <c r="O203" i="4"/>
  <c r="M203" i="4"/>
  <c r="L203" i="4"/>
  <c r="K203" i="4"/>
  <c r="Q202" i="4"/>
  <c r="Q202" i="4" a="1"/>
  <c r="P202" i="4"/>
  <c r="P202" i="4" a="1"/>
  <c r="O202" i="4"/>
  <c r="M202" i="4"/>
  <c r="L202" i="4"/>
  <c r="K202" i="4"/>
  <c r="Q201" i="4"/>
  <c r="Q201" i="4" a="1"/>
  <c r="P201" i="4"/>
  <c r="P201" i="4" a="1"/>
  <c r="O201" i="4"/>
  <c r="M201" i="4"/>
  <c r="L201" i="4"/>
  <c r="K201" i="4"/>
  <c r="Q200" i="4"/>
  <c r="Q200" i="4" a="1"/>
  <c r="P200" i="4"/>
  <c r="P200" i="4" a="1"/>
  <c r="O200" i="4"/>
  <c r="M200" i="4"/>
  <c r="L200" i="4"/>
  <c r="K200" i="4"/>
  <c r="Q199" i="4"/>
  <c r="Q199" i="4" a="1"/>
  <c r="P199" i="4"/>
  <c r="P199" i="4" a="1"/>
  <c r="O199" i="4"/>
  <c r="M199" i="4"/>
  <c r="L199" i="4"/>
  <c r="K199" i="4"/>
  <c r="Q198" i="4"/>
  <c r="Q198" i="4" a="1"/>
  <c r="P198" i="4"/>
  <c r="P198" i="4" a="1"/>
  <c r="O198" i="4"/>
  <c r="M198" i="4"/>
  <c r="L198" i="4"/>
  <c r="K198" i="4"/>
  <c r="Q197" i="4"/>
  <c r="Q197" i="4" a="1"/>
  <c r="P197" i="4"/>
  <c r="P197" i="4" a="1"/>
  <c r="O197" i="4"/>
  <c r="M197" i="4"/>
  <c r="L197" i="4"/>
  <c r="K197" i="4"/>
  <c r="Q196" i="4"/>
  <c r="Q196" i="4" a="1"/>
  <c r="P196" i="4"/>
  <c r="P196" i="4" a="1"/>
  <c r="O196" i="4"/>
  <c r="M196" i="4"/>
  <c r="L196" i="4"/>
  <c r="K196" i="4"/>
  <c r="Q195" i="4"/>
  <c r="Q195" i="4" a="1"/>
  <c r="P195" i="4"/>
  <c r="P195" i="4" a="1"/>
  <c r="O195" i="4"/>
  <c r="M195" i="4"/>
  <c r="L195" i="4"/>
  <c r="K195" i="4"/>
  <c r="Q194" i="4"/>
  <c r="Q194" i="4" a="1"/>
  <c r="P194" i="4"/>
  <c r="P194" i="4" a="1"/>
  <c r="O194" i="4"/>
  <c r="M194" i="4"/>
  <c r="L194" i="4"/>
  <c r="K194" i="4"/>
  <c r="Q193" i="4"/>
  <c r="Q193" i="4" a="1"/>
  <c r="P193" i="4"/>
  <c r="P193" i="4" a="1"/>
  <c r="O193" i="4"/>
  <c r="M193" i="4"/>
  <c r="L193" i="4"/>
  <c r="K193" i="4"/>
  <c r="Q192" i="4"/>
  <c r="Q192" i="4" a="1"/>
  <c r="P192" i="4"/>
  <c r="P192" i="4" a="1"/>
  <c r="O192" i="4"/>
  <c r="M192" i="4"/>
  <c r="L192" i="4"/>
  <c r="K192" i="4"/>
  <c r="Q191" i="4"/>
  <c r="Q191" i="4" a="1"/>
  <c r="P191" i="4"/>
  <c r="P191" i="4" a="1"/>
  <c r="O191" i="4"/>
  <c r="M191" i="4"/>
  <c r="L191" i="4"/>
  <c r="K191" i="4"/>
  <c r="Q190" i="4"/>
  <c r="Q190" i="4" a="1"/>
  <c r="P190" i="4"/>
  <c r="P190" i="4" a="1"/>
  <c r="O190" i="4"/>
  <c r="M190" i="4"/>
  <c r="L190" i="4"/>
  <c r="K190" i="4"/>
  <c r="Q189" i="4"/>
  <c r="Q189" i="4" a="1"/>
  <c r="P189" i="4"/>
  <c r="P189" i="4" a="1"/>
  <c r="O189" i="4"/>
  <c r="M189" i="4"/>
  <c r="L189" i="4"/>
  <c r="K189" i="4"/>
  <c r="Q188" i="4"/>
  <c r="Q188" i="4" a="1"/>
  <c r="P188" i="4"/>
  <c r="P188" i="4" a="1"/>
  <c r="O188" i="4"/>
  <c r="M188" i="4"/>
  <c r="L188" i="4"/>
  <c r="K188" i="4"/>
  <c r="Q187" i="4"/>
  <c r="Q187" i="4" a="1"/>
  <c r="P187" i="4"/>
  <c r="P187" i="4" a="1"/>
  <c r="O187" i="4"/>
  <c r="M187" i="4"/>
  <c r="L187" i="4"/>
  <c r="K187" i="4"/>
  <c r="Q186" i="4"/>
  <c r="Q186" i="4" a="1"/>
  <c r="P186" i="4"/>
  <c r="P186" i="4" a="1"/>
  <c r="O186" i="4"/>
  <c r="M186" i="4"/>
  <c r="L186" i="4"/>
  <c r="K186" i="4"/>
  <c r="Q185" i="4"/>
  <c r="Q185" i="4" a="1"/>
  <c r="P185" i="4"/>
  <c r="P185" i="4" a="1"/>
  <c r="O185" i="4"/>
  <c r="M185" i="4"/>
  <c r="L185" i="4"/>
  <c r="K185" i="4"/>
  <c r="Q184" i="4"/>
  <c r="Q184" i="4" a="1"/>
  <c r="P184" i="4"/>
  <c r="P184" i="4" a="1"/>
  <c r="O184" i="4"/>
  <c r="M184" i="4"/>
  <c r="L184" i="4"/>
  <c r="K184" i="4"/>
  <c r="Q183" i="4"/>
  <c r="Q183" i="4" a="1"/>
  <c r="P183" i="4"/>
  <c r="P183" i="4" a="1"/>
  <c r="O183" i="4"/>
  <c r="M183" i="4"/>
  <c r="L183" i="4"/>
  <c r="K183" i="4"/>
  <c r="Q182" i="4"/>
  <c r="Q182" i="4" a="1"/>
  <c r="P182" i="4"/>
  <c r="P182" i="4" a="1"/>
  <c r="O182" i="4"/>
  <c r="M182" i="4"/>
  <c r="L182" i="4"/>
  <c r="K182" i="4"/>
  <c r="Q181" i="4"/>
  <c r="Q181" i="4" a="1"/>
  <c r="P181" i="4"/>
  <c r="P181" i="4" a="1"/>
  <c r="O181" i="4"/>
  <c r="M181" i="4"/>
  <c r="L181" i="4"/>
  <c r="K181" i="4"/>
  <c r="Q180" i="4"/>
  <c r="Q180" i="4" a="1"/>
  <c r="P180" i="4"/>
  <c r="P180" i="4" a="1"/>
  <c r="O180" i="4"/>
  <c r="M180" i="4"/>
  <c r="L180" i="4"/>
  <c r="K180" i="4"/>
  <c r="Q179" i="4"/>
  <c r="Q179" i="4" a="1"/>
  <c r="P179" i="4"/>
  <c r="P179" i="4" a="1"/>
  <c r="O179" i="4"/>
  <c r="M179" i="4"/>
  <c r="L179" i="4"/>
  <c r="K179" i="4"/>
  <c r="Q178" i="4"/>
  <c r="Q178" i="4" a="1"/>
  <c r="P178" i="4"/>
  <c r="P178" i="4" a="1"/>
  <c r="O178" i="4"/>
  <c r="M178" i="4"/>
  <c r="L178" i="4"/>
  <c r="K178" i="4"/>
  <c r="Q177" i="4"/>
  <c r="Q177" i="4" a="1"/>
  <c r="P177" i="4"/>
  <c r="P177" i="4" a="1"/>
  <c r="O177" i="4"/>
  <c r="M177" i="4"/>
  <c r="L177" i="4"/>
  <c r="K177" i="4"/>
  <c r="Q176" i="4"/>
  <c r="Q176" i="4" a="1"/>
  <c r="P176" i="4"/>
  <c r="P176" i="4" a="1"/>
  <c r="O176" i="4"/>
  <c r="M176" i="4"/>
  <c r="L176" i="4"/>
  <c r="K176" i="4"/>
  <c r="Q175" i="4"/>
  <c r="Q175" i="4" a="1"/>
  <c r="P175" i="4"/>
  <c r="P175" i="4" a="1"/>
  <c r="O175" i="4"/>
  <c r="M175" i="4"/>
  <c r="L175" i="4"/>
  <c r="K175" i="4"/>
  <c r="Q174" i="4"/>
  <c r="Q174" i="4" a="1"/>
  <c r="P174" i="4"/>
  <c r="P174" i="4" a="1"/>
  <c r="O174" i="4"/>
  <c r="M174" i="4"/>
  <c r="L174" i="4"/>
  <c r="K174" i="4"/>
  <c r="Q173" i="4"/>
  <c r="Q173" i="4" a="1"/>
  <c r="P173" i="4"/>
  <c r="P173" i="4" a="1"/>
  <c r="O173" i="4"/>
  <c r="M173" i="4"/>
  <c r="L173" i="4"/>
  <c r="K173" i="4"/>
  <c r="Q172" i="4"/>
  <c r="Q172" i="4" a="1"/>
  <c r="P172" i="4"/>
  <c r="P172" i="4" a="1"/>
  <c r="O172" i="4"/>
  <c r="M172" i="4"/>
  <c r="L172" i="4"/>
  <c r="K172" i="4"/>
  <c r="Q171" i="4"/>
  <c r="Q171" i="4" a="1"/>
  <c r="P171" i="4"/>
  <c r="P171" i="4" a="1"/>
  <c r="O171" i="4"/>
  <c r="M171" i="4"/>
  <c r="L171" i="4"/>
  <c r="K171" i="4"/>
  <c r="Q170" i="4"/>
  <c r="Q170" i="4" a="1"/>
  <c r="P170" i="4"/>
  <c r="P170" i="4" a="1"/>
  <c r="O170" i="4"/>
  <c r="M170" i="4"/>
  <c r="L170" i="4"/>
  <c r="K170" i="4"/>
  <c r="Q169" i="4"/>
  <c r="Q169" i="4" a="1"/>
  <c r="P169" i="4"/>
  <c r="P169" i="4" a="1"/>
  <c r="O169" i="4"/>
  <c r="M169" i="4"/>
  <c r="L169" i="4"/>
  <c r="K169" i="4"/>
  <c r="Q168" i="4"/>
  <c r="Q168" i="4" a="1"/>
  <c r="P168" i="4"/>
  <c r="P168" i="4" a="1"/>
  <c r="O168" i="4"/>
  <c r="M168" i="4"/>
  <c r="L168" i="4"/>
  <c r="K168" i="4"/>
  <c r="Q167" i="4"/>
  <c r="Q167" i="4" a="1"/>
  <c r="P167" i="4"/>
  <c r="P167" i="4" a="1"/>
  <c r="O167" i="4"/>
  <c r="M167" i="4"/>
  <c r="L167" i="4"/>
  <c r="K167" i="4"/>
  <c r="Q166" i="4"/>
  <c r="Q166" i="4" a="1"/>
  <c r="P166" i="4"/>
  <c r="P166" i="4" a="1"/>
  <c r="O166" i="4"/>
  <c r="M166" i="4"/>
  <c r="L166" i="4"/>
  <c r="K166" i="4"/>
  <c r="Q165" i="4"/>
  <c r="Q165" i="4" a="1"/>
  <c r="P165" i="4"/>
  <c r="P165" i="4" a="1"/>
  <c r="O165" i="4"/>
  <c r="M165" i="4"/>
  <c r="L165" i="4"/>
  <c r="K165" i="4"/>
  <c r="Q164" i="4"/>
  <c r="Q164" i="4" a="1"/>
  <c r="P164" i="4"/>
  <c r="P164" i="4" a="1"/>
  <c r="O164" i="4"/>
  <c r="M164" i="4"/>
  <c r="L164" i="4"/>
  <c r="K164" i="4"/>
  <c r="Q163" i="4"/>
  <c r="Q163" i="4" a="1"/>
  <c r="P163" i="4"/>
  <c r="P163" i="4" a="1"/>
  <c r="O163" i="4"/>
  <c r="M163" i="4"/>
  <c r="L163" i="4"/>
  <c r="K163" i="4"/>
  <c r="Q162" i="4"/>
  <c r="Q162" i="4" a="1"/>
  <c r="P162" i="4"/>
  <c r="P162" i="4" a="1"/>
  <c r="O162" i="4"/>
  <c r="M162" i="4"/>
  <c r="L162" i="4"/>
  <c r="K162" i="4"/>
  <c r="Q161" i="4"/>
  <c r="Q161" i="4" a="1"/>
  <c r="P161" i="4"/>
  <c r="P161" i="4" a="1"/>
  <c r="O161" i="4"/>
  <c r="M161" i="4"/>
  <c r="L161" i="4"/>
  <c r="K161" i="4"/>
  <c r="Q160" i="4"/>
  <c r="Q160" i="4" a="1"/>
  <c r="P160" i="4"/>
  <c r="P160" i="4" a="1"/>
  <c r="O160" i="4"/>
  <c r="M160" i="4"/>
  <c r="L160" i="4"/>
  <c r="K160" i="4"/>
  <c r="Q159" i="4"/>
  <c r="Q159" i="4" a="1"/>
  <c r="P159" i="4"/>
  <c r="P159" i="4" a="1"/>
  <c r="O159" i="4"/>
  <c r="M159" i="4"/>
  <c r="L159" i="4"/>
  <c r="K159" i="4"/>
  <c r="Q158" i="4"/>
  <c r="Q158" i="4" a="1"/>
  <c r="P158" i="4"/>
  <c r="P158" i="4" a="1"/>
  <c r="O158" i="4"/>
  <c r="M158" i="4"/>
  <c r="L158" i="4"/>
  <c r="K158" i="4"/>
  <c r="Q157" i="4"/>
  <c r="Q157" i="4" a="1"/>
  <c r="P157" i="4"/>
  <c r="P157" i="4" a="1"/>
  <c r="O157" i="4"/>
  <c r="M157" i="4"/>
  <c r="L157" i="4"/>
  <c r="K157" i="4"/>
  <c r="Q156" i="4"/>
  <c r="Q156" i="4" a="1"/>
  <c r="P156" i="4"/>
  <c r="P156" i="4" a="1"/>
  <c r="O156" i="4"/>
  <c r="M156" i="4"/>
  <c r="L156" i="4"/>
  <c r="K156" i="4"/>
  <c r="Q155" i="4"/>
  <c r="Q155" i="4" a="1"/>
  <c r="P155" i="4"/>
  <c r="P155" i="4" a="1"/>
  <c r="O155" i="4"/>
  <c r="M155" i="4"/>
  <c r="L155" i="4"/>
  <c r="K155" i="4"/>
  <c r="Q154" i="4"/>
  <c r="Q154" i="4" a="1"/>
  <c r="P154" i="4"/>
  <c r="P154" i="4" a="1"/>
  <c r="O154" i="4"/>
  <c r="M154" i="4"/>
  <c r="L154" i="4"/>
  <c r="K154" i="4"/>
  <c r="Q153" i="4"/>
  <c r="Q153" i="4" a="1"/>
  <c r="P153" i="4"/>
  <c r="P153" i="4" a="1"/>
  <c r="O153" i="4"/>
  <c r="M153" i="4"/>
  <c r="L153" i="4"/>
  <c r="K153" i="4"/>
  <c r="Q152" i="4"/>
  <c r="Q152" i="4" a="1"/>
  <c r="P152" i="4"/>
  <c r="P152" i="4" a="1"/>
  <c r="O152" i="4"/>
  <c r="M152" i="4"/>
  <c r="L152" i="4"/>
  <c r="K152" i="4"/>
  <c r="Q151" i="4"/>
  <c r="Q151" i="4" a="1"/>
  <c r="P151" i="4"/>
  <c r="P151" i="4" a="1"/>
  <c r="O151" i="4"/>
  <c r="M151" i="4"/>
  <c r="L151" i="4"/>
  <c r="K151" i="4"/>
  <c r="Q150" i="4"/>
  <c r="Q150" i="4" a="1"/>
  <c r="P150" i="4"/>
  <c r="P150" i="4" a="1"/>
  <c r="O150" i="4"/>
  <c r="M150" i="4"/>
  <c r="L150" i="4"/>
  <c r="K150" i="4"/>
  <c r="Q149" i="4"/>
  <c r="Q149" i="4" a="1"/>
  <c r="P149" i="4"/>
  <c r="P149" i="4" a="1"/>
  <c r="O149" i="4"/>
  <c r="M149" i="4"/>
  <c r="L149" i="4"/>
  <c r="K149" i="4"/>
  <c r="Q148" i="4"/>
  <c r="Q148" i="4" a="1"/>
  <c r="P148" i="4"/>
  <c r="P148" i="4" a="1"/>
  <c r="O148" i="4"/>
  <c r="M148" i="4"/>
  <c r="L148" i="4"/>
  <c r="K148" i="4"/>
  <c r="Q147" i="4"/>
  <c r="Q147" i="4" a="1"/>
  <c r="P147" i="4"/>
  <c r="P147" i="4" a="1"/>
  <c r="O147" i="4"/>
  <c r="M147" i="4"/>
  <c r="L147" i="4"/>
  <c r="K147" i="4"/>
  <c r="Q146" i="4"/>
  <c r="Q146" i="4" a="1"/>
  <c r="P146" i="4"/>
  <c r="P146" i="4" a="1"/>
  <c r="O146" i="4"/>
  <c r="M146" i="4"/>
  <c r="L146" i="4"/>
  <c r="K146" i="4"/>
  <c r="Q145" i="4"/>
  <c r="Q145" i="4" a="1"/>
  <c r="P145" i="4"/>
  <c r="P145" i="4" a="1"/>
  <c r="O145" i="4"/>
  <c r="M145" i="4"/>
  <c r="L145" i="4"/>
  <c r="K145" i="4"/>
  <c r="Q144" i="4"/>
  <c r="Q144" i="4" a="1"/>
  <c r="P144" i="4"/>
  <c r="P144" i="4" a="1"/>
  <c r="O144" i="4"/>
  <c r="M144" i="4"/>
  <c r="L144" i="4"/>
  <c r="K144" i="4"/>
  <c r="Q143" i="4"/>
  <c r="Q143" i="4" a="1"/>
  <c r="P143" i="4"/>
  <c r="P143" i="4" a="1"/>
  <c r="O143" i="4"/>
  <c r="M143" i="4"/>
  <c r="L143" i="4"/>
  <c r="K143" i="4"/>
  <c r="Q142" i="4"/>
  <c r="Q142" i="4" a="1"/>
  <c r="P142" i="4"/>
  <c r="P142" i="4" a="1"/>
  <c r="O142" i="4"/>
  <c r="M142" i="4"/>
  <c r="L142" i="4"/>
  <c r="K142" i="4"/>
  <c r="Q141" i="4"/>
  <c r="Q141" i="4" a="1"/>
  <c r="P141" i="4"/>
  <c r="P141" i="4" a="1"/>
  <c r="O141" i="4"/>
  <c r="M141" i="4"/>
  <c r="L141" i="4"/>
  <c r="K141" i="4"/>
  <c r="Q140" i="4"/>
  <c r="Q140" i="4" a="1"/>
  <c r="P140" i="4"/>
  <c r="P140" i="4" a="1"/>
  <c r="O140" i="4"/>
  <c r="M140" i="4"/>
  <c r="L140" i="4"/>
  <c r="K140" i="4"/>
  <c r="Q139" i="4"/>
  <c r="Q139" i="4" a="1"/>
  <c r="P139" i="4"/>
  <c r="P139" i="4" a="1"/>
  <c r="O139" i="4"/>
  <c r="M139" i="4"/>
  <c r="L139" i="4"/>
  <c r="K139" i="4"/>
  <c r="Q138" i="4"/>
  <c r="Q138" i="4" a="1"/>
  <c r="P138" i="4"/>
  <c r="P138" i="4" a="1"/>
  <c r="O138" i="4"/>
  <c r="M138" i="4"/>
  <c r="L138" i="4"/>
  <c r="K138" i="4"/>
  <c r="Q137" i="4"/>
  <c r="Q137" i="4" a="1"/>
  <c r="P137" i="4"/>
  <c r="P137" i="4" a="1"/>
  <c r="O137" i="4"/>
  <c r="M137" i="4"/>
  <c r="L137" i="4"/>
  <c r="K137" i="4"/>
  <c r="Q136" i="4"/>
  <c r="Q136" i="4" a="1"/>
  <c r="P136" i="4"/>
  <c r="P136" i="4" a="1"/>
  <c r="O136" i="4"/>
  <c r="M136" i="4"/>
  <c r="L136" i="4"/>
  <c r="K136" i="4"/>
  <c r="Q135" i="4"/>
  <c r="Q135" i="4" a="1"/>
  <c r="P135" i="4"/>
  <c r="P135" i="4" a="1"/>
  <c r="O135" i="4"/>
  <c r="M135" i="4"/>
  <c r="L135" i="4"/>
  <c r="K135" i="4"/>
  <c r="Q134" i="4"/>
  <c r="Q134" i="4" a="1"/>
  <c r="P134" i="4"/>
  <c r="P134" i="4" a="1"/>
  <c r="O134" i="4"/>
  <c r="M134" i="4"/>
  <c r="L134" i="4"/>
  <c r="K134" i="4"/>
  <c r="Q133" i="4"/>
  <c r="Q133" i="4" a="1"/>
  <c r="P133" i="4"/>
  <c r="P133" i="4" a="1"/>
  <c r="O133" i="4"/>
  <c r="M133" i="4"/>
  <c r="L133" i="4"/>
  <c r="K133" i="4"/>
  <c r="Q132" i="4"/>
  <c r="Q132" i="4" a="1"/>
  <c r="P132" i="4"/>
  <c r="P132" i="4" a="1"/>
  <c r="O132" i="4"/>
  <c r="M132" i="4"/>
  <c r="L132" i="4"/>
  <c r="K132" i="4"/>
  <c r="Q131" i="4"/>
  <c r="Q131" i="4" a="1"/>
  <c r="P131" i="4"/>
  <c r="P131" i="4" a="1"/>
  <c r="O131" i="4"/>
  <c r="M131" i="4"/>
  <c r="L131" i="4"/>
  <c r="K131" i="4"/>
  <c r="Q130" i="4"/>
  <c r="Q130" i="4" a="1"/>
  <c r="P130" i="4"/>
  <c r="P130" i="4" a="1"/>
  <c r="O130" i="4"/>
  <c r="M130" i="4"/>
  <c r="L130" i="4"/>
  <c r="K130" i="4"/>
  <c r="Q129" i="4"/>
  <c r="Q129" i="4" a="1"/>
  <c r="P129" i="4"/>
  <c r="P129" i="4" a="1"/>
  <c r="O129" i="4"/>
  <c r="M129" i="4"/>
  <c r="L129" i="4"/>
  <c r="K129" i="4"/>
  <c r="Q128" i="4"/>
  <c r="Q128" i="4" a="1"/>
  <c r="P128" i="4"/>
  <c r="P128" i="4" a="1"/>
  <c r="O128" i="4"/>
  <c r="M128" i="4"/>
  <c r="L128" i="4"/>
  <c r="K128" i="4"/>
  <c r="Q127" i="4"/>
  <c r="Q127" i="4" a="1"/>
  <c r="P127" i="4"/>
  <c r="P127" i="4" a="1"/>
  <c r="O127" i="4"/>
  <c r="M127" i="4"/>
  <c r="L127" i="4"/>
  <c r="K127" i="4"/>
  <c r="Q126" i="4"/>
  <c r="Q126" i="4" a="1"/>
  <c r="P126" i="4"/>
  <c r="P126" i="4" a="1"/>
  <c r="O126" i="4"/>
  <c r="M126" i="4"/>
  <c r="L126" i="4"/>
  <c r="K126" i="4"/>
  <c r="Q125" i="4"/>
  <c r="Q125" i="4" a="1"/>
  <c r="P125" i="4"/>
  <c r="P125" i="4" a="1"/>
  <c r="O125" i="4"/>
  <c r="M125" i="4"/>
  <c r="L125" i="4"/>
  <c r="K125" i="4"/>
  <c r="Q124" i="4"/>
  <c r="Q124" i="4" a="1"/>
  <c r="P124" i="4"/>
  <c r="P124" i="4" a="1"/>
  <c r="O124" i="4"/>
  <c r="M124" i="4"/>
  <c r="L124" i="4"/>
  <c r="K124" i="4"/>
  <c r="Q123" i="4"/>
  <c r="Q123" i="4" a="1"/>
  <c r="P123" i="4"/>
  <c r="P123" i="4" a="1"/>
  <c r="O123" i="4"/>
  <c r="M123" i="4"/>
  <c r="L123" i="4"/>
  <c r="K123" i="4"/>
  <c r="Q122" i="4"/>
  <c r="Q122" i="4" a="1"/>
  <c r="P122" i="4"/>
  <c r="P122" i="4" a="1"/>
  <c r="O122" i="4"/>
  <c r="M122" i="4"/>
  <c r="L122" i="4"/>
  <c r="K122" i="4"/>
  <c r="Q121" i="4"/>
  <c r="Q121" i="4" a="1"/>
  <c r="P121" i="4"/>
  <c r="P121" i="4" a="1"/>
  <c r="O121" i="4"/>
  <c r="M121" i="4"/>
  <c r="L121" i="4"/>
  <c r="K121" i="4"/>
  <c r="Q120" i="4"/>
  <c r="Q120" i="4" a="1"/>
  <c r="P120" i="4"/>
  <c r="P120" i="4" a="1"/>
  <c r="O120" i="4"/>
  <c r="M120" i="4"/>
  <c r="L120" i="4"/>
  <c r="K120" i="4"/>
  <c r="Q119" i="4"/>
  <c r="Q119" i="4" a="1"/>
  <c r="P119" i="4"/>
  <c r="P119" i="4" a="1"/>
  <c r="O119" i="4"/>
  <c r="M119" i="4"/>
  <c r="L119" i="4"/>
  <c r="K119" i="4"/>
  <c r="Q118" i="4"/>
  <c r="Q118" i="4" a="1"/>
  <c r="P118" i="4"/>
  <c r="P118" i="4" a="1"/>
  <c r="O118" i="4"/>
  <c r="M118" i="4"/>
  <c r="L118" i="4"/>
  <c r="K118" i="4"/>
  <c r="Q117" i="4"/>
  <c r="Q117" i="4" a="1"/>
  <c r="P117" i="4"/>
  <c r="P117" i="4" a="1"/>
  <c r="O117" i="4"/>
  <c r="M117" i="4"/>
  <c r="L117" i="4"/>
  <c r="K117" i="4"/>
  <c r="Q116" i="4"/>
  <c r="Q116" i="4" a="1"/>
  <c r="P116" i="4"/>
  <c r="P116" i="4" a="1"/>
  <c r="O116" i="4"/>
  <c r="M116" i="4"/>
  <c r="L116" i="4"/>
  <c r="K116" i="4"/>
  <c r="Q115" i="4"/>
  <c r="Q115" i="4" a="1"/>
  <c r="P115" i="4"/>
  <c r="P115" i="4" a="1"/>
  <c r="O115" i="4"/>
  <c r="M115" i="4"/>
  <c r="L115" i="4"/>
  <c r="K115" i="4"/>
  <c r="Q114" i="4"/>
  <c r="Q114" i="4" a="1"/>
  <c r="P114" i="4"/>
  <c r="P114" i="4" a="1"/>
  <c r="O114" i="4"/>
  <c r="M114" i="4"/>
  <c r="L114" i="4"/>
  <c r="K114" i="4"/>
  <c r="Q113" i="4"/>
  <c r="Q113" i="4" a="1"/>
  <c r="P113" i="4"/>
  <c r="P113" i="4" a="1"/>
  <c r="O113" i="4"/>
  <c r="M113" i="4"/>
  <c r="L113" i="4"/>
  <c r="K113" i="4"/>
  <c r="Q112" i="4"/>
  <c r="Q112" i="4" a="1"/>
  <c r="P112" i="4"/>
  <c r="P112" i="4" a="1"/>
  <c r="O112" i="4"/>
  <c r="M112" i="4"/>
  <c r="L112" i="4"/>
  <c r="K112" i="4"/>
  <c r="Q111" i="4"/>
  <c r="Q111" i="4" a="1"/>
  <c r="P111" i="4"/>
  <c r="P111" i="4" a="1"/>
  <c r="O111" i="4"/>
  <c r="M111" i="4"/>
  <c r="L111" i="4"/>
  <c r="K111" i="4"/>
  <c r="Q110" i="4"/>
  <c r="Q110" i="4" a="1"/>
  <c r="P110" i="4"/>
  <c r="P110" i="4" a="1"/>
  <c r="O110" i="4"/>
  <c r="M110" i="4"/>
  <c r="L110" i="4"/>
  <c r="K110" i="4"/>
  <c r="Q109" i="4"/>
  <c r="Q109" i="4" a="1"/>
  <c r="P109" i="4"/>
  <c r="P109" i="4" a="1"/>
  <c r="O109" i="4"/>
  <c r="M109" i="4"/>
  <c r="L109" i="4"/>
  <c r="K109" i="4"/>
  <c r="Q108" i="4"/>
  <c r="Q108" i="4" a="1"/>
  <c r="P108" i="4"/>
  <c r="P108" i="4" a="1"/>
  <c r="O108" i="4"/>
  <c r="M108" i="4"/>
  <c r="L108" i="4"/>
  <c r="K108" i="4"/>
  <c r="Q107" i="4"/>
  <c r="Q107" i="4" a="1"/>
  <c r="P107" i="4"/>
  <c r="P107" i="4" a="1"/>
  <c r="O107" i="4"/>
  <c r="M107" i="4"/>
  <c r="L107" i="4"/>
  <c r="K107" i="4"/>
  <c r="Q106" i="4"/>
  <c r="Q106" i="4" a="1"/>
  <c r="P106" i="4"/>
  <c r="P106" i="4" a="1"/>
  <c r="O106" i="4"/>
  <c r="M106" i="4"/>
  <c r="L106" i="4"/>
  <c r="K106" i="4"/>
  <c r="Q105" i="4"/>
  <c r="Q105" i="4" a="1"/>
  <c r="P105" i="4"/>
  <c r="P105" i="4" a="1"/>
  <c r="O105" i="4"/>
  <c r="M105" i="4"/>
  <c r="L105" i="4"/>
  <c r="K105" i="4"/>
  <c r="Q104" i="4"/>
  <c r="Q104" i="4" a="1"/>
  <c r="P104" i="4"/>
  <c r="P104" i="4" a="1"/>
  <c r="O104" i="4"/>
  <c r="M104" i="4"/>
  <c r="L104" i="4"/>
  <c r="K104" i="4"/>
  <c r="Q103" i="4"/>
  <c r="Q103" i="4" a="1"/>
  <c r="P103" i="4"/>
  <c r="P103" i="4" a="1"/>
  <c r="O103" i="4"/>
  <c r="M103" i="4"/>
  <c r="L103" i="4"/>
  <c r="K103" i="4"/>
  <c r="Q102" i="4"/>
  <c r="Q102" i="4" a="1"/>
  <c r="P102" i="4"/>
  <c r="P102" i="4" a="1"/>
  <c r="O102" i="4"/>
  <c r="M102" i="4"/>
  <c r="L102" i="4"/>
  <c r="K102" i="4"/>
  <c r="Q101" i="4"/>
  <c r="Q101" i="4" a="1"/>
  <c r="P101" i="4"/>
  <c r="P101" i="4" a="1"/>
  <c r="O101" i="4"/>
  <c r="M101" i="4"/>
  <c r="L101" i="4"/>
  <c r="K101" i="4"/>
  <c r="Q100" i="4"/>
  <c r="Q100" i="4" a="1"/>
  <c r="P100" i="4"/>
  <c r="P100" i="4" a="1"/>
  <c r="O100" i="4"/>
  <c r="M100" i="4"/>
  <c r="L100" i="4"/>
  <c r="K100" i="4"/>
  <c r="Q99" i="4"/>
  <c r="Q99" i="4" a="1"/>
  <c r="P99" i="4"/>
  <c r="P99" i="4" a="1"/>
  <c r="O99" i="4"/>
  <c r="M99" i="4"/>
  <c r="L99" i="4"/>
  <c r="K99" i="4"/>
  <c r="Q98" i="4"/>
  <c r="Q98" i="4" a="1"/>
  <c r="P98" i="4"/>
  <c r="P98" i="4" a="1"/>
  <c r="O98" i="4"/>
  <c r="M98" i="4"/>
  <c r="L98" i="4"/>
  <c r="K98" i="4"/>
  <c r="Q97" i="4"/>
  <c r="Q97" i="4" a="1"/>
  <c r="P97" i="4"/>
  <c r="P97" i="4" a="1"/>
  <c r="O97" i="4"/>
  <c r="M97" i="4"/>
  <c r="L97" i="4"/>
  <c r="K97" i="4"/>
  <c r="Q96" i="4"/>
  <c r="Q96" i="4" a="1"/>
  <c r="P96" i="4"/>
  <c r="P96" i="4" a="1"/>
  <c r="O96" i="4"/>
  <c r="M96" i="4"/>
  <c r="L96" i="4"/>
  <c r="K96" i="4"/>
  <c r="Q95" i="4"/>
  <c r="Q95" i="4" a="1"/>
  <c r="P95" i="4"/>
  <c r="P95" i="4" a="1"/>
  <c r="O95" i="4"/>
  <c r="M95" i="4"/>
  <c r="L95" i="4"/>
  <c r="K95" i="4"/>
  <c r="Q94" i="4"/>
  <c r="Q94" i="4" a="1"/>
  <c r="P94" i="4"/>
  <c r="P94" i="4" a="1"/>
  <c r="O94" i="4"/>
  <c r="M94" i="4"/>
  <c r="L94" i="4"/>
  <c r="K94" i="4"/>
  <c r="Q93" i="4"/>
  <c r="Q93" i="4" a="1"/>
  <c r="P93" i="4"/>
  <c r="P93" i="4" a="1"/>
  <c r="O93" i="4"/>
  <c r="M93" i="4"/>
  <c r="L93" i="4"/>
  <c r="K93" i="4"/>
  <c r="Q92" i="4"/>
  <c r="Q92" i="4" a="1"/>
  <c r="P92" i="4"/>
  <c r="P92" i="4" a="1"/>
  <c r="O92" i="4"/>
  <c r="M92" i="4"/>
  <c r="L92" i="4"/>
  <c r="K92" i="4"/>
  <c r="Q91" i="4"/>
  <c r="Q91" i="4" a="1"/>
  <c r="P91" i="4"/>
  <c r="P91" i="4" a="1"/>
  <c r="O91" i="4"/>
  <c r="M91" i="4"/>
  <c r="L91" i="4"/>
  <c r="K91" i="4"/>
  <c r="Q90" i="4"/>
  <c r="Q90" i="4" a="1"/>
  <c r="P90" i="4"/>
  <c r="P90" i="4" a="1"/>
  <c r="O90" i="4"/>
  <c r="M90" i="4"/>
  <c r="L90" i="4"/>
  <c r="K90" i="4"/>
  <c r="Q89" i="4"/>
  <c r="Q89" i="4" a="1"/>
  <c r="P89" i="4"/>
  <c r="P89" i="4" a="1"/>
  <c r="O89" i="4"/>
  <c r="M89" i="4"/>
  <c r="L89" i="4"/>
  <c r="K89" i="4"/>
  <c r="Q88" i="4"/>
  <c r="Q88" i="4" a="1"/>
  <c r="P88" i="4"/>
  <c r="P88" i="4" a="1"/>
  <c r="O88" i="4"/>
  <c r="M88" i="4"/>
  <c r="L88" i="4"/>
  <c r="K88" i="4"/>
  <c r="Q87" i="4"/>
  <c r="Q87" i="4" a="1"/>
  <c r="P87" i="4"/>
  <c r="P87" i="4" a="1"/>
  <c r="O87" i="4"/>
  <c r="M87" i="4"/>
  <c r="L87" i="4"/>
  <c r="K87" i="4"/>
  <c r="Q86" i="4"/>
  <c r="Q86" i="4" a="1"/>
  <c r="P86" i="4"/>
  <c r="P86" i="4" a="1"/>
  <c r="O86" i="4"/>
  <c r="M86" i="4"/>
  <c r="L86" i="4"/>
  <c r="K86" i="4"/>
  <c r="Q85" i="4"/>
  <c r="Q85" i="4" a="1"/>
  <c r="P85" i="4"/>
  <c r="P85" i="4" a="1"/>
  <c r="O85" i="4"/>
  <c r="M85" i="4"/>
  <c r="L85" i="4"/>
  <c r="K85" i="4"/>
  <c r="Q84" i="4"/>
  <c r="Q84" i="4" a="1"/>
  <c r="P84" i="4"/>
  <c r="P84" i="4" a="1"/>
  <c r="O84" i="4"/>
  <c r="M84" i="4"/>
  <c r="L84" i="4"/>
  <c r="K84" i="4"/>
  <c r="Q83" i="4"/>
  <c r="Q83" i="4" a="1"/>
  <c r="P83" i="4"/>
  <c r="P83" i="4" a="1"/>
  <c r="O83" i="4"/>
  <c r="M83" i="4"/>
  <c r="L83" i="4"/>
  <c r="K83" i="4"/>
  <c r="Q82" i="4"/>
  <c r="Q82" i="4" a="1"/>
  <c r="P82" i="4"/>
  <c r="P82" i="4" a="1"/>
  <c r="O82" i="4"/>
  <c r="M82" i="4"/>
  <c r="L82" i="4"/>
  <c r="K82" i="4"/>
  <c r="Q81" i="4"/>
  <c r="Q81" i="4" a="1"/>
  <c r="P81" i="4"/>
  <c r="P81" i="4" a="1"/>
  <c r="O81" i="4"/>
  <c r="M81" i="4"/>
  <c r="L81" i="4"/>
  <c r="K81" i="4"/>
  <c r="Q80" i="4"/>
  <c r="Q80" i="4" a="1"/>
  <c r="P80" i="4"/>
  <c r="P80" i="4" a="1"/>
  <c r="O80" i="4"/>
  <c r="M80" i="4"/>
  <c r="L80" i="4"/>
  <c r="K80" i="4"/>
  <c r="Q79" i="4"/>
  <c r="Q79" i="4" a="1"/>
  <c r="P79" i="4"/>
  <c r="P79" i="4" a="1"/>
  <c r="O79" i="4"/>
  <c r="M79" i="4"/>
  <c r="L79" i="4"/>
  <c r="K79" i="4"/>
  <c r="Q78" i="4"/>
  <c r="Q78" i="4" a="1"/>
  <c r="P78" i="4"/>
  <c r="P78" i="4" a="1"/>
  <c r="O78" i="4"/>
  <c r="M78" i="4"/>
  <c r="L78" i="4"/>
  <c r="K78" i="4"/>
  <c r="Q77" i="4"/>
  <c r="Q77" i="4" a="1"/>
  <c r="P77" i="4"/>
  <c r="P77" i="4" a="1"/>
  <c r="O77" i="4"/>
  <c r="M77" i="4"/>
  <c r="L77" i="4"/>
  <c r="K77" i="4"/>
  <c r="Q76" i="4"/>
  <c r="Q76" i="4" a="1"/>
  <c r="P76" i="4"/>
  <c r="P76" i="4" a="1"/>
  <c r="O76" i="4"/>
  <c r="M76" i="4"/>
  <c r="L76" i="4"/>
  <c r="K76" i="4"/>
  <c r="Q75" i="4"/>
  <c r="Q75" i="4" a="1"/>
  <c r="P75" i="4"/>
  <c r="P75" i="4" a="1"/>
  <c r="O75" i="4"/>
  <c r="M75" i="4"/>
  <c r="L75" i="4"/>
  <c r="K75" i="4"/>
  <c r="Q74" i="4"/>
  <c r="Q74" i="4" a="1"/>
  <c r="P74" i="4"/>
  <c r="P74" i="4" a="1"/>
  <c r="O74" i="4"/>
  <c r="M74" i="4"/>
  <c r="L74" i="4"/>
  <c r="K74" i="4"/>
  <c r="Q73" i="4"/>
  <c r="Q73" i="4" a="1"/>
  <c r="P73" i="4"/>
  <c r="P73" i="4" a="1"/>
  <c r="O73" i="4"/>
  <c r="M73" i="4"/>
  <c r="L73" i="4"/>
  <c r="K73" i="4"/>
  <c r="Q72" i="4"/>
  <c r="Q72" i="4" a="1"/>
  <c r="P72" i="4"/>
  <c r="P72" i="4" a="1"/>
  <c r="O72" i="4"/>
  <c r="M72" i="4"/>
  <c r="L72" i="4"/>
  <c r="K72" i="4"/>
  <c r="Q71" i="4"/>
  <c r="Q71" i="4" a="1"/>
  <c r="P71" i="4"/>
  <c r="P71" i="4" a="1"/>
  <c r="O71" i="4"/>
  <c r="M71" i="4"/>
  <c r="L71" i="4"/>
  <c r="K71" i="4"/>
  <c r="Q70" i="4"/>
  <c r="Q70" i="4" a="1"/>
  <c r="P70" i="4"/>
  <c r="P70" i="4" a="1"/>
  <c r="O70" i="4"/>
  <c r="M70" i="4"/>
  <c r="L70" i="4"/>
  <c r="K70" i="4"/>
  <c r="Q69" i="4"/>
  <c r="Q69" i="4" a="1"/>
  <c r="P69" i="4"/>
  <c r="P69" i="4" a="1"/>
  <c r="O69" i="4"/>
  <c r="M69" i="4"/>
  <c r="L69" i="4"/>
  <c r="K69" i="4"/>
  <c r="Q68" i="4"/>
  <c r="Q68" i="4" a="1"/>
  <c r="P68" i="4"/>
  <c r="P68" i="4" a="1"/>
  <c r="O68" i="4"/>
  <c r="M68" i="4"/>
  <c r="L68" i="4"/>
  <c r="K68" i="4"/>
  <c r="Q67" i="4"/>
  <c r="Q67" i="4" a="1"/>
  <c r="P67" i="4"/>
  <c r="P67" i="4" a="1"/>
  <c r="O67" i="4"/>
  <c r="M67" i="4"/>
  <c r="L67" i="4"/>
  <c r="K67" i="4"/>
  <c r="Q66" i="4"/>
  <c r="Q66" i="4" a="1"/>
  <c r="P66" i="4"/>
  <c r="P66" i="4" a="1"/>
  <c r="O66" i="4"/>
  <c r="M66" i="4"/>
  <c r="L66" i="4"/>
  <c r="K66" i="4"/>
  <c r="Q65" i="4"/>
  <c r="Q65" i="4" a="1"/>
  <c r="P65" i="4"/>
  <c r="P65" i="4" a="1"/>
  <c r="O65" i="4"/>
  <c r="M65" i="4"/>
  <c r="L65" i="4"/>
  <c r="K65" i="4"/>
  <c r="Q64" i="4"/>
  <c r="Q64" i="4" a="1"/>
  <c r="P64" i="4"/>
  <c r="P64" i="4" a="1"/>
  <c r="O64" i="4"/>
  <c r="M64" i="4"/>
  <c r="L64" i="4"/>
  <c r="K64" i="4"/>
  <c r="Q63" i="4"/>
  <c r="Q63" i="4" a="1"/>
  <c r="P63" i="4"/>
  <c r="P63" i="4" a="1"/>
  <c r="O63" i="4"/>
  <c r="M63" i="4"/>
  <c r="L63" i="4"/>
  <c r="K63" i="4"/>
  <c r="Q62" i="4"/>
  <c r="Q62" i="4" a="1"/>
  <c r="P62" i="4"/>
  <c r="P62" i="4" a="1"/>
  <c r="O62" i="4"/>
  <c r="M62" i="4"/>
  <c r="L62" i="4"/>
  <c r="K62" i="4"/>
  <c r="Q61" i="4"/>
  <c r="Q61" i="4" a="1"/>
  <c r="P61" i="4"/>
  <c r="P61" i="4" a="1"/>
  <c r="O61" i="4"/>
  <c r="M61" i="4"/>
  <c r="L61" i="4"/>
  <c r="K61" i="4"/>
  <c r="Q60" i="4"/>
  <c r="Q60" i="4" a="1"/>
  <c r="P60" i="4"/>
  <c r="P60" i="4" a="1"/>
  <c r="O60" i="4"/>
  <c r="M60" i="4"/>
  <c r="L60" i="4"/>
  <c r="K60" i="4"/>
  <c r="Q59" i="4"/>
  <c r="Q59" i="4" a="1"/>
  <c r="P59" i="4"/>
  <c r="P59" i="4" a="1"/>
  <c r="O59" i="4"/>
  <c r="M59" i="4"/>
  <c r="L59" i="4"/>
  <c r="K59" i="4"/>
  <c r="Q58" i="4"/>
  <c r="Q58" i="4" a="1"/>
  <c r="P58" i="4"/>
  <c r="P58" i="4" a="1"/>
  <c r="O58" i="4"/>
  <c r="M58" i="4"/>
  <c r="L58" i="4"/>
  <c r="K58" i="4"/>
  <c r="Q57" i="4"/>
  <c r="Q57" i="4" a="1"/>
  <c r="P57" i="4"/>
  <c r="P57" i="4" a="1"/>
  <c r="O57" i="4"/>
  <c r="M57" i="4"/>
  <c r="L57" i="4"/>
  <c r="K57" i="4"/>
  <c r="Q56" i="4"/>
  <c r="Q56" i="4" a="1"/>
  <c r="P56" i="4"/>
  <c r="P56" i="4" a="1"/>
  <c r="O56" i="4"/>
  <c r="M56" i="4"/>
  <c r="L56" i="4"/>
  <c r="K56" i="4"/>
  <c r="Q55" i="4"/>
  <c r="Q55" i="4" a="1"/>
  <c r="P55" i="4"/>
  <c r="P55" i="4" a="1"/>
  <c r="O55" i="4"/>
  <c r="M55" i="4"/>
  <c r="L55" i="4"/>
  <c r="K55" i="4"/>
  <c r="Q54" i="4"/>
  <c r="Q54" i="4" a="1"/>
  <c r="P54" i="4"/>
  <c r="P54" i="4" a="1"/>
  <c r="O54" i="4"/>
  <c r="M54" i="4"/>
  <c r="L54" i="4"/>
  <c r="K54" i="4"/>
  <c r="Q53" i="4"/>
  <c r="Q53" i="4" a="1"/>
  <c r="P53" i="4"/>
  <c r="P53" i="4" a="1"/>
  <c r="O53" i="4"/>
  <c r="M53" i="4"/>
  <c r="L53" i="4"/>
  <c r="K53" i="4"/>
  <c r="Q52" i="4"/>
  <c r="Q52" i="4" a="1"/>
  <c r="P52" i="4"/>
  <c r="P52" i="4" a="1"/>
  <c r="O52" i="4"/>
  <c r="M52" i="4"/>
  <c r="L52" i="4"/>
  <c r="K52" i="4"/>
  <c r="Q51" i="4"/>
  <c r="Q51" i="4" a="1"/>
  <c r="P51" i="4"/>
  <c r="P51" i="4" a="1"/>
  <c r="O51" i="4"/>
  <c r="M51" i="4"/>
  <c r="L51" i="4"/>
  <c r="K51" i="4"/>
  <c r="Q50" i="4"/>
  <c r="Q50" i="4" a="1"/>
  <c r="P50" i="4"/>
  <c r="P50" i="4" a="1"/>
  <c r="O50" i="4"/>
  <c r="M50" i="4"/>
  <c r="L50" i="4"/>
  <c r="K50" i="4"/>
  <c r="Q49" i="4"/>
  <c r="Q49" i="4" a="1"/>
  <c r="P49" i="4"/>
  <c r="P49" i="4" a="1"/>
  <c r="O49" i="4"/>
  <c r="M49" i="4"/>
  <c r="L49" i="4"/>
  <c r="K49" i="4"/>
  <c r="Q48" i="4"/>
  <c r="Q48" i="4" a="1"/>
  <c r="P48" i="4"/>
  <c r="P48" i="4" a="1"/>
  <c r="O48" i="4"/>
  <c r="M48" i="4"/>
  <c r="L48" i="4"/>
  <c r="K48" i="4"/>
  <c r="Q47" i="4"/>
  <c r="Q47" i="4" a="1"/>
  <c r="P47" i="4"/>
  <c r="P47" i="4" a="1"/>
  <c r="O47" i="4"/>
  <c r="M47" i="4"/>
  <c r="L47" i="4"/>
  <c r="K47" i="4"/>
  <c r="Q46" i="4"/>
  <c r="Q46" i="4" a="1"/>
  <c r="P46" i="4"/>
  <c r="P46" i="4" a="1"/>
  <c r="O46" i="4"/>
  <c r="M46" i="4"/>
  <c r="L46" i="4"/>
  <c r="K46" i="4"/>
  <c r="Q45" i="4"/>
  <c r="Q45" i="4" a="1"/>
  <c r="P45" i="4"/>
  <c r="P45" i="4" a="1"/>
  <c r="O45" i="4"/>
  <c r="M45" i="4"/>
  <c r="L45" i="4"/>
  <c r="K45" i="4"/>
  <c r="Q44" i="4"/>
  <c r="Q44" i="4" a="1"/>
  <c r="P44" i="4"/>
  <c r="P44" i="4" a="1"/>
  <c r="O44" i="4"/>
  <c r="M44" i="4"/>
  <c r="L44" i="4"/>
  <c r="K44" i="4"/>
  <c r="Q43" i="4"/>
  <c r="Q43" i="4" a="1"/>
  <c r="P43" i="4"/>
  <c r="P43" i="4" a="1"/>
  <c r="O43" i="4"/>
  <c r="M43" i="4"/>
  <c r="L43" i="4"/>
  <c r="K43" i="4"/>
  <c r="Q42" i="4"/>
  <c r="Q42" i="4" a="1"/>
  <c r="P42" i="4"/>
  <c r="P42" i="4" a="1"/>
  <c r="O42" i="4"/>
  <c r="M42" i="4"/>
  <c r="L42" i="4"/>
  <c r="K42" i="4"/>
  <c r="Q41" i="4"/>
  <c r="Q41" i="4" a="1"/>
  <c r="P41" i="4"/>
  <c r="P41" i="4" a="1"/>
  <c r="O41" i="4"/>
  <c r="M41" i="4"/>
  <c r="L41" i="4"/>
  <c r="K41" i="4"/>
  <c r="Q40" i="4"/>
  <c r="Q40" i="4" a="1"/>
  <c r="P40" i="4"/>
  <c r="P40" i="4" a="1"/>
  <c r="O40" i="4"/>
  <c r="M40" i="4"/>
  <c r="L40" i="4"/>
  <c r="K40" i="4"/>
  <c r="Q39" i="4"/>
  <c r="Q39" i="4" a="1"/>
  <c r="P39" i="4"/>
  <c r="P39" i="4" a="1"/>
  <c r="O39" i="4"/>
  <c r="M39" i="4"/>
  <c r="L39" i="4"/>
  <c r="K39" i="4"/>
  <c r="Q38" i="4"/>
  <c r="Q38" i="4" a="1"/>
  <c r="P38" i="4"/>
  <c r="P38" i="4" a="1"/>
  <c r="O38" i="4"/>
  <c r="M38" i="4"/>
  <c r="L38" i="4"/>
  <c r="K38" i="4"/>
  <c r="Q37" i="4"/>
  <c r="Q37" i="4" a="1"/>
  <c r="P37" i="4"/>
  <c r="P37" i="4" a="1"/>
  <c r="O37" i="4"/>
  <c r="M37" i="4"/>
  <c r="L37" i="4"/>
  <c r="K37" i="4"/>
  <c r="Q36" i="4"/>
  <c r="Q36" i="4" a="1"/>
  <c r="P36" i="4"/>
  <c r="P36" i="4" a="1"/>
  <c r="O36" i="4"/>
  <c r="M36" i="4"/>
  <c r="L36" i="4"/>
  <c r="K36" i="4"/>
  <c r="Q35" i="4"/>
  <c r="Q35" i="4" a="1"/>
  <c r="P35" i="4"/>
  <c r="P35" i="4" a="1"/>
  <c r="O35" i="4"/>
  <c r="M35" i="4"/>
  <c r="L35" i="4"/>
  <c r="K35" i="4"/>
  <c r="Q34" i="4"/>
  <c r="Q34" i="4" a="1"/>
  <c r="P34" i="4"/>
  <c r="P34" i="4" a="1"/>
  <c r="O34" i="4"/>
  <c r="M34" i="4"/>
  <c r="L34" i="4"/>
  <c r="K34" i="4"/>
  <c r="Q33" i="4"/>
  <c r="Q33" i="4" a="1"/>
  <c r="P33" i="4"/>
  <c r="P33" i="4" a="1"/>
  <c r="O33" i="4"/>
  <c r="M33" i="4"/>
  <c r="L33" i="4"/>
  <c r="K33" i="4"/>
  <c r="Q32" i="4"/>
  <c r="Q32" i="4" a="1"/>
  <c r="P32" i="4"/>
  <c r="P32" i="4" a="1"/>
  <c r="O32" i="4"/>
  <c r="M32" i="4"/>
  <c r="L32" i="4"/>
  <c r="K32" i="4"/>
  <c r="Q31" i="4"/>
  <c r="Q31" i="4" a="1"/>
  <c r="P31" i="4"/>
  <c r="P31" i="4" a="1"/>
  <c r="O31" i="4"/>
  <c r="M31" i="4"/>
  <c r="L31" i="4"/>
  <c r="K31" i="4"/>
  <c r="Q30" i="4"/>
  <c r="Q30" i="4" a="1"/>
  <c r="P30" i="4"/>
  <c r="P30" i="4" a="1"/>
  <c r="O30" i="4"/>
  <c r="M30" i="4"/>
  <c r="L30" i="4"/>
  <c r="K30" i="4"/>
  <c r="Q29" i="4"/>
  <c r="Q29" i="4" a="1"/>
  <c r="P29" i="4"/>
  <c r="P29" i="4" a="1"/>
  <c r="O29" i="4"/>
  <c r="M29" i="4"/>
  <c r="L29" i="4"/>
  <c r="K29" i="4"/>
  <c r="Q28" i="4"/>
  <c r="Q28" i="4" a="1"/>
  <c r="P28" i="4"/>
  <c r="P28" i="4" a="1"/>
  <c r="O28" i="4"/>
  <c r="M28" i="4"/>
  <c r="L28" i="4"/>
  <c r="K28" i="4"/>
  <c r="Q27" i="4"/>
  <c r="Q27" i="4" a="1"/>
  <c r="P27" i="4"/>
  <c r="P27" i="4" a="1"/>
  <c r="O27" i="4"/>
  <c r="M27" i="4"/>
  <c r="L27" i="4"/>
  <c r="K27" i="4"/>
  <c r="Q26" i="4"/>
  <c r="Q26" i="4" a="1"/>
  <c r="P26" i="4"/>
  <c r="P26" i="4" a="1"/>
  <c r="O26" i="4"/>
  <c r="M26" i="4"/>
  <c r="L26" i="4"/>
  <c r="K26" i="4"/>
  <c r="Q25" i="4"/>
  <c r="Q25" i="4" a="1"/>
  <c r="P25" i="4"/>
  <c r="P25" i="4" a="1"/>
  <c r="O25" i="4"/>
  <c r="M25" i="4"/>
  <c r="L25" i="4"/>
  <c r="K25" i="4"/>
  <c r="Q24" i="4"/>
  <c r="Q24" i="4" a="1"/>
  <c r="P24" i="4"/>
  <c r="P24" i="4" a="1"/>
  <c r="O24" i="4"/>
  <c r="M24" i="4"/>
  <c r="L24" i="4"/>
  <c r="K24" i="4"/>
  <c r="Q23" i="4"/>
  <c r="Q23" i="4" a="1"/>
  <c r="P23" i="4"/>
  <c r="P23" i="4" a="1"/>
  <c r="O23" i="4"/>
  <c r="M23" i="4"/>
  <c r="L23" i="4"/>
  <c r="K23" i="4"/>
  <c r="Q22" i="4"/>
  <c r="Q22" i="4" a="1"/>
  <c r="P22" i="4"/>
  <c r="P22" i="4" a="1"/>
  <c r="O22" i="4"/>
  <c r="M22" i="4"/>
  <c r="L22" i="4"/>
  <c r="K22" i="4"/>
  <c r="Q21" i="4"/>
  <c r="Q21" i="4" a="1"/>
  <c r="P21" i="4"/>
  <c r="P21" i="4" a="1"/>
  <c r="O21" i="4"/>
  <c r="M21" i="4"/>
  <c r="L21" i="4"/>
  <c r="K21" i="4"/>
  <c r="Q20" i="4"/>
  <c r="Q20" i="4" a="1"/>
  <c r="P20" i="4"/>
  <c r="P20" i="4" a="1"/>
  <c r="O20" i="4"/>
  <c r="M20" i="4"/>
  <c r="L20" i="4"/>
  <c r="K20" i="4"/>
  <c r="Q19" i="4"/>
  <c r="Q19" i="4" a="1"/>
  <c r="P19" i="4"/>
  <c r="P19" i="4" a="1"/>
  <c r="O19" i="4"/>
  <c r="M19" i="4"/>
  <c r="L19" i="4"/>
  <c r="K19" i="4"/>
  <c r="Q18" i="4"/>
  <c r="Q18" i="4" a="1"/>
  <c r="P18" i="4"/>
  <c r="P18" i="4" a="1"/>
  <c r="O18" i="4"/>
  <c r="M18" i="4"/>
  <c r="L18" i="4"/>
  <c r="K18" i="4"/>
  <c r="Q17" i="4"/>
  <c r="Q17" i="4" a="1"/>
  <c r="P17" i="4"/>
  <c r="P17" i="4" a="1"/>
  <c r="O17" i="4"/>
  <c r="M17" i="4"/>
  <c r="L17" i="4"/>
  <c r="K17" i="4"/>
  <c r="Q16" i="4"/>
  <c r="Q16" i="4" a="1"/>
  <c r="P16" i="4"/>
  <c r="P16" i="4" a="1"/>
  <c r="O16" i="4"/>
  <c r="M16" i="4"/>
  <c r="L16" i="4"/>
  <c r="K16" i="4"/>
  <c r="Q15" i="4"/>
  <c r="Q15" i="4" a="1"/>
  <c r="P15" i="4"/>
  <c r="P15" i="4" a="1"/>
  <c r="O15" i="4"/>
  <c r="M15" i="4"/>
  <c r="L15" i="4"/>
  <c r="K15" i="4"/>
  <c r="Q14" i="4"/>
  <c r="Q14" i="4" a="1"/>
  <c r="P14" i="4"/>
  <c r="P14" i="4" a="1"/>
  <c r="O14" i="4"/>
  <c r="M14" i="4"/>
  <c r="L14" i="4"/>
  <c r="K14" i="4"/>
  <c r="Q13" i="4"/>
  <c r="Q13" i="4" a="1"/>
  <c r="P13" i="4"/>
  <c r="P13" i="4" a="1"/>
  <c r="O13" i="4"/>
  <c r="M13" i="4"/>
  <c r="L13" i="4"/>
  <c r="K13" i="4"/>
  <c r="Q12" i="4"/>
  <c r="Q12" i="4" a="1"/>
  <c r="P12" i="4"/>
  <c r="P12" i="4" a="1"/>
  <c r="O12" i="4"/>
  <c r="M12" i="4"/>
  <c r="L12" i="4"/>
  <c r="K12" i="4"/>
  <c r="Q11" i="4"/>
  <c r="Q11" i="4" a="1"/>
  <c r="P11" i="4"/>
  <c r="P11" i="4" a="1"/>
  <c r="O11" i="4"/>
  <c r="M11" i="4"/>
  <c r="L11" i="4"/>
  <c r="K11" i="4"/>
  <c r="Q10" i="4"/>
  <c r="Q10" i="4" a="1"/>
  <c r="P10" i="4"/>
  <c r="P10" i="4" a="1"/>
  <c r="O10" i="4"/>
  <c r="M10" i="4"/>
  <c r="L10" i="4"/>
  <c r="K10" i="4"/>
  <c r="Q9" i="4"/>
  <c r="Q9" i="4" a="1"/>
  <c r="P9" i="4"/>
  <c r="P9" i="4" a="1"/>
  <c r="O9" i="4"/>
  <c r="M9" i="4"/>
  <c r="L9" i="4"/>
  <c r="K9" i="4"/>
  <c r="Q8" i="4"/>
  <c r="Q8" i="4" a="1"/>
  <c r="P8" i="4"/>
  <c r="P8" i="4" a="1"/>
  <c r="O8" i="4"/>
  <c r="M8" i="4"/>
  <c r="L8" i="4"/>
  <c r="K8" i="4"/>
  <c r="Q7" i="4"/>
  <c r="Q7" i="4" a="1"/>
  <c r="P7" i="4"/>
  <c r="P7" i="4" a="1"/>
  <c r="O7" i="4"/>
  <c r="M7" i="4"/>
  <c r="L7" i="4"/>
  <c r="K7" i="4"/>
  <c r="Q6" i="4"/>
  <c r="Q6" i="4" a="1"/>
  <c r="P6" i="4"/>
  <c r="P6" i="4" a="1"/>
  <c r="O6" i="4"/>
  <c r="M6" i="4"/>
  <c r="L6" i="4"/>
  <c r="K6" i="4"/>
  <c r="Q5" i="4"/>
  <c r="Q5" i="4" a="1"/>
  <c r="P5" i="4"/>
  <c r="P5" i="4" a="1"/>
  <c r="O5" i="4"/>
  <c r="M5" i="4"/>
  <c r="L5" i="4"/>
  <c r="K5" i="4"/>
  <c r="Q4" i="4"/>
  <c r="Q4" i="4" a="1"/>
  <c r="P4" i="4"/>
  <c r="P4" i="4" a="1"/>
  <c r="O4" i="4"/>
  <c r="M4" i="4"/>
  <c r="L4" i="4"/>
  <c r="K4" i="4"/>
  <c r="Q3" i="4"/>
  <c r="Q3" i="4" a="1"/>
  <c r="P3" i="4"/>
  <c r="P3" i="4" a="1"/>
  <c r="O3" i="4"/>
  <c r="M3" i="4"/>
  <c r="L3" i="4"/>
  <c r="K3" i="4"/>
  <c r="Q2" i="4"/>
  <c r="Q2" i="4" a="1"/>
  <c r="P2" i="4"/>
  <c r="P2" i="4" a="1"/>
  <c r="O2" i="4"/>
  <c r="M2" i="4"/>
  <c r="L2" i="4"/>
  <c r="K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34F2ACA-0D32-49E6-AF10-9104D57E6A72}" keepAlive="1" name="Query - DATA_1_M" description="Connection to the 'DATA_1_M' query in the workbook." type="5" refreshedVersion="0" background="1">
    <dbPr connection="Provider=Microsoft.Mashup.OleDb.1;Data Source=$Workbook$;Location=DATA_1_M;Extended Properties=&quot;&quot;" command="SELECT * FROM [DATA_1_M]"/>
  </connection>
  <connection id="2" xr16:uid="{8CFDEF07-175C-47B0-AB33-B6AB75E55F13}" keepAlive="1" name="Query - DATA_2_M" description="Connection to the 'DATA_2_M' query in the workbook." type="5" refreshedVersion="0" background="1">
    <dbPr connection="Provider=Microsoft.Mashup.OleDb.1;Data Source=$Workbook$;Location=DATA_2_M;Extended Properties=&quot;&quot;" command="SELECT * FROM [DATA_2_M]"/>
  </connection>
  <connection id="3" xr16:uid="{E4283AB7-AD20-4899-8D85-7BEBBA49E08B}" keepAlive="1" name="Query - DATA_3_M" description="Connection to the 'DATA_3_M' query in the workbook." type="5" refreshedVersion="0" background="1">
    <dbPr connection="Provider=Microsoft.Mashup.OleDb.1;Data Source=$Workbook$;Location=DATA_3_M;Extended Properties=&quot;&quot;" command="SELECT * FROM [DATA_3_M]"/>
  </connection>
  <connection id="4" xr16:uid="{683D2C6E-C212-4D14-9EA9-2D5F9BB5A19E}" keepAlive="1" name="Query - RESULT (A)" description="Connection to the 'RESULT (A)' query in the workbook." type="5" refreshedVersion="8" background="1" refreshOnLoad="1" saveData="1">
    <dbPr connection="Provider=Microsoft.Mashup.OleDb.1;Data Source=$Workbook$;Location=&quot;RESULT (A)&quot;;Extended Properties=&quot;&quot;" command="SELECT * FROM [RESULT (A)]"/>
  </connection>
  <connection id="5" xr16:uid="{2E2C40B1-B1A8-4685-85A3-3661030B8381}" keepAlive="1" name="Query - RESULT (B)" description="Connection to the 'RESULT (B)' query in the workbook." type="5" refreshedVersion="8" background="1" refreshOnLoad="1" saveData="1">
    <dbPr connection="Provider=Microsoft.Mashup.OleDb.1;Data Source=$Workbook$;Location=&quot;RESULT (B)&quot;;Extended Properties=&quot;&quot;" command="SELECT * FROM [RESULT (B)]"/>
  </connection>
  <connection id="6" xr16:uid="{E8952D73-CD9C-4364-B382-FDE58ADA25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81DA4940-11B2-45EB-877F-C9945ACEB7F8}" name="WorksheetConnection_SHEET (A) &amp; (B).xlsx!RESULT__B" type="102" refreshedVersion="8" minRefreshableVersion="5">
    <extLst>
      <ext xmlns:x15="http://schemas.microsoft.com/office/spreadsheetml/2010/11/main" uri="{DE250136-89BD-433C-8126-D09CA5730AF9}">
        <x15:connection id="RESULT__B">
          <x15:rangePr sourceName="_xlcn.WorksheetConnection_SHEETAB.xlsxRESULT__B"/>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<sst xmlns="http://schemas.openxmlformats.org/spreadsheetml/2006/main" count="9864" uniqueCount="58">
  <si>
    <t>INSTANT</t>
  </si>
  <si>
    <t>DTEDAY</t>
  </si>
  <si>
    <t>SEASON</t>
  </si>
  <si>
    <t>YR</t>
  </si>
  <si>
    <t>MNTH</t>
  </si>
  <si>
    <t>HR</t>
  </si>
  <si>
    <t>HOLIDAY</t>
  </si>
  <si>
    <t>WEEK NAME</t>
  </si>
  <si>
    <t>WEEKDAY</t>
  </si>
  <si>
    <t>WEATHERSIT</t>
  </si>
  <si>
    <t>TEMP</t>
  </si>
  <si>
    <t>ATEMP</t>
  </si>
  <si>
    <t>HUM</t>
  </si>
  <si>
    <t>WINDSPEED</t>
  </si>
  <si>
    <t>CASUAL</t>
  </si>
  <si>
    <t>REGISTERED</t>
  </si>
  <si>
    <t>RESULT (A)</t>
  </si>
  <si>
    <t>RESULT (B)</t>
  </si>
  <si>
    <t>UNNAMED: 0</t>
  </si>
  <si>
    <t>Name</t>
  </si>
  <si>
    <t>AM_TEMP(AUTO)</t>
  </si>
  <si>
    <t>Working Day</t>
  </si>
  <si>
    <t>Holiday</t>
  </si>
  <si>
    <t>TIME</t>
  </si>
  <si>
    <t>MONTH</t>
  </si>
  <si>
    <t>YEAR</t>
  </si>
  <si>
    <t>WEATHER CONDITION</t>
  </si>
  <si>
    <t>SEASON NAME</t>
  </si>
  <si>
    <t>HUM_(AUTO)</t>
  </si>
  <si>
    <t>TOTAL BIKERS</t>
  </si>
  <si>
    <t>TEMP (AUTO)</t>
  </si>
  <si>
    <t>Jan</t>
  </si>
  <si>
    <t>CLEAR SKY</t>
  </si>
  <si>
    <t>WINTER</t>
  </si>
  <si>
    <t>MIST SKY</t>
  </si>
  <si>
    <t>DARK SKY</t>
  </si>
  <si>
    <t>RAINY &amp; DARK SKY</t>
  </si>
  <si>
    <t>Row Labels</t>
  </si>
  <si>
    <t>Grand Total</t>
  </si>
  <si>
    <t>Sum of TOTAL BIKERS</t>
  </si>
  <si>
    <t>Average of TEMP (AUTO)</t>
  </si>
  <si>
    <t>Average of AM_TEMP(AUTO)</t>
  </si>
  <si>
    <t>Average of HUM_(AUTO)</t>
  </si>
  <si>
    <t>Sum of CASUAL</t>
  </si>
  <si>
    <t>Sum of REGISTERED</t>
  </si>
  <si>
    <t>Average of WINDSPEED</t>
  </si>
  <si>
    <t>AM/PM</t>
  </si>
  <si>
    <t>DATE</t>
  </si>
  <si>
    <t>Sat</t>
  </si>
  <si>
    <t>Sun</t>
  </si>
  <si>
    <t>Mon</t>
  </si>
  <si>
    <t>Tue</t>
  </si>
  <si>
    <t>Wed</t>
  </si>
  <si>
    <t>Thu</t>
  </si>
  <si>
    <t>Fri</t>
  </si>
  <si>
    <t>REAL_TEMP</t>
  </si>
  <si>
    <t>ASSUME_TEMP</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</si>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</sst>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dd/mmm/yyyy"/>
    <numFmt numFmtId="165" formatCode="0.00&quot;°C&quot;"/>
    <numFmt numFmtId="166" formatCode="[$-F400]h:mm:ss\ AM/PM"/>
    <numFmt numFmtId="167" formatCode="0.000&quot;°C&quot;"/>
    <numFmt numFmtId="168" formatCode="0.000"/>
    <numFmt numFmtId="169" formatCode="0.00,&quot;K&quot;"/>
    <numFmt numFmtId="170" formatCode="0.000,&quot;K&quot;"/>
    <numFmt numFmtId="171" formatCode="0.000&quot;m/s&quot;"/>
    <numFmt numFmtId="172" formatCode="hh\ AM/PM"/>
    <numFmt numFmtId="173" formatCode="AM/PM"/>
    <numFmt numFmtId="174" formatCode="0.00&quot;°c&quot;"/>
  </numFmts>
  <fonts count="11" x14ac:knownFonts="1">
    <font>
      <sz val="11"/>
      <color theme="1"/>
      <name val="Calibri"/>
      <family val="2"/>
      <scheme val="minor"/>
    </font>
    <font>
      <sz val="11"/>
      <color theme="1"/>
      <name val="Calibri"/>
      <family val="2"/>
      <scheme val="minor"/>
    </font>
    <font>
      <sz val="10"/>
      <color rgb="FF000000"/>
      <name val="Calibri"/>
      <family val="2"/>
      <scheme val="minor"/>
    </font>
    <font>
      <sz val="10"/>
      <color theme="1"/>
      <name val="Calibri"/>
      <family val="2"/>
      <scheme val="minor"/>
    </font>
    <font>
      <b/>
      <sz val="11"/>
      <color theme="1"/>
      <name val="Calibri"/>
      <family val="2"/>
    </font>
    <font>
      <b/>
      <sz val="10"/>
      <color theme="1"/>
      <name val="Calibri"/>
      <family val="2"/>
      <scheme val="minor"/>
    </font>
    <font>
      <sz val="12"/>
      <color rgb="FF000000"/>
      <name val="Calibri"/>
      <family val="2"/>
      <scheme val="minor"/>
    </font>
    <font>
      <sz val="10"/>
      <color theme="1"/>
      <name val="Calibri"/>
      <family val="2"/>
      <scheme val="minor"/>
    </font>
    <font>
      <b/>
      <sz val="11"/>
      <name val="Calibri"/>
      <family val="2"/>
      <scheme val="minor"/>
    </font>
    <font>
      <sz val="8"/>
      <name val="Calibri"/>
      <family val="2"/>
      <scheme val="minor"/>
    </font>
    <font>
      <b/>
      <sz val="11"/>
      <color theme="1"/>
      <name val="Calibri"/>
      <family val="2"/>
      <scheme val="minor"/>
    </font>
  </fonts>
  <fills count="5">
    <fill>
      <patternFill patternType="none"/>
    </fill>
    <fill>
      <patternFill patternType="gray125"/>
    </fill>
    <fill>
      <patternFill patternType="solid">
        <fgColor theme="2" tint="-0.34998626667073579"/>
        <bgColor indexed="64"/>
      </patternFill>
    </fill>
    <fill>
      <patternFill patternType="solid">
        <fgColor rgb="FFFFFF00"/>
        <bgColor indexed="64"/>
      </patternFill>
    </fill>
    <fill>
      <patternFill patternType="solid">
        <fgColor theme="4" tint="-0.499984740745262"/>
        <bgColor indexed="64"/>
      </patternFill>
    </fill>
  </fills>
  <borders count="19">
    <border>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s>
  <cellStyleXfs count="3">
    <xf numFmtId="0" fontId="0" fillId="0" borderId="0"/>
    <xf numFmtId="0" fontId="2" fillId="0" borderId="0"/>
    <xf numFmtId="9" fontId="1" fillId="0" borderId="0" applyFont="0" applyFill="0" applyBorder="0" applyAlignment="0" applyProtection="0"/>
  </cellStyleXfs>
  <cellXfs count="76">
    <xf numFmtId="0" fontId="0" fillId="0" borderId="0" xfId="0"/>
    <xf numFmtId="14" fontId="0" fillId="0" borderId="0" xfId="0" applyNumberFormat="1"/>
    <xf numFmtId="0" fontId="2" fillId="0" borderId="0" xfId="1"/>
    <xf numFmtId="164" fontId="2" fillId="0" borderId="0" xfId="1" applyNumberFormat="1"/>
    <xf numFmtId="0" fontId="3" fillId="0" borderId="1" xfId="1" applyFont="1" applyBorder="1" applyAlignment="1">
      <alignment horizontal="left"/>
    </xf>
    <xf numFmtId="0" fontId="3" fillId="0" borderId="3" xfId="1" applyFont="1" applyBorder="1" applyAlignment="1">
      <alignment horizontal="left"/>
    </xf>
    <xf numFmtId="0" fontId="3" fillId="0" borderId="5" xfId="1" applyFont="1" applyBorder="1" applyAlignment="1">
      <alignment horizontal="left"/>
    </xf>
    <xf numFmtId="0" fontId="3" fillId="0" borderId="7" xfId="1" applyFont="1" applyBorder="1" applyAlignment="1">
      <alignment horizontal="left"/>
    </xf>
    <xf numFmtId="164" fontId="3" fillId="0" borderId="7" xfId="1" applyNumberFormat="1" applyFont="1" applyBorder="1" applyAlignment="1">
      <alignment horizontal="left"/>
    </xf>
    <xf numFmtId="0" fontId="3" fillId="0" borderId="8" xfId="1" applyFont="1" applyBorder="1" applyAlignment="1">
      <alignment horizontal="left"/>
    </xf>
    <xf numFmtId="164" fontId="3" fillId="0" borderId="5" xfId="1" applyNumberFormat="1" applyFont="1" applyBorder="1" applyAlignment="1">
      <alignment horizontal="left"/>
    </xf>
    <xf numFmtId="0" fontId="3" fillId="0" borderId="10" xfId="1" applyFont="1" applyBorder="1" applyAlignment="1">
      <alignment horizontal="left"/>
    </xf>
    <xf numFmtId="0" fontId="4" fillId="2" borderId="11" xfId="1" applyFont="1" applyFill="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1" fillId="0" borderId="6" xfId="0" applyFont="1" applyBorder="1" applyAlignment="1">
      <alignment horizontal="left"/>
    </xf>
    <xf numFmtId="0" fontId="1" fillId="0" borderId="7"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5" xfId="0" applyFont="1" applyBorder="1" applyAlignment="1">
      <alignment horizontal="left"/>
    </xf>
    <xf numFmtId="0" fontId="1" fillId="0" borderId="10" xfId="0" applyFont="1" applyBorder="1" applyAlignment="1">
      <alignment horizontal="left"/>
    </xf>
    <xf numFmtId="0" fontId="0" fillId="3" borderId="7" xfId="0" applyFill="1" applyBorder="1" applyAlignment="1">
      <alignment horizontal="left"/>
    </xf>
    <xf numFmtId="0" fontId="3" fillId="3" borderId="7" xfId="1" applyFont="1" applyFill="1" applyBorder="1" applyAlignment="1">
      <alignment horizontal="left"/>
    </xf>
    <xf numFmtId="0" fontId="6" fillId="0" borderId="0" xfId="1" applyFont="1"/>
    <xf numFmtId="165" fontId="3" fillId="0" borderId="5" xfId="1" applyNumberFormat="1" applyFont="1" applyBorder="1" applyAlignment="1">
      <alignment horizontal="left"/>
    </xf>
    <xf numFmtId="165" fontId="3" fillId="0" borderId="7" xfId="1" applyNumberFormat="1" applyFont="1" applyBorder="1" applyAlignment="1">
      <alignment horizontal="left"/>
    </xf>
    <xf numFmtId="0" fontId="7" fillId="0" borderId="8" xfId="1" applyFont="1" applyBorder="1" applyAlignment="1">
      <alignment horizontal="left"/>
    </xf>
    <xf numFmtId="164" fontId="7" fillId="0" borderId="7" xfId="1" applyNumberFormat="1" applyFont="1" applyBorder="1" applyAlignment="1">
      <alignment horizontal="left"/>
    </xf>
    <xf numFmtId="0" fontId="7" fillId="0" borderId="7" xfId="1" applyFont="1" applyBorder="1" applyAlignment="1">
      <alignment horizontal="left"/>
    </xf>
    <xf numFmtId="0" fontId="7" fillId="0" borderId="4" xfId="1" applyFont="1" applyBorder="1" applyAlignment="1">
      <alignment horizontal="left"/>
    </xf>
    <xf numFmtId="164" fontId="7" fillId="0" borderId="3" xfId="1" applyNumberFormat="1" applyFont="1" applyBorder="1" applyAlignment="1">
      <alignment horizontal="left"/>
    </xf>
    <xf numFmtId="0" fontId="7" fillId="0" borderId="3" xfId="1" applyFont="1" applyBorder="1" applyAlignment="1">
      <alignment horizontal="left"/>
    </xf>
    <xf numFmtId="165" fontId="0" fillId="0" borderId="5" xfId="0" applyNumberFormat="1" applyBorder="1" applyAlignment="1">
      <alignment horizontal="left"/>
    </xf>
    <xf numFmtId="165" fontId="0" fillId="0" borderId="7" xfId="0" applyNumberFormat="1" applyBorder="1" applyAlignment="1">
      <alignment horizontal="left"/>
    </xf>
    <xf numFmtId="165" fontId="0" fillId="0" borderId="3" xfId="0" applyNumberFormat="1" applyBorder="1" applyAlignment="1">
      <alignment horizontal="left"/>
    </xf>
    <xf numFmtId="165" fontId="3" fillId="0" borderId="9" xfId="1" applyNumberFormat="1" applyFont="1" applyBorder="1" applyAlignment="1">
      <alignment horizontal="left"/>
    </xf>
    <xf numFmtId="165" fontId="3" fillId="0" borderId="6" xfId="1" applyNumberFormat="1" applyFont="1" applyBorder="1" applyAlignment="1">
      <alignment horizontal="left"/>
    </xf>
    <xf numFmtId="165" fontId="7" fillId="0" borderId="6" xfId="1" applyNumberFormat="1" applyFont="1" applyBorder="1" applyAlignment="1">
      <alignment horizontal="left"/>
    </xf>
    <xf numFmtId="165" fontId="7" fillId="0" borderId="2" xfId="1" applyNumberFormat="1" applyFont="1" applyBorder="1" applyAlignment="1">
      <alignment horizontal="left"/>
    </xf>
    <xf numFmtId="0" fontId="4" fillId="2" borderId="14" xfId="1" applyFont="1" applyFill="1" applyBorder="1" applyAlignment="1">
      <alignment horizontal="left"/>
    </xf>
    <xf numFmtId="164" fontId="4" fillId="2" borderId="15" xfId="1" applyNumberFormat="1" applyFont="1" applyFill="1" applyBorder="1" applyAlignment="1">
      <alignment horizontal="left"/>
    </xf>
    <xf numFmtId="0" fontId="4" fillId="2" borderId="15" xfId="1" applyFont="1" applyFill="1" applyBorder="1" applyAlignment="1">
      <alignment horizontal="left"/>
    </xf>
    <xf numFmtId="165" fontId="4" fillId="2" borderId="16" xfId="1" applyNumberFormat="1" applyFont="1" applyFill="1" applyBorder="1" applyAlignment="1">
      <alignment horizontal="left"/>
    </xf>
    <xf numFmtId="0" fontId="4" fillId="2" borderId="17" xfId="1" applyFont="1" applyFill="1" applyBorder="1" applyAlignment="1">
      <alignment horizontal="left"/>
    </xf>
    <xf numFmtId="9" fontId="0" fillId="0" borderId="5" xfId="0" applyNumberFormat="1" applyBorder="1" applyAlignment="1">
      <alignment horizontal="left"/>
    </xf>
    <xf numFmtId="9" fontId="0" fillId="0" borderId="7" xfId="0" applyNumberFormat="1" applyBorder="1" applyAlignment="1">
      <alignment horizontal="left"/>
    </xf>
    <xf numFmtId="9" fontId="0" fillId="0" borderId="3" xfId="0" applyNumberFormat="1" applyBorder="1" applyAlignment="1">
      <alignment horizontal="left"/>
    </xf>
    <xf numFmtId="9" fontId="3" fillId="0" borderId="7" xfId="2" applyFont="1" applyBorder="1" applyAlignment="1">
      <alignment horizontal="left"/>
    </xf>
    <xf numFmtId="0" fontId="8" fillId="2" borderId="13" xfId="0" applyFont="1" applyFill="1" applyBorder="1" applyAlignment="1">
      <alignment vertical="center"/>
    </xf>
    <xf numFmtId="0" fontId="8" fillId="2" borderId="11" xfId="0" applyFont="1" applyFill="1" applyBorder="1" applyAlignment="1">
      <alignment vertical="center"/>
    </xf>
    <xf numFmtId="0" fontId="8" fillId="2" borderId="12" xfId="0" applyFont="1" applyFill="1" applyBorder="1" applyAlignment="1">
      <alignment vertical="center"/>
    </xf>
    <xf numFmtId="165" fontId="3" fillId="0" borderId="1" xfId="1" applyNumberFormat="1" applyFont="1" applyBorder="1" applyAlignment="1">
      <alignment horizontal="left"/>
    </xf>
    <xf numFmtId="165" fontId="0" fillId="0" borderId="0" xfId="0" applyNumberFormat="1"/>
    <xf numFmtId="9" fontId="0" fillId="0" borderId="0" xfId="2" applyFont="1"/>
    <xf numFmtId="0" fontId="0" fillId="0" borderId="0" xfId="0" pivotButton="1"/>
    <xf numFmtId="0" fontId="0" fillId="0" borderId="0" xfId="0" applyAlignment="1">
      <alignment horizontal="left"/>
    </xf>
    <xf numFmtId="167" fontId="0" fillId="0" borderId="0" xfId="0" applyNumberFormat="1"/>
    <xf numFmtId="9" fontId="0" fillId="0" borderId="0" xfId="0" applyNumberFormat="1"/>
    <xf numFmtId="168" fontId="0" fillId="0" borderId="0" xfId="0" applyNumberFormat="1"/>
    <xf numFmtId="169" fontId="0" fillId="0" borderId="0" xfId="0" applyNumberFormat="1"/>
    <xf numFmtId="170" fontId="0" fillId="0" borderId="0" xfId="0" applyNumberFormat="1"/>
    <xf numFmtId="171" fontId="0" fillId="0" borderId="0" xfId="0" applyNumberFormat="1"/>
    <xf numFmtId="172" fontId="3" fillId="0" borderId="5" xfId="1" applyNumberFormat="1" applyFont="1" applyBorder="1" applyAlignment="1">
      <alignment horizontal="left"/>
    </xf>
    <xf numFmtId="172" fontId="3" fillId="0" borderId="7" xfId="1" applyNumberFormat="1" applyFont="1" applyBorder="1" applyAlignment="1">
      <alignment horizontal="left"/>
    </xf>
    <xf numFmtId="172" fontId="3" fillId="0" borderId="3" xfId="1" applyNumberFormat="1" applyFont="1" applyBorder="1" applyAlignment="1">
      <alignment horizontal="left"/>
    </xf>
    <xf numFmtId="172" fontId="0" fillId="0" borderId="0" xfId="0" applyNumberFormat="1"/>
    <xf numFmtId="173" fontId="0" fillId="0" borderId="0" xfId="0" applyNumberFormat="1"/>
    <xf numFmtId="167" fontId="10" fillId="0" borderId="0" xfId="0" applyNumberFormat="1" applyFont="1"/>
    <xf numFmtId="14" fontId="0" fillId="0" borderId="0" xfId="0" applyNumberFormat="1" applyAlignment="1">
      <alignment horizontal="left"/>
    </xf>
    <xf numFmtId="16" fontId="0" fillId="0" borderId="0" xfId="0" applyNumberFormat="1" applyAlignment="1">
      <alignment horizontal="left"/>
    </xf>
    <xf numFmtId="165" fontId="0" fillId="0" borderId="0" xfId="0" applyNumberFormat="1" applyAlignment="1">
      <alignment horizontal="left"/>
    </xf>
    <xf numFmtId="174" fontId="0" fillId="0" borderId="0" xfId="0" applyNumberFormat="1"/>
    <xf numFmtId="0" fontId="0" fillId="4" borderId="0" xfId="0" applyFill="1"/>
    <xf numFmtId="0" fontId="5" fillId="2" borderId="18" xfId="1" applyFont="1" applyFill="1" applyBorder="1" applyAlignment="1">
      <alignment horizontal="left"/>
    </xf>
    <xf numFmtId="165" fontId="3" fillId="0" borderId="7" xfId="0" applyNumberFormat="1" applyFont="1" applyBorder="1" applyAlignment="1">
      <alignment horizontal="left"/>
    </xf>
  </cellXfs>
  <cellStyles count="3">
    <cellStyle name="Normal" xfId="0" builtinId="0"/>
    <cellStyle name="Normal 2" xfId="1" xr:uid="{D47360A9-44B5-4070-9B59-5B252D2A1DEE}"/>
    <cellStyle name="Percent" xfId="2" builtinId="5"/>
  </cellStyles>
  <dxfs count="135">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72" formatCode="hh\ AM/PM"/>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numFmt numFmtId="164" formatCode="dd/mmm/yyyy"/>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border>
        <bottom style="medium">
          <color indexed="64"/>
        </bottom>
      </border>
    </dxf>
    <dxf>
      <font>
        <b/>
        <i val="0"/>
        <strike val="0"/>
        <condense val="0"/>
        <extend val="0"/>
        <outline val="0"/>
        <shadow val="0"/>
        <u val="none"/>
        <vertAlign val="baseline"/>
        <sz val="10"/>
        <color theme="1"/>
        <name val="Calibri"/>
        <family val="2"/>
        <scheme val="minor"/>
      </font>
      <fill>
        <patternFill patternType="solid">
          <fgColor indexed="64"/>
          <bgColor theme="2" tint="-0.34998626667073579"/>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3" formatCode="0%"/>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5" formatCode="0.00&quot;°C&quot;"/>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2" tint="-0.34998626667073579"/>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numFmt numFmtId="172" formatCode="hh\ AM/PM"/>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165" formatCode="0.00&quot;°C&quot;"/>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0" formatCode="General"/>
      <alignment horizontal="left" vertical="bottom" textRotation="0" wrapText="0" indent="0" justifyLastLine="0" shrinkToFit="0" readingOrder="0"/>
      <border diagonalUp="0" diagonalDown="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scheme val="minor"/>
      </font>
      <numFmt numFmtId="165" formatCode="0.00&quot;°C&quot;"/>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0" formatCode="Genera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numFmt numFmtId="164" formatCode="dd/mmm/yyyy"/>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0"/>
        <color theme="1"/>
        <name val="Calibri"/>
        <scheme val="minor"/>
      </font>
      <alignment horizontal="left" vertical="bottom" textRotation="0" wrapText="0" indent="0" justifyLastLine="0" shrinkToFit="0" readingOrder="0"/>
    </dxf>
    <dxf>
      <border>
        <bottom style="medium">
          <color indexed="64"/>
        </bottom>
      </border>
    </dxf>
    <dxf>
      <font>
        <b/>
        <i val="0"/>
        <strike val="0"/>
        <condense val="0"/>
        <extend val="0"/>
        <outline val="0"/>
        <shadow val="0"/>
        <u val="none"/>
        <vertAlign val="baseline"/>
        <sz val="11"/>
        <color theme="1"/>
        <name val="Calibri"/>
        <family val="2"/>
        <scheme val="none"/>
      </font>
      <fill>
        <patternFill patternType="solid">
          <fgColor indexed="64"/>
          <bgColor theme="2" tint="-0.34998626667073579"/>
        </patternFill>
      </fill>
      <alignment horizontal="left" vertical="bottom" textRotation="0" wrapText="0" indent="0" justifyLastLine="0" shrinkToFit="0" readingOrder="0"/>
      <border diagonalUp="0" diagonalDown="0" outline="0">
        <left style="thin">
          <color indexed="64"/>
        </left>
        <right style="thin">
          <color indexed="64"/>
        </right>
        <top/>
        <bottom/>
      </border>
    </dxf>
    <dxf>
      <numFmt numFmtId="0" formatCode="General"/>
    </dxf>
    <dxf>
      <numFmt numFmtId="173" formatCode="AM/PM"/>
    </dxf>
    <dxf>
      <font>
        <b val="0"/>
        <i val="0"/>
        <strike val="0"/>
        <condense val="0"/>
        <extend val="0"/>
        <outline val="0"/>
        <shadow val="0"/>
        <u val="none"/>
        <vertAlign val="baseline"/>
        <sz val="11"/>
        <color theme="1"/>
        <name val="Calibri"/>
        <family val="2"/>
        <scheme val="minor"/>
      </font>
    </dxf>
    <dxf>
      <numFmt numFmtId="165" formatCode="0.00&quot;°C&quot;"/>
    </dxf>
    <dxf>
      <numFmt numFmtId="165" formatCode="0.00&quot;°C&quot;"/>
    </dxf>
    <dxf>
      <numFmt numFmtId="0" formatCode="General"/>
    </dxf>
    <dxf>
      <numFmt numFmtId="172" formatCode="hh\ AM/PM"/>
    </dxf>
    <dxf>
      <numFmt numFmtId="0" formatCode="General"/>
    </dxf>
    <dxf>
      <numFmt numFmtId="0" formatCode="General"/>
    </dxf>
    <dxf>
      <numFmt numFmtId="165" formatCode="0.00&quot;°C&quot;"/>
    </dxf>
    <dxf>
      <numFmt numFmtId="165" formatCode="0.00&quot;°C&quot;"/>
    </dxf>
    <dxf>
      <numFmt numFmtId="0" formatCode="General"/>
    </dxf>
    <dxf>
      <numFmt numFmtId="19" formatCode="dd/mm/yy"/>
    </dxf>
    <dxf>
      <numFmt numFmtId="0" formatCode="General"/>
    </dxf>
    <dxf>
      <numFmt numFmtId="173" formatCode="AM/PM"/>
    </dxf>
    <dxf>
      <font>
        <b val="0"/>
        <i val="0"/>
        <strike val="0"/>
        <condense val="0"/>
        <extend val="0"/>
        <outline val="0"/>
        <shadow val="0"/>
        <u val="none"/>
        <vertAlign val="baseline"/>
        <sz val="11"/>
        <color theme="1"/>
        <name val="Calibri"/>
        <family val="2"/>
        <scheme val="minor"/>
      </font>
    </dxf>
    <dxf>
      <numFmt numFmtId="165" formatCode="0.00&quot;°C&quot;"/>
    </dxf>
    <dxf>
      <numFmt numFmtId="165" formatCode="0.00&quot;°C&quot;"/>
    </dxf>
    <dxf>
      <numFmt numFmtId="0" formatCode="General"/>
    </dxf>
    <dxf>
      <numFmt numFmtId="172" formatCode="hh\ AM/PM"/>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0.00&quot;°C&quot;"/>
    </dxf>
    <dxf>
      <numFmt numFmtId="165" formatCode="0.00&quot;°C&quot;"/>
    </dxf>
    <dxf>
      <numFmt numFmtId="0" formatCode="General"/>
    </dxf>
    <dxf>
      <numFmt numFmtId="19" formatCode="dd/mm/yy"/>
    </dxf>
    <dxf>
      <numFmt numFmtId="21" formatCode="dd/mmm"/>
    </dxf>
    <dxf>
      <numFmt numFmtId="21" formatCode="dd/mmm"/>
    </dxf>
    <dxf>
      <numFmt numFmtId="170" formatCode="0.000,&quot;K&quot;"/>
    </dxf>
    <dxf>
      <numFmt numFmtId="170" formatCode="0.000,&quot;K&quot;"/>
    </dxf>
    <dxf>
      <numFmt numFmtId="167" formatCode="0.000&quot;°C&quot;"/>
    </dxf>
    <dxf>
      <numFmt numFmtId="13" formatCode="0%"/>
    </dxf>
    <dxf>
      <numFmt numFmtId="170" formatCode="0.000,&quot;K&quot;"/>
    </dxf>
    <dxf>
      <numFmt numFmtId="170" formatCode="0.000,&quot;K&quot;"/>
    </dxf>
    <dxf>
      <numFmt numFmtId="21" formatCode="dd/mmm"/>
    </dxf>
    <dxf>
      <numFmt numFmtId="170" formatCode="0.000,&quot;K&quot;"/>
    </dxf>
    <dxf>
      <numFmt numFmtId="170" formatCode="0.000,&quot;K&quot;"/>
    </dxf>
    <dxf>
      <numFmt numFmtId="170" formatCode="0.000,&quot;K&quot;"/>
    </dxf>
    <dxf>
      <numFmt numFmtId="174" formatCode="0.00&quot;°c&quot;"/>
    </dxf>
    <dxf>
      <numFmt numFmtId="170" formatCode="0.000,&quot;K&quot;"/>
    </dxf>
    <dxf>
      <numFmt numFmtId="167" formatCode="0.000&quot;°C&quot;"/>
    </dxf>
    <dxf>
      <numFmt numFmtId="170" formatCode="0.000,&quot;K&quot;"/>
    </dxf>
    <dxf>
      <numFmt numFmtId="171" formatCode="0.000&quot;m/s&quot;"/>
    </dxf>
    <dxf>
      <numFmt numFmtId="170" formatCode="0.000,&quot;K&quot;"/>
    </dxf>
    <dxf>
      <numFmt numFmtId="21" formatCode="dd/mmm"/>
    </dxf>
    <dxf>
      <numFmt numFmtId="170" formatCode="0.000,&quot;K&quot;"/>
    </dxf>
    <dxf>
      <numFmt numFmtId="174" formatCode="0.00&quot;°c&quot;"/>
    </dxf>
    <dxf>
      <numFmt numFmtId="170" formatCode="0.000,&quot;K&quot;"/>
    </dxf>
    <dxf>
      <numFmt numFmtId="171" formatCode="0.000&quot;m/s&quot;"/>
    </dxf>
    <dxf>
      <numFmt numFmtId="13" formatCode="0%"/>
    </dxf>
    <dxf>
      <numFmt numFmtId="167" formatCode="0.000&quot;°C&quot;"/>
    </dxf>
    <dxf>
      <numFmt numFmtId="170" formatCode="0.000,&quot;K&quot;"/>
    </dxf>
    <dxf>
      <numFmt numFmtId="167" formatCode="0.000&quot;°C&quot;"/>
    </dxf>
    <dxf>
      <numFmt numFmtId="170" formatCode="0.000,&quot;K&quot;"/>
    </dxf>
    <dxf>
      <numFmt numFmtId="170" formatCode="0.000,&quot;K&quot;"/>
    </dxf>
    <dxf>
      <numFmt numFmtId="170" formatCode="0.000,&quot;K&quot;"/>
    </dxf>
    <dxf>
      <numFmt numFmtId="21" formatCode="dd/mmm"/>
    </dxf>
    <dxf>
      <numFmt numFmtId="21" formatCode="dd/mmm"/>
    </dxf>
    <dxf>
      <numFmt numFmtId="170" formatCode="0.000,&quot;K&quot;"/>
    </dxf>
    <dxf>
      <numFmt numFmtId="170" formatCode="0.000,&quot;K&quot;"/>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color theme="1"/>
      </font>
      <border>
        <bottom style="thin">
          <color theme="6"/>
        </bottom>
        <vertical/>
        <horizontal/>
      </border>
    </dxf>
    <dxf>
      <font>
        <color theme="1"/>
      </font>
      <fill>
        <patternFill patternType="none">
          <bgColor auto="1"/>
        </patternFill>
      </fill>
      <border diagonalUp="0" diagonalDown="0">
        <left/>
        <right/>
        <top/>
        <bottom/>
        <vertical/>
        <horizontal/>
      </border>
    </dxf>
    <dxf>
      <font>
        <b/>
        <color theme="1"/>
      </font>
      <border>
        <bottom style="thin">
          <color theme="7"/>
        </bottom>
        <vertical/>
        <horizontal/>
      </border>
    </dxf>
    <dxf>
      <font>
        <color theme="1"/>
      </font>
      <fill>
        <gradientFill degree="90">
          <stop position="0">
            <color theme="0"/>
          </stop>
          <stop position="1">
            <color rgb="FF00B0F0"/>
          </stop>
        </gradientFill>
      </fill>
      <border>
        <left style="thin">
          <color theme="7"/>
        </left>
        <right style="thin">
          <color theme="7"/>
        </right>
        <top style="thin">
          <color theme="7"/>
        </top>
        <bottom style="thin">
          <color theme="7"/>
        </bottom>
        <vertical/>
        <horizontal/>
      </border>
    </dxf>
    <dxf>
      <font>
        <b/>
        <color theme="1"/>
      </font>
      <fill>
        <gradientFill degree="90">
          <stop position="0">
            <color theme="0"/>
          </stop>
          <stop position="1">
            <color rgb="FF00B0F0"/>
          </stop>
        </gradientFill>
      </fill>
      <border>
        <bottom style="thin">
          <color theme="7"/>
        </bottom>
        <vertical/>
        <horizontal/>
      </border>
    </dxf>
    <dxf>
      <font>
        <color theme="1"/>
      </font>
      <fill>
        <gradientFill degree="270">
          <stop position="0">
            <color theme="0"/>
          </stop>
          <stop position="1">
            <color rgb="FF00B0F0"/>
          </stop>
        </gradientFill>
      </fill>
      <border>
        <left style="thin">
          <color theme="7"/>
        </left>
        <right style="thin">
          <color theme="7"/>
        </right>
        <top style="thin">
          <color theme="7"/>
        </top>
        <bottom style="thin">
          <color theme="7"/>
        </bottom>
        <vertical/>
        <horizontal/>
      </border>
    </dxf>
    <dxf>
      <font>
        <b/>
        <color theme="1"/>
      </font>
      <border>
        <bottom style="thin">
          <color theme="6"/>
        </bottom>
        <vertical/>
        <horizontal/>
      </border>
    </dxf>
    <dxf>
      <font>
        <color theme="1"/>
      </font>
      <fill>
        <patternFill patternType="solid">
          <fgColor auto="1"/>
          <bgColor rgb="FFFFD757"/>
        </patternFill>
      </fill>
      <border>
        <left style="thin">
          <color theme="6"/>
        </left>
        <right style="thin">
          <color theme="6"/>
        </right>
        <top style="thin">
          <color theme="6"/>
        </top>
        <bottom style="thin">
          <color theme="6"/>
        </bottom>
        <vertical/>
        <horizontal/>
      </border>
    </dxf>
  </dxfs>
  <tableStyles count="5" defaultTableStyle="TableStyleMedium2" defaultPivotStyle="PivotStyleLight16">
    <tableStyle name="MY2NDSLICER" pivot="0" table="0" count="10" xr9:uid="{959FF1BA-8C18-4D78-BD29-76046F8B64ED}">
      <tableStyleElement type="wholeTable" dxfId="134"/>
      <tableStyleElement type="headerRow" dxfId="133"/>
    </tableStyle>
    <tableStyle name="MYSTYLE" pivot="0" table="0" count="10" xr9:uid="{E8FE9618-7516-4357-B61A-0633D1D2F84A}">
      <tableStyleElement type="wholeTable" dxfId="132"/>
      <tableStyleElement type="headerRow" dxfId="131"/>
    </tableStyle>
    <tableStyle name="MYSTYLE 2" pivot="0" table="0" count="10" xr9:uid="{E330A4B5-A1A4-4C36-BAA6-E375E9D427DE}">
      <tableStyleElement type="wholeTable" dxfId="130"/>
      <tableStyleElement type="headerRow" dxfId="129"/>
    </tableStyle>
    <tableStyle name="SlicerStyleDark3 2" pivot="0" table="0" count="10" xr9:uid="{7F10E5F7-B57F-4FBA-A811-DF4A477F8CE1}">
      <tableStyleElement type="wholeTable" dxfId="128"/>
      <tableStyleElement type="headerRow" dxfId="127"/>
    </tableStyle>
    <tableStyle name="SlicerStyleDark5 2" pivot="0" table="0" count="10" xr9:uid="{779CAEDF-82EA-4544-A408-49AAD5B80B05}">
      <tableStyleElement type="wholeTable" dxfId="126"/>
      <tableStyleElement type="headerRow" dxfId="125"/>
    </tableStyle>
  </tableStyles>
  <colors>
    <mruColors>
      <color rgb="FFFFEA4B"/>
      <color rgb="FFFFDB75"/>
      <color rgb="FFF6886A"/>
      <color rgb="FFE55A05"/>
      <color rgb="FFB196FC"/>
      <color rgb="FFF7977D"/>
      <color rgb="FFFFE9A3"/>
      <color rgb="FFFFD757"/>
      <color rgb="FFCDFF9F"/>
      <color rgb="FFF2E53E"/>
    </mruColors>
  </color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FFE9A3"/>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theme="6" tint="0.59999389629810485"/>
              <bgColor theme="2" tint="-0.74996185186315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i val="0"/>
            <color theme="0"/>
          </font>
          <fill>
            <patternFill patternType="solid">
              <fgColor theme="6"/>
              <bgColor theme="1" tint="4.9989318521683403E-2"/>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rgb="FFFFEA4B"/>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gradientFill degree="90">
              <stop position="0">
                <color rgb="FF00B0F0"/>
              </stop>
              <stop position="1">
                <color rgb="FFFFC000"/>
              </stop>
            </gradient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5">
        <x14:slicerStyle name="MY2NDSLICER">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MYSTYLE">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MYSTYLE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3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07/relationships/slicerCache" Target="slicerCaches/slicerCache15.xml"/><Relationship Id="rId39" Type="http://schemas.openxmlformats.org/officeDocument/2006/relationships/customXml" Target="../customXml/item5.xml"/><Relationship Id="rId21" Type="http://schemas.microsoft.com/office/2007/relationships/slicerCache" Target="slicerCaches/slicerCache10.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5.xml"/><Relationship Id="rId29" Type="http://schemas.openxmlformats.org/officeDocument/2006/relationships/connections" Target="connections.xml"/><Relationship Id="rId11" Type="http://schemas.openxmlformats.org/officeDocument/2006/relationships/pivotCacheDefinition" Target="pivotCache/pivotCacheDefinition2.xml"/><Relationship Id="rId24" Type="http://schemas.microsoft.com/office/2007/relationships/slicerCache" Target="slicerCaches/slicerCache13.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7/relationships/slicerCache" Target="slicerCaches/slicerCache12.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10" Type="http://schemas.openxmlformats.org/officeDocument/2006/relationships/pivotCacheDefinition" Target="pivotCache/pivotCacheDefinition1.xml"/><Relationship Id="rId19" Type="http://schemas.microsoft.com/office/2007/relationships/slicerCache" Target="slicerCaches/slicerCache8.xml"/><Relationship Id="rId31" Type="http://schemas.openxmlformats.org/officeDocument/2006/relationships/sharedStrings" Target="sharedStrings.xml"/><Relationship Id="rId44" Type="http://schemas.openxmlformats.org/officeDocument/2006/relationships/customXml" Target="../customXml/item10.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7/relationships/slicerCache" Target="slicerCaches/slicerCache11.xml"/><Relationship Id="rId27" Type="http://schemas.microsoft.com/office/2007/relationships/slicerCache" Target="slicerCaches/slicerCache16.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microsoft.com/office/2007/relationships/slicerCache" Target="slicerCaches/slicerCache1.xml"/><Relationship Id="rId17" Type="http://schemas.microsoft.com/office/2007/relationships/slicerCache" Target="slicerCaches/slicerCache6.xml"/><Relationship Id="rId25" Type="http://schemas.microsoft.com/office/2007/relationships/slicerCache" Target="slicerCaches/slicerCache14.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20" Type="http://schemas.microsoft.com/office/2007/relationships/slicerCache" Target="slicerCaches/slicerCache9.xml"/><Relationship Id="rId41"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PIVOT!WEEKEND(A)</c:name>
    <c:fmtId val="35"/>
  </c:pivotSource>
  <c:chart>
    <c:title>
      <c:tx>
        <c:rich>
          <a:bodyPr rot="0" spcFirstLastPara="1" vertOverflow="ellipsis" vert="horz" wrap="square" anchor="ctr" anchorCtr="1"/>
          <a:lstStyle/>
          <a:p>
            <a:pPr algn="ctr">
              <a:defRPr sz="1050" b="1" i="0" u="none" strike="noStrike" kern="1200" spc="100" baseline="0">
                <a:solidFill>
                  <a:sysClr val="windowText" lastClr="000000"/>
                </a:solidFill>
                <a:effectLst/>
                <a:latin typeface="+mn-lt"/>
                <a:ea typeface="+mn-ea"/>
                <a:cs typeface="+mn-cs"/>
              </a:defRPr>
            </a:pPr>
            <a:r>
              <a:rPr lang="en-US" sz="1050" b="1">
                <a:solidFill>
                  <a:sysClr val="windowText" lastClr="000000"/>
                </a:solidFill>
                <a:effectLst/>
              </a:rPr>
              <a:t>Total Bike Rentals</a:t>
            </a:r>
            <a:r>
              <a:rPr lang="en-US" sz="1050" b="1" baseline="0">
                <a:solidFill>
                  <a:sysClr val="windowText" lastClr="000000"/>
                </a:solidFill>
                <a:effectLst/>
              </a:rPr>
              <a:t> by weekend in %</a:t>
            </a:r>
            <a:endParaRPr lang="en-US" sz="1050" b="1">
              <a:solidFill>
                <a:sysClr val="windowText" lastClr="000000"/>
              </a:solidFill>
              <a:effectLst/>
            </a:endParaRPr>
          </a:p>
        </c:rich>
      </c:tx>
      <c:layout>
        <c:manualLayout>
          <c:xMode val="edge"/>
          <c:yMode val="edge"/>
          <c:x val="0.13773520119801971"/>
          <c:y val="2.4418495281424944E-2"/>
        </c:manualLayout>
      </c:layout>
      <c:overlay val="0"/>
      <c:spPr>
        <a:noFill/>
        <a:ln>
          <a:noFill/>
        </a:ln>
        <a:effectLst/>
      </c:spPr>
      <c:txPr>
        <a:bodyPr rot="0" spcFirstLastPara="1" vertOverflow="ellipsis" vert="horz" wrap="square" anchor="ctr" anchorCtr="1"/>
        <a:lstStyle/>
        <a:p>
          <a:pPr algn="ctr">
            <a:defRPr sz="105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2496358282484746"/>
              <c:y val="-0.17187500000000003"/>
            </c:manualLayout>
          </c:layout>
          <c:showLegendKey val="0"/>
          <c:showVal val="1"/>
          <c:showCatName val="0"/>
          <c:showSerName val="0"/>
          <c:showPercent val="0"/>
          <c:showBubbleSize val="0"/>
          <c:extLst>
            <c:ext xmlns:c15="http://schemas.microsoft.com/office/drawing/2012/chart" uri="{CE6537A1-D6FC-4f65-9D91-7224C49458BB}">
              <c15:layout>
                <c:manualLayout>
                  <c:w val="0.2556975425961121"/>
                  <c:h val="0.24968750000000001"/>
                </c:manualLayout>
              </c15:layout>
            </c:ext>
          </c:extLst>
        </c:dLbl>
      </c:pivotFmt>
      <c:pivotFmt>
        <c:idx val="6"/>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s>
    <c:plotArea>
      <c:layout>
        <c:manualLayout>
          <c:layoutTarget val="inner"/>
          <c:xMode val="edge"/>
          <c:yMode val="edge"/>
          <c:x val="0.32882788968458293"/>
          <c:y val="0.28038624152462172"/>
          <c:w val="0.40443236848915015"/>
          <c:h val="0.51738170420103369"/>
        </c:manualLayout>
      </c:layout>
      <c:doughnutChart>
        <c:varyColors val="1"/>
        <c:ser>
          <c:idx val="0"/>
          <c:order val="0"/>
          <c:tx>
            <c:strRef>
              <c:f>'RESULT (A) PIVOT'!$H$15</c:f>
              <c:strCache>
                <c:ptCount val="1"/>
                <c:pt idx="0">
                  <c:v>Total</c:v>
                </c:pt>
              </c:strCache>
            </c:strRef>
          </c:tx>
          <c:spPr>
            <a:effectLst>
              <a:outerShdw blurRad="50800" dist="38100" algn="l" rotWithShape="0">
                <a:prstClr val="black">
                  <a:alpha val="40000"/>
                </a:prstClr>
              </a:outerShdw>
            </a:effectLst>
          </c:spPr>
          <c:explosion val="12"/>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1-5F2B-4504-B40E-E0B4620AAF4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3-5F2B-4504-B40E-E0B4620AAF46}"/>
              </c:ext>
            </c:extLst>
          </c:dPt>
          <c:dLbls>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 xmlns:c16="http://schemas.microsoft.com/office/drawing/2014/chart" uri="{C3380CC4-5D6E-409C-BE32-E72D297353CC}">
                  <c16:uniqueId val="{00000001-5F2B-4504-B40E-E0B4620AAF46}"/>
                </c:ext>
              </c:extLst>
            </c:dLbl>
            <c:dLbl>
              <c:idx val="1"/>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 xmlns:c16="http://schemas.microsoft.com/office/drawing/2014/chart" uri="{C3380CC4-5D6E-409C-BE32-E72D297353CC}">
                  <c16:uniqueId val="{00000003-5F2B-4504-B40E-E0B4620AAF4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15875">
                  <a:solidFill>
                    <a:schemeClr val="tx1">
                      <a:alpha val="51000"/>
                    </a:schemeClr>
                  </a:solidFill>
                </a:ln>
                <a:effectLst/>
              </c:spPr>
            </c:leaderLines>
            <c:extLst>
              <c:ext xmlns:c15="http://schemas.microsoft.com/office/drawing/2012/chart" uri="{CE6537A1-D6FC-4f65-9D91-7224C49458BB}"/>
            </c:extLst>
          </c:dLbls>
          <c:cat>
            <c:strRef>
              <c:f>'RESULT (A) PIVOT'!$G$16:$G$18</c:f>
              <c:strCache>
                <c:ptCount val="2"/>
                <c:pt idx="0">
                  <c:v>Holiday</c:v>
                </c:pt>
                <c:pt idx="1">
                  <c:v>Working Day</c:v>
                </c:pt>
              </c:strCache>
            </c:strRef>
          </c:cat>
          <c:val>
            <c:numRef>
              <c:f>'RESULT (A) PIVOT'!$H$16:$H$18</c:f>
              <c:numCache>
                <c:formatCode>0.000,"K"</c:formatCode>
                <c:ptCount val="2"/>
                <c:pt idx="0">
                  <c:v>1000</c:v>
                </c:pt>
                <c:pt idx="1">
                  <c:v>32898</c:v>
                </c:pt>
              </c:numCache>
            </c:numRef>
          </c:val>
          <c:extLst>
            <c:ext xmlns:c16="http://schemas.microsoft.com/office/drawing/2014/chart" uri="{C3380CC4-5D6E-409C-BE32-E72D297353CC}">
              <c16:uniqueId val="{00000004-5F2B-4504-B40E-E0B4620AAF46}"/>
            </c:ext>
          </c:extLst>
        </c:ser>
        <c:dLbls>
          <c:showLegendKey val="0"/>
          <c:showVal val="1"/>
          <c:showCatName val="0"/>
          <c:showSerName val="0"/>
          <c:showPercent val="0"/>
          <c:showBubbleSize val="0"/>
          <c:showLeaderLines val="1"/>
        </c:dLbls>
        <c:firstSliceAng val="332"/>
        <c:holeSize val="6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PIVOT!BY_DATE(A)</c:name>
    <c:fmtId val="34"/>
  </c:pivotSource>
  <c:chart>
    <c:title>
      <c:tx>
        <c:rich>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r>
              <a:rPr lang="en-US" sz="1700" b="1" i="0" u="none" strike="noStrike" kern="1200" spc="100" baseline="0">
                <a:ln>
                  <a:noFill/>
                </a:ln>
                <a:solidFill>
                  <a:sysClr val="windowText" lastClr="000000"/>
                </a:solidFill>
                <a:effectLst/>
                <a:latin typeface="+mn-lt"/>
                <a:ea typeface="+mn-ea"/>
                <a:cs typeface="+mn-cs"/>
              </a:rPr>
              <a:t>Bike rentals analysis by date</a:t>
            </a:r>
          </a:p>
        </c:rich>
      </c:tx>
      <c:layout>
        <c:manualLayout>
          <c:xMode val="edge"/>
          <c:yMode val="edge"/>
          <c:x val="0.2677304391005178"/>
          <c:y val="4.398795745345585E-2"/>
        </c:manualLayout>
      </c:layout>
      <c:overlay val="0"/>
      <c:spPr>
        <a:noFill/>
        <a:ln>
          <a:noFill/>
        </a:ln>
        <a:effectLst/>
      </c:spPr>
      <c:txPr>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4585157270973E-2"/>
          <c:y val="0.18356159937028191"/>
          <c:w val="0.9264123993114225"/>
          <c:h val="0.5835852340851132"/>
        </c:manualLayout>
      </c:layout>
      <c:barChart>
        <c:barDir val="col"/>
        <c:grouping val="clustered"/>
        <c:varyColors val="0"/>
        <c:ser>
          <c:idx val="0"/>
          <c:order val="0"/>
          <c:tx>
            <c:strRef>
              <c:f>'RESULT (A) PIVOT'!$B$19</c:f>
              <c:strCache>
                <c:ptCount val="1"/>
                <c:pt idx="0">
                  <c:v>Total</c:v>
                </c:pt>
              </c:strCache>
            </c:strRef>
          </c:tx>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(A) PIVOT'!$A$20:$A$48</c:f>
              <c:strCache>
                <c:ptCount val="28"/>
                <c:pt idx="0">
                  <c:v>01-01-11</c:v>
                </c:pt>
                <c:pt idx="1">
                  <c:v>02-01-11</c:v>
                </c:pt>
                <c:pt idx="2">
                  <c:v>03-01-11</c:v>
                </c:pt>
                <c:pt idx="3">
                  <c:v>04-01-11</c:v>
                </c:pt>
                <c:pt idx="4">
                  <c:v>05-01-11</c:v>
                </c:pt>
                <c:pt idx="5">
                  <c:v>06-01-11</c:v>
                </c:pt>
                <c:pt idx="6">
                  <c:v>07-01-11</c:v>
                </c:pt>
                <c:pt idx="7">
                  <c:v>08-01-11</c:v>
                </c:pt>
                <c:pt idx="8">
                  <c:v>09-01-11</c:v>
                </c:pt>
                <c:pt idx="9">
                  <c:v>10-01-11</c:v>
                </c:pt>
                <c:pt idx="10">
                  <c:v>11-01-11</c:v>
                </c:pt>
                <c:pt idx="11">
                  <c:v>12-01-11</c:v>
                </c:pt>
                <c:pt idx="12">
                  <c:v>13-01-11</c:v>
                </c:pt>
                <c:pt idx="13">
                  <c:v>14-01-11</c:v>
                </c:pt>
                <c:pt idx="14">
                  <c:v>15-01-11</c:v>
                </c:pt>
                <c:pt idx="15">
                  <c:v>16-01-11</c:v>
                </c:pt>
                <c:pt idx="16">
                  <c:v>17-01-11</c:v>
                </c:pt>
                <c:pt idx="17">
                  <c:v>18-01-11</c:v>
                </c:pt>
                <c:pt idx="18">
                  <c:v>19-01-11</c:v>
                </c:pt>
                <c:pt idx="19">
                  <c:v>20-01-11</c:v>
                </c:pt>
                <c:pt idx="20">
                  <c:v>21-01-11</c:v>
                </c:pt>
                <c:pt idx="21">
                  <c:v>22-01-11</c:v>
                </c:pt>
                <c:pt idx="22">
                  <c:v>23-01-11</c:v>
                </c:pt>
                <c:pt idx="23">
                  <c:v>24-01-11</c:v>
                </c:pt>
                <c:pt idx="24">
                  <c:v>25-01-11</c:v>
                </c:pt>
                <c:pt idx="25">
                  <c:v>26-01-11</c:v>
                </c:pt>
                <c:pt idx="26">
                  <c:v>27-01-11</c:v>
                </c:pt>
                <c:pt idx="27">
                  <c:v>28-01-11</c:v>
                </c:pt>
              </c:strCache>
            </c:strRef>
          </c:cat>
          <c:val>
            <c:numRef>
              <c:f>'RESULT (A) PIVOT'!$B$20:$B$48</c:f>
              <c:numCache>
                <c:formatCode>0.000,"K"</c:formatCode>
                <c:ptCount val="28"/>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571</c:v>
                </c:pt>
              </c:numCache>
            </c:numRef>
          </c:val>
          <c:extLst>
            <c:ext xmlns:c16="http://schemas.microsoft.com/office/drawing/2014/chart" uri="{C3380CC4-5D6E-409C-BE32-E72D297353CC}">
              <c16:uniqueId val="{00000000-56C9-4DB6-810E-7AD3E99BBA8E}"/>
            </c:ext>
          </c:extLst>
        </c:ser>
        <c:dLbls>
          <c:showLegendKey val="0"/>
          <c:showVal val="0"/>
          <c:showCatName val="0"/>
          <c:showSerName val="0"/>
          <c:showPercent val="0"/>
          <c:showBubbleSize val="0"/>
        </c:dLbls>
        <c:gapWidth val="37"/>
        <c:axId val="532033327"/>
        <c:axId val="532032847"/>
      </c:barChart>
      <c:catAx>
        <c:axId val="532033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532032847"/>
        <c:crosses val="autoZero"/>
        <c:auto val="1"/>
        <c:lblAlgn val="ctr"/>
        <c:lblOffset val="100"/>
        <c:noMultiLvlLbl val="0"/>
      </c:catAx>
      <c:valAx>
        <c:axId val="532032847"/>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320333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PIVOT!REAL_VS_AS_TEMP(A)</c:name>
    <c:fmtId val="53"/>
  </c:pivotSource>
  <c:chart>
    <c:title>
      <c:tx>
        <c:rich>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r>
              <a:rPr lang="en-US" sz="1700" b="1">
                <a:solidFill>
                  <a:sysClr val="windowText" lastClr="000000"/>
                </a:solidFill>
              </a:rPr>
              <a:t>Actual vs Assumption Temperature Analysis</a:t>
            </a:r>
          </a:p>
        </c:rich>
      </c:tx>
      <c:overlay val="0"/>
      <c:spPr>
        <a:noFill/>
        <a:ln>
          <a:noFill/>
        </a:ln>
        <a:effectLst/>
      </c:spPr>
      <c:txPr>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3"/>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4"/>
        <c:spPr>
          <a:ln w="28575" cap="rnd">
            <a:solidFill>
              <a:schemeClr val="accent2"/>
            </a:solidFill>
            <a:round/>
          </a:ln>
          <a:effectLst/>
        </c:spPr>
        <c:marker>
          <c:symbol val="none"/>
        </c:marker>
      </c:pivotFmt>
    </c:pivotFmts>
    <c:plotArea>
      <c:layout>
        <c:manualLayout>
          <c:layoutTarget val="inner"/>
          <c:xMode val="edge"/>
          <c:yMode val="edge"/>
          <c:x val="6.6163803165160823E-2"/>
          <c:y val="0.22558730892322548"/>
          <c:w val="0.92095119889236288"/>
          <c:h val="0.48920820734219528"/>
        </c:manualLayout>
      </c:layout>
      <c:lineChart>
        <c:grouping val="stacked"/>
        <c:varyColors val="0"/>
        <c:ser>
          <c:idx val="0"/>
          <c:order val="0"/>
          <c:tx>
            <c:strRef>
              <c:f>'RESULT (A) PIVOT'!$L$1</c:f>
              <c:strCache>
                <c:ptCount val="1"/>
                <c:pt idx="0">
                  <c:v>REAL_TEMP</c:v>
                </c:pt>
              </c:strCache>
            </c:strRef>
          </c:tx>
          <c:spPr>
            <a:ln w="28575" cap="rnd">
              <a:solidFill>
                <a:schemeClr val="accent1"/>
              </a:solidFill>
              <a:round/>
            </a:ln>
            <a:effectLst/>
          </c:spPr>
          <c:marker>
            <c:symbol val="none"/>
          </c:marker>
          <c:dLbls>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(A) PIVOT'!$K$2:$K$30</c:f>
              <c:strCache>
                <c:ptCount val="28"/>
                <c:pt idx="0">
                  <c:v>01-01-11</c:v>
                </c:pt>
                <c:pt idx="1">
                  <c:v>02-01-11</c:v>
                </c:pt>
                <c:pt idx="2">
                  <c:v>03-01-11</c:v>
                </c:pt>
                <c:pt idx="3">
                  <c:v>04-01-11</c:v>
                </c:pt>
                <c:pt idx="4">
                  <c:v>05-01-11</c:v>
                </c:pt>
                <c:pt idx="5">
                  <c:v>06-01-11</c:v>
                </c:pt>
                <c:pt idx="6">
                  <c:v>07-01-11</c:v>
                </c:pt>
                <c:pt idx="7">
                  <c:v>08-01-11</c:v>
                </c:pt>
                <c:pt idx="8">
                  <c:v>09-01-11</c:v>
                </c:pt>
                <c:pt idx="9">
                  <c:v>10-01-11</c:v>
                </c:pt>
                <c:pt idx="10">
                  <c:v>11-01-11</c:v>
                </c:pt>
                <c:pt idx="11">
                  <c:v>12-01-11</c:v>
                </c:pt>
                <c:pt idx="12">
                  <c:v>13-01-11</c:v>
                </c:pt>
                <c:pt idx="13">
                  <c:v>14-01-11</c:v>
                </c:pt>
                <c:pt idx="14">
                  <c:v>15-01-11</c:v>
                </c:pt>
                <c:pt idx="15">
                  <c:v>16-01-11</c:v>
                </c:pt>
                <c:pt idx="16">
                  <c:v>17-01-11</c:v>
                </c:pt>
                <c:pt idx="17">
                  <c:v>18-01-11</c:v>
                </c:pt>
                <c:pt idx="18">
                  <c:v>19-01-11</c:v>
                </c:pt>
                <c:pt idx="19">
                  <c:v>20-01-11</c:v>
                </c:pt>
                <c:pt idx="20">
                  <c:v>21-01-11</c:v>
                </c:pt>
                <c:pt idx="21">
                  <c:v>22-01-11</c:v>
                </c:pt>
                <c:pt idx="22">
                  <c:v>23-01-11</c:v>
                </c:pt>
                <c:pt idx="23">
                  <c:v>24-01-11</c:v>
                </c:pt>
                <c:pt idx="24">
                  <c:v>25-01-11</c:v>
                </c:pt>
                <c:pt idx="25">
                  <c:v>26-01-11</c:v>
                </c:pt>
                <c:pt idx="26">
                  <c:v>27-01-11</c:v>
                </c:pt>
                <c:pt idx="27">
                  <c:v>28-01-11</c:v>
                </c:pt>
              </c:strCache>
            </c:strRef>
          </c:cat>
          <c:val>
            <c:numRef>
              <c:f>'RESULT (A) PIVOT'!$L$2:$L$30</c:f>
              <c:numCache>
                <c:formatCode>0.00"°c"</c:formatCode>
                <c:ptCount val="28"/>
                <c:pt idx="0">
                  <c:v>0.34416666666666673</c:v>
                </c:pt>
                <c:pt idx="1">
                  <c:v>0.36347826086956525</c:v>
                </c:pt>
                <c:pt idx="2">
                  <c:v>0.19636363636363632</c:v>
                </c:pt>
                <c:pt idx="3">
                  <c:v>0.19999999999999998</c:v>
                </c:pt>
                <c:pt idx="4">
                  <c:v>0.22695652173913042</c:v>
                </c:pt>
                <c:pt idx="5">
                  <c:v>0.20434782608695654</c:v>
                </c:pt>
                <c:pt idx="6">
                  <c:v>0.19652173913043483</c:v>
                </c:pt>
                <c:pt idx="7">
                  <c:v>0.16500000000000006</c:v>
                </c:pt>
                <c:pt idx="8">
                  <c:v>0.13833333333333339</c:v>
                </c:pt>
                <c:pt idx="9">
                  <c:v>0.1508333333333334</c:v>
                </c:pt>
                <c:pt idx="10">
                  <c:v>0.16909090909090915</c:v>
                </c:pt>
                <c:pt idx="11">
                  <c:v>0.17272727272727278</c:v>
                </c:pt>
                <c:pt idx="12">
                  <c:v>0.16500000000000006</c:v>
                </c:pt>
                <c:pt idx="13">
                  <c:v>0.16086956521739135</c:v>
                </c:pt>
                <c:pt idx="14">
                  <c:v>0.23333333333333331</c:v>
                </c:pt>
                <c:pt idx="15">
                  <c:v>0.23166666666666669</c:v>
                </c:pt>
                <c:pt idx="16">
                  <c:v>0.1758333333333334</c:v>
                </c:pt>
                <c:pt idx="17">
                  <c:v>0.2166666666666667</c:v>
                </c:pt>
                <c:pt idx="18">
                  <c:v>0.29217391304347828</c:v>
                </c:pt>
                <c:pt idx="19">
                  <c:v>0.26166666666666666</c:v>
                </c:pt>
                <c:pt idx="20">
                  <c:v>0.17750000000000002</c:v>
                </c:pt>
                <c:pt idx="21">
                  <c:v>5.9130434782608703E-2</c:v>
                </c:pt>
                <c:pt idx="22">
                  <c:v>9.6521739130434797E-2</c:v>
                </c:pt>
                <c:pt idx="23">
                  <c:v>9.7391304347826113E-2</c:v>
                </c:pt>
                <c:pt idx="24">
                  <c:v>0.22347826086956515</c:v>
                </c:pt>
                <c:pt idx="25">
                  <c:v>0.21750000000000005</c:v>
                </c:pt>
                <c:pt idx="26">
                  <c:v>0.19499999999999998</c:v>
                </c:pt>
                <c:pt idx="27">
                  <c:v>0.18666666666666668</c:v>
                </c:pt>
              </c:numCache>
            </c:numRef>
          </c:val>
          <c:smooth val="0"/>
          <c:extLst>
            <c:ext xmlns:c16="http://schemas.microsoft.com/office/drawing/2014/chart" uri="{C3380CC4-5D6E-409C-BE32-E72D297353CC}">
              <c16:uniqueId val="{00000000-3126-4C3D-ADC5-069BF214B17A}"/>
            </c:ext>
          </c:extLst>
        </c:ser>
        <c:ser>
          <c:idx val="1"/>
          <c:order val="1"/>
          <c:tx>
            <c:strRef>
              <c:f>'RESULT (A) PIVOT'!$M$1</c:f>
              <c:strCache>
                <c:ptCount val="1"/>
                <c:pt idx="0">
                  <c:v>ASSUME_TEMP</c:v>
                </c:pt>
              </c:strCache>
            </c:strRef>
          </c:tx>
          <c:spPr>
            <a:ln w="28575" cap="rnd">
              <a:solidFill>
                <a:schemeClr val="accent2"/>
              </a:solidFill>
              <a:round/>
            </a:ln>
            <a:effectLst/>
          </c:spPr>
          <c:marker>
            <c:symbol val="none"/>
          </c:marker>
          <c:dLbls>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(A) PIVOT'!$K$2:$K$30</c:f>
              <c:strCache>
                <c:ptCount val="28"/>
                <c:pt idx="0">
                  <c:v>01-01-11</c:v>
                </c:pt>
                <c:pt idx="1">
                  <c:v>02-01-11</c:v>
                </c:pt>
                <c:pt idx="2">
                  <c:v>03-01-11</c:v>
                </c:pt>
                <c:pt idx="3">
                  <c:v>04-01-11</c:v>
                </c:pt>
                <c:pt idx="4">
                  <c:v>05-01-11</c:v>
                </c:pt>
                <c:pt idx="5">
                  <c:v>06-01-11</c:v>
                </c:pt>
                <c:pt idx="6">
                  <c:v>07-01-11</c:v>
                </c:pt>
                <c:pt idx="7">
                  <c:v>08-01-11</c:v>
                </c:pt>
                <c:pt idx="8">
                  <c:v>09-01-11</c:v>
                </c:pt>
                <c:pt idx="9">
                  <c:v>10-01-11</c:v>
                </c:pt>
                <c:pt idx="10">
                  <c:v>11-01-11</c:v>
                </c:pt>
                <c:pt idx="11">
                  <c:v>12-01-11</c:v>
                </c:pt>
                <c:pt idx="12">
                  <c:v>13-01-11</c:v>
                </c:pt>
                <c:pt idx="13">
                  <c:v>14-01-11</c:v>
                </c:pt>
                <c:pt idx="14">
                  <c:v>15-01-11</c:v>
                </c:pt>
                <c:pt idx="15">
                  <c:v>16-01-11</c:v>
                </c:pt>
                <c:pt idx="16">
                  <c:v>17-01-11</c:v>
                </c:pt>
                <c:pt idx="17">
                  <c:v>18-01-11</c:v>
                </c:pt>
                <c:pt idx="18">
                  <c:v>19-01-11</c:v>
                </c:pt>
                <c:pt idx="19">
                  <c:v>20-01-11</c:v>
                </c:pt>
                <c:pt idx="20">
                  <c:v>21-01-11</c:v>
                </c:pt>
                <c:pt idx="21">
                  <c:v>22-01-11</c:v>
                </c:pt>
                <c:pt idx="22">
                  <c:v>23-01-11</c:v>
                </c:pt>
                <c:pt idx="23">
                  <c:v>24-01-11</c:v>
                </c:pt>
                <c:pt idx="24">
                  <c:v>25-01-11</c:v>
                </c:pt>
                <c:pt idx="25">
                  <c:v>26-01-11</c:v>
                </c:pt>
                <c:pt idx="26">
                  <c:v>27-01-11</c:v>
                </c:pt>
                <c:pt idx="27">
                  <c:v>28-01-11</c:v>
                </c:pt>
              </c:strCache>
            </c:strRef>
          </c:cat>
          <c:val>
            <c:numRef>
              <c:f>'RESULT (A) PIVOT'!$M$2:$M$30</c:f>
              <c:numCache>
                <c:formatCode>0.00"°c"</c:formatCode>
                <c:ptCount val="28"/>
                <c:pt idx="0">
                  <c:v>0.33833333333333337</c:v>
                </c:pt>
                <c:pt idx="1">
                  <c:v>0.32347826086956527</c:v>
                </c:pt>
                <c:pt idx="2">
                  <c:v>0.19000000000000003</c:v>
                </c:pt>
                <c:pt idx="3">
                  <c:v>0.2130434782608695</c:v>
                </c:pt>
                <c:pt idx="4">
                  <c:v>0.23130434782608697</c:v>
                </c:pt>
                <c:pt idx="5">
                  <c:v>0.23391304347826089</c:v>
                </c:pt>
                <c:pt idx="6">
                  <c:v>0.21000000000000005</c:v>
                </c:pt>
                <c:pt idx="7">
                  <c:v>0.16291666666666668</c:v>
                </c:pt>
                <c:pt idx="8">
                  <c:v>0.11749999999999999</c:v>
                </c:pt>
                <c:pt idx="9">
                  <c:v>0.15125000000000002</c:v>
                </c:pt>
                <c:pt idx="10">
                  <c:v>0.1918181818181818</c:v>
                </c:pt>
                <c:pt idx="11">
                  <c:v>0.16090909090909092</c:v>
                </c:pt>
                <c:pt idx="12">
                  <c:v>0.15083333333333335</c:v>
                </c:pt>
                <c:pt idx="13">
                  <c:v>0.18913043478260871</c:v>
                </c:pt>
                <c:pt idx="14">
                  <c:v>0.24875000000000003</c:v>
                </c:pt>
                <c:pt idx="15">
                  <c:v>0.23416666666666672</c:v>
                </c:pt>
                <c:pt idx="16">
                  <c:v>0.17708333333333329</c:v>
                </c:pt>
                <c:pt idx="17">
                  <c:v>0.23333333333333336</c:v>
                </c:pt>
                <c:pt idx="18">
                  <c:v>0.29869565217391303</c:v>
                </c:pt>
                <c:pt idx="19">
                  <c:v>0.25500000000000006</c:v>
                </c:pt>
                <c:pt idx="20">
                  <c:v>0.15833333333333333</c:v>
                </c:pt>
                <c:pt idx="21">
                  <c:v>8.0869565217391318E-2</c:v>
                </c:pt>
                <c:pt idx="22">
                  <c:v>0.10130434782608697</c:v>
                </c:pt>
                <c:pt idx="23">
                  <c:v>0.11913043478260872</c:v>
                </c:pt>
                <c:pt idx="24">
                  <c:v>0.23521739130434791</c:v>
                </c:pt>
                <c:pt idx="25">
                  <c:v>0.20375000000000004</c:v>
                </c:pt>
                <c:pt idx="26">
                  <c:v>0.21999999999999997</c:v>
                </c:pt>
                <c:pt idx="27">
                  <c:v>0.21666666666666667</c:v>
                </c:pt>
              </c:numCache>
            </c:numRef>
          </c:val>
          <c:smooth val="0"/>
          <c:extLst>
            <c:ext xmlns:c16="http://schemas.microsoft.com/office/drawing/2014/chart" uri="{C3380CC4-5D6E-409C-BE32-E72D297353CC}">
              <c16:uniqueId val="{00000001-3126-4C3D-ADC5-069BF214B17A}"/>
            </c:ext>
          </c:extLst>
        </c:ser>
        <c:dLbls>
          <c:showLegendKey val="0"/>
          <c:showVal val="0"/>
          <c:showCatName val="0"/>
          <c:showSerName val="0"/>
          <c:showPercent val="0"/>
          <c:showBubbleSize val="0"/>
        </c:dLbls>
        <c:smooth val="0"/>
        <c:axId val="2101512735"/>
        <c:axId val="2101506015"/>
      </c:lineChart>
      <c:catAx>
        <c:axId val="2101512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06015"/>
        <c:crosses val="autoZero"/>
        <c:auto val="1"/>
        <c:lblAlgn val="ctr"/>
        <c:lblOffset val="100"/>
        <c:noMultiLvlLbl val="0"/>
      </c:catAx>
      <c:valAx>
        <c:axId val="2101506015"/>
        <c:scaling>
          <c:orientation val="minMax"/>
        </c:scaling>
        <c:delete val="0"/>
        <c:axPos val="l"/>
        <c:numFmt formatCode="0.00&quot;°c&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12735"/>
        <c:crosses val="autoZero"/>
        <c:crossBetween val="between"/>
      </c:valAx>
      <c:spPr>
        <a:solidFill>
          <a:schemeClr val="bg1"/>
        </a:solidFill>
        <a:ln>
          <a:noFill/>
        </a:ln>
        <a:effectLst/>
      </c:spPr>
    </c:plotArea>
    <c:legend>
      <c:legendPos val="b"/>
      <c:layout>
        <c:manualLayout>
          <c:xMode val="edge"/>
          <c:yMode val="edge"/>
          <c:x val="0.22882495959029334"/>
          <c:y val="0.91864064385316757"/>
          <c:w val="0.54234993627964168"/>
          <c:h val="7.5040240822977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PIVOT!TOP_5_DATE(A)</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TOP</a:t>
            </a:r>
            <a:r>
              <a:rPr lang="en-US" sz="1050" b="1" baseline="0">
                <a:solidFill>
                  <a:sysClr val="windowText" lastClr="000000"/>
                </a:solidFill>
              </a:rPr>
              <a:t> 5 date of Bikes Rental </a:t>
            </a:r>
            <a:endParaRPr lang="en-US" sz="1050" b="1">
              <a:solidFill>
                <a:sysClr val="windowText" lastClr="000000"/>
              </a:solidFill>
            </a:endParaRPr>
          </a:p>
        </c:rich>
      </c:tx>
      <c:layout>
        <c:manualLayout>
          <c:xMode val="edge"/>
          <c:yMode val="edge"/>
          <c:x val="0.12272780171088546"/>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pivotFmt>
      <c:pivotFmt>
        <c:idx val="4"/>
        <c:spPr>
          <a:solidFill>
            <a:schemeClr val="accent1"/>
          </a:solidFill>
          <a:ln>
            <a:noFill/>
          </a:ln>
          <a:effectLst>
            <a:outerShdw blurRad="50800" dist="38100" dir="2700000" algn="tl" rotWithShape="0">
              <a:prstClr val="black">
                <a:alpha val="40000"/>
              </a:prstClr>
            </a:outerShdw>
          </a:effectLst>
        </c:spPr>
      </c:pivotFmt>
      <c:pivotFmt>
        <c:idx val="5"/>
        <c:spPr>
          <a:solidFill>
            <a:schemeClr val="accent1"/>
          </a:solidFill>
          <a:ln>
            <a:noFill/>
          </a:ln>
          <a:effectLst>
            <a:outerShdw blurRad="50800" dist="38100" dir="2700000" algn="tl" rotWithShape="0">
              <a:prstClr val="black">
                <a:alpha val="40000"/>
              </a:prstClr>
            </a:outerShdw>
          </a:effectLst>
        </c:spPr>
      </c:pivotFmt>
      <c:pivotFmt>
        <c:idx val="6"/>
        <c:spPr>
          <a:solidFill>
            <a:schemeClr val="accent1"/>
          </a:solidFill>
          <a:ln>
            <a:noFill/>
          </a:ln>
          <a:effectLst>
            <a:outerShdw blurRad="50800" dist="38100" dir="2700000" algn="tl" rotWithShape="0">
              <a:prstClr val="black">
                <a:alpha val="40000"/>
              </a:prstClr>
            </a:outerShdw>
          </a:effectLst>
        </c:spPr>
      </c:pivotFmt>
      <c:pivotFmt>
        <c:idx val="7"/>
        <c:spPr>
          <a:solidFill>
            <a:schemeClr val="accent1"/>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38647381048332796"/>
          <c:y val="0.253026538349373"/>
          <c:w val="0.56518690917744374"/>
          <c:h val="0.64276173811606885"/>
        </c:manualLayout>
      </c:layout>
      <c:pieChart>
        <c:varyColors val="1"/>
        <c:ser>
          <c:idx val="0"/>
          <c:order val="0"/>
          <c:tx>
            <c:strRef>
              <c:f>'RESULT (A) PIVOT'!$E$20</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CBAA-4BA5-8EB7-CBDDDA670269}"/>
              </c:ext>
            </c:extLst>
          </c:dPt>
          <c:dPt>
            <c:idx val="1"/>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16F9-43E3-9555-D50F6E0DA380}"/>
              </c:ext>
            </c:extLst>
          </c:dPt>
          <c:dPt>
            <c:idx val="2"/>
            <c:bubble3D val="0"/>
            <c:spPr>
              <a:solidFill>
                <a:schemeClr val="accent3"/>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16F9-43E3-9555-D50F6E0DA380}"/>
              </c:ext>
            </c:extLst>
          </c:dPt>
          <c:dPt>
            <c:idx val="3"/>
            <c:bubble3D val="0"/>
            <c:spPr>
              <a:solidFill>
                <a:schemeClr val="accent4"/>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16F9-43E3-9555-D50F6E0DA380}"/>
              </c:ext>
            </c:extLst>
          </c:dPt>
          <c:dPt>
            <c:idx val="4"/>
            <c:bubble3D val="0"/>
            <c:spPr>
              <a:solidFill>
                <a:schemeClr val="accent5"/>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BAA-4BA5-8EB7-CBDDDA670269}"/>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 (A) PIVOT'!$D$21:$D$26</c:f>
              <c:strCache>
                <c:ptCount val="5"/>
                <c:pt idx="0">
                  <c:v>25-01-11</c:v>
                </c:pt>
                <c:pt idx="1">
                  <c:v>20-01-11</c:v>
                </c:pt>
                <c:pt idx="2">
                  <c:v>19-01-11</c:v>
                </c:pt>
                <c:pt idx="3">
                  <c:v>06-01-11</c:v>
                </c:pt>
                <c:pt idx="4">
                  <c:v>05-01-11</c:v>
                </c:pt>
              </c:strCache>
            </c:strRef>
          </c:cat>
          <c:val>
            <c:numRef>
              <c:f>'RESULT (A) PIVOT'!$E$21:$E$26</c:f>
              <c:numCache>
                <c:formatCode>0.000,"K"</c:formatCode>
                <c:ptCount val="5"/>
                <c:pt idx="0">
                  <c:v>1985</c:v>
                </c:pt>
                <c:pt idx="1">
                  <c:v>1927</c:v>
                </c:pt>
                <c:pt idx="2">
                  <c:v>1650</c:v>
                </c:pt>
                <c:pt idx="3">
                  <c:v>1606</c:v>
                </c:pt>
                <c:pt idx="4">
                  <c:v>1600</c:v>
                </c:pt>
              </c:numCache>
            </c:numRef>
          </c:val>
          <c:extLst>
            <c:ext xmlns:c16="http://schemas.microsoft.com/office/drawing/2014/chart" uri="{C3380CC4-5D6E-409C-BE32-E72D297353CC}">
              <c16:uniqueId val="{00000000-CBAA-4BA5-8EB7-CBDDDA670269}"/>
            </c:ext>
          </c:extLst>
        </c:ser>
        <c:dLbls>
          <c:dLblPos val="bestFit"/>
          <c:showLegendKey val="0"/>
          <c:showVal val="1"/>
          <c:showCatName val="0"/>
          <c:showSerName val="0"/>
          <c:showPercent val="0"/>
          <c:showBubbleSize val="0"/>
          <c:showLeaderLines val="1"/>
        </c:dLbls>
        <c:firstSliceAng val="1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PIVOT!WEEKS(A)</c:name>
    <c:fmtId val="29"/>
  </c:pivotSource>
  <c:chart>
    <c:title>
      <c:tx>
        <c:rich>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r>
              <a:rPr lang="en-US" sz="1400">
                <a:solidFill>
                  <a:sysClr val="windowText" lastClr="000000"/>
                </a:solidFill>
                <a:effectLst/>
              </a:rPr>
              <a:t>Bikes rentals by week days</a:t>
            </a:r>
          </a:p>
        </c:rich>
      </c:tx>
      <c:layout>
        <c:manualLayout>
          <c:xMode val="edge"/>
          <c:yMode val="edge"/>
          <c:x val="0.20398654393552917"/>
          <c:y val="3.1236036445670398E-2"/>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'RESULT (A) PIVOT'!$H$20</c:f>
              <c:strCache>
                <c:ptCount val="1"/>
                <c:pt idx="0">
                  <c:v>Total</c:v>
                </c:pt>
              </c:strCache>
            </c:strRef>
          </c:tx>
          <c:spPr>
            <a:solidFill>
              <a:schemeClr val="accent1">
                <a:lumMod val="50000"/>
              </a:schemeClr>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(A) PIVOT'!$G$21:$G$28</c:f>
              <c:strCache>
                <c:ptCount val="7"/>
                <c:pt idx="0">
                  <c:v>Sun</c:v>
                </c:pt>
                <c:pt idx="1">
                  <c:v>Mon</c:v>
                </c:pt>
                <c:pt idx="2">
                  <c:v>Tue</c:v>
                </c:pt>
                <c:pt idx="3">
                  <c:v>Wed</c:v>
                </c:pt>
                <c:pt idx="4">
                  <c:v>Thu</c:v>
                </c:pt>
                <c:pt idx="5">
                  <c:v>Fri</c:v>
                </c:pt>
                <c:pt idx="6">
                  <c:v>Sat</c:v>
                </c:pt>
              </c:strCache>
            </c:strRef>
          </c:cat>
          <c:val>
            <c:numRef>
              <c:f>'RESULT (A) PIVOT'!$H$21:$H$28</c:f>
              <c:numCache>
                <c:formatCode>0.000,"K"</c:formatCode>
                <c:ptCount val="7"/>
                <c:pt idx="0">
                  <c:v>3813</c:v>
                </c:pt>
                <c:pt idx="1">
                  <c:v>5086</c:v>
                </c:pt>
                <c:pt idx="2">
                  <c:v>5493</c:v>
                </c:pt>
                <c:pt idx="3">
                  <c:v>4918</c:v>
                </c:pt>
                <c:pt idx="4">
                  <c:v>5370</c:v>
                </c:pt>
                <c:pt idx="5">
                  <c:v>5045</c:v>
                </c:pt>
                <c:pt idx="6">
                  <c:v>4173</c:v>
                </c:pt>
              </c:numCache>
            </c:numRef>
          </c:val>
          <c:extLst>
            <c:ext xmlns:c16="http://schemas.microsoft.com/office/drawing/2014/chart" uri="{C3380CC4-5D6E-409C-BE32-E72D297353CC}">
              <c16:uniqueId val="{00000000-7009-4AA7-9117-BBEA9E7DDCDE}"/>
            </c:ext>
          </c:extLst>
        </c:ser>
        <c:dLbls>
          <c:dLblPos val="outEnd"/>
          <c:showLegendKey val="0"/>
          <c:showVal val="1"/>
          <c:showCatName val="0"/>
          <c:showSerName val="0"/>
          <c:showPercent val="0"/>
          <c:showBubbleSize val="0"/>
        </c:dLbls>
        <c:gapWidth val="100"/>
        <c:overlap val="-24"/>
        <c:axId val="1880371648"/>
        <c:axId val="1880373088"/>
      </c:barChart>
      <c:catAx>
        <c:axId val="1880371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PIVOT!WHEATHER_(A)</c:name>
    <c:fmtId val="38"/>
  </c:pivotSource>
  <c:chart>
    <c:title>
      <c:tx>
        <c:rich>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r>
              <a:rPr lang="en-US" sz="1400" b="1" i="0" u="none" strike="noStrike" kern="1200" spc="100" baseline="0">
                <a:solidFill>
                  <a:sysClr val="windowText" lastClr="000000"/>
                </a:solidFill>
                <a:effectLst/>
              </a:rPr>
              <a:t>Bike rentals analysis by weather condition</a:t>
            </a:r>
          </a:p>
        </c:rich>
      </c:tx>
      <c:layout>
        <c:manualLayout>
          <c:xMode val="edge"/>
          <c:yMode val="edge"/>
          <c:x val="0.15390825785689743"/>
          <c:y val="3.1236057527471744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41524337254024"/>
          <c:y val="0.29972375690607733"/>
          <c:w val="0.82524131980082283"/>
          <c:h val="0.47634049196889061"/>
        </c:manualLayout>
      </c:layout>
      <c:barChart>
        <c:barDir val="bar"/>
        <c:grouping val="clustered"/>
        <c:varyColors val="0"/>
        <c:ser>
          <c:idx val="0"/>
          <c:order val="0"/>
          <c:tx>
            <c:strRef>
              <c:f>'RESULT (A) PIVOT'!$H$8</c:f>
              <c:strCache>
                <c:ptCount val="1"/>
                <c:pt idx="0">
                  <c:v>Total</c:v>
                </c:pt>
              </c:strCache>
            </c:strRef>
          </c:tx>
          <c:spPr>
            <a:solidFill>
              <a:schemeClr val="accent2"/>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(A) PIVOT'!$G$9:$G$13</c:f>
              <c:strCache>
                <c:ptCount val="4"/>
                <c:pt idx="0">
                  <c:v>CLEAR SKY</c:v>
                </c:pt>
                <c:pt idx="1">
                  <c:v>DARK SKY</c:v>
                </c:pt>
                <c:pt idx="2">
                  <c:v>MIST SKY</c:v>
                </c:pt>
                <c:pt idx="3">
                  <c:v>RAINY &amp; DARK SKY</c:v>
                </c:pt>
              </c:strCache>
            </c:strRef>
          </c:cat>
          <c:val>
            <c:numRef>
              <c:f>'RESULT (A) PIVOT'!$H$9:$H$13</c:f>
              <c:numCache>
                <c:formatCode>0.000,"K"</c:formatCode>
                <c:ptCount val="4"/>
                <c:pt idx="0">
                  <c:v>21973</c:v>
                </c:pt>
                <c:pt idx="1">
                  <c:v>1463</c:v>
                </c:pt>
                <c:pt idx="2">
                  <c:v>10426</c:v>
                </c:pt>
                <c:pt idx="3">
                  <c:v>36</c:v>
                </c:pt>
              </c:numCache>
            </c:numRef>
          </c:val>
          <c:extLst>
            <c:ext xmlns:c16="http://schemas.microsoft.com/office/drawing/2014/chart" uri="{C3380CC4-5D6E-409C-BE32-E72D297353CC}">
              <c16:uniqueId val="{00000000-514A-4AE3-A94F-154C07071F03}"/>
            </c:ext>
          </c:extLst>
        </c:ser>
        <c:dLbls>
          <c:dLblPos val="outEnd"/>
          <c:showLegendKey val="0"/>
          <c:showVal val="1"/>
          <c:showCatName val="0"/>
          <c:showSerName val="0"/>
          <c:showPercent val="0"/>
          <c:showBubbleSize val="0"/>
        </c:dLbls>
        <c:gapWidth val="90"/>
        <c:axId val="1880371648"/>
        <c:axId val="1880373088"/>
      </c:barChart>
      <c:catAx>
        <c:axId val="188037164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b"/>
        <c:numFmt formatCode="0.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rot="0" vert="horz" anchor="t" anchorCtr="0"/>
    <a:lstStyle/>
    <a:p>
      <a:pPr>
        <a:defRPr b="1">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(A) PIVOT!BY_TEMP(A)</c:name>
    <c:fmtId val="44"/>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Bike</a:t>
            </a:r>
            <a:r>
              <a:rPr lang="en-US" b="1" baseline="0"/>
              <a:t> rental analysis by temperature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96741367236951"/>
          <c:y val="0.22894908242013282"/>
          <c:w val="0.85163941061386583"/>
          <c:h val="0.50495430537162089"/>
        </c:manualLayout>
      </c:layout>
      <c:lineChart>
        <c:grouping val="standard"/>
        <c:varyColors val="0"/>
        <c:ser>
          <c:idx val="0"/>
          <c:order val="0"/>
          <c:tx>
            <c:strRef>
              <c:f>'RESULT (A) PIVOT'!$E$29</c:f>
              <c:strCache>
                <c:ptCount val="1"/>
                <c:pt idx="0">
                  <c:v>Total</c:v>
                </c:pt>
              </c:strCache>
            </c:strRef>
          </c:tx>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cat>
            <c:strRef>
              <c:f>'RESULT (A) PIVOT'!$D$30:$D$53</c:f>
              <c:strCache>
                <c:ptCount val="23"/>
                <c:pt idx="0">
                  <c:v>0.02°C</c:v>
                </c:pt>
                <c:pt idx="1">
                  <c:v>0.04°C</c:v>
                </c:pt>
                <c:pt idx="2">
                  <c:v>0.06°C</c:v>
                </c:pt>
                <c:pt idx="3">
                  <c:v>0.08°C</c:v>
                </c:pt>
                <c:pt idx="4">
                  <c:v>0.10°C</c:v>
                </c:pt>
                <c:pt idx="5">
                  <c:v>0.12°C</c:v>
                </c:pt>
                <c:pt idx="6">
                  <c:v>0.14°C</c:v>
                </c:pt>
                <c:pt idx="7">
                  <c:v>0.16°C</c:v>
                </c:pt>
                <c:pt idx="8">
                  <c:v>0.18°C</c:v>
                </c:pt>
                <c:pt idx="9">
                  <c:v>0.20°C</c:v>
                </c:pt>
                <c:pt idx="10">
                  <c:v>0.22°C</c:v>
                </c:pt>
                <c:pt idx="11">
                  <c:v>0.24°C</c:v>
                </c:pt>
                <c:pt idx="12">
                  <c:v>0.26°C</c:v>
                </c:pt>
                <c:pt idx="13">
                  <c:v>0.28°C</c:v>
                </c:pt>
                <c:pt idx="14">
                  <c:v>0.30°C</c:v>
                </c:pt>
                <c:pt idx="15">
                  <c:v>0.32°C</c:v>
                </c:pt>
                <c:pt idx="16">
                  <c:v>0.34°C</c:v>
                </c:pt>
                <c:pt idx="17">
                  <c:v>0.36°C</c:v>
                </c:pt>
                <c:pt idx="18">
                  <c:v>0.38°C</c:v>
                </c:pt>
                <c:pt idx="19">
                  <c:v>0.40°C</c:v>
                </c:pt>
                <c:pt idx="20">
                  <c:v>0.42°C</c:v>
                </c:pt>
                <c:pt idx="21">
                  <c:v>0.44°C</c:v>
                </c:pt>
                <c:pt idx="22">
                  <c:v>0.46°C</c:v>
                </c:pt>
              </c:strCache>
            </c:strRef>
          </c:cat>
          <c:val>
            <c:numRef>
              <c:f>'RESULT (A) PIVOT'!$E$30:$E$53</c:f>
              <c:numCache>
                <c:formatCode>0.000,"K"</c:formatCode>
                <c:ptCount val="23"/>
                <c:pt idx="0">
                  <c:v>168</c:v>
                </c:pt>
                <c:pt idx="1">
                  <c:v>387</c:v>
                </c:pt>
                <c:pt idx="2">
                  <c:v>457</c:v>
                </c:pt>
                <c:pt idx="3">
                  <c:v>276</c:v>
                </c:pt>
                <c:pt idx="4">
                  <c:v>495</c:v>
                </c:pt>
                <c:pt idx="5">
                  <c:v>1498</c:v>
                </c:pt>
                <c:pt idx="6">
                  <c:v>2788</c:v>
                </c:pt>
                <c:pt idx="7">
                  <c:v>4164</c:v>
                </c:pt>
                <c:pt idx="8">
                  <c:v>2583</c:v>
                </c:pt>
                <c:pt idx="9">
                  <c:v>5935</c:v>
                </c:pt>
                <c:pt idx="10">
                  <c:v>4362</c:v>
                </c:pt>
                <c:pt idx="11">
                  <c:v>2726</c:v>
                </c:pt>
                <c:pt idx="12">
                  <c:v>2110</c:v>
                </c:pt>
                <c:pt idx="13">
                  <c:v>890</c:v>
                </c:pt>
                <c:pt idx="14">
                  <c:v>1733</c:v>
                </c:pt>
                <c:pt idx="15">
                  <c:v>945</c:v>
                </c:pt>
                <c:pt idx="16">
                  <c:v>504</c:v>
                </c:pt>
                <c:pt idx="17">
                  <c:v>656</c:v>
                </c:pt>
                <c:pt idx="18">
                  <c:v>160</c:v>
                </c:pt>
                <c:pt idx="19">
                  <c:v>342</c:v>
                </c:pt>
                <c:pt idx="20">
                  <c:v>260</c:v>
                </c:pt>
                <c:pt idx="21">
                  <c:v>194</c:v>
                </c:pt>
                <c:pt idx="22">
                  <c:v>265</c:v>
                </c:pt>
              </c:numCache>
            </c:numRef>
          </c:val>
          <c:smooth val="0"/>
          <c:extLst>
            <c:ext xmlns:c16="http://schemas.microsoft.com/office/drawing/2014/chart" uri="{C3380CC4-5D6E-409C-BE32-E72D297353CC}">
              <c16:uniqueId val="{00000000-E1C0-4872-982B-F06F8BB5CD95}"/>
            </c:ext>
          </c:extLst>
        </c:ser>
        <c:dLbls>
          <c:showLegendKey val="0"/>
          <c:showVal val="0"/>
          <c:showCatName val="0"/>
          <c:showSerName val="0"/>
          <c:showPercent val="0"/>
          <c:showBubbleSize val="0"/>
        </c:dLbls>
        <c:marker val="1"/>
        <c:smooth val="0"/>
        <c:axId val="1802119983"/>
        <c:axId val="1802119023"/>
      </c:lineChart>
      <c:catAx>
        <c:axId val="1802119983"/>
        <c:scaling>
          <c:orientation val="minMax"/>
        </c:scaling>
        <c:delete val="0"/>
        <c:axPos val="b"/>
        <c:numFmt formatCode="General" sourceLinked="1"/>
        <c:majorTickMark val="none"/>
        <c:minorTickMark val="none"/>
        <c:tickLblPos val="nextTo"/>
        <c:spPr>
          <a:noFill/>
          <a:ln>
            <a:noFill/>
          </a:ln>
          <a:effectLst/>
        </c:spPr>
        <c:txPr>
          <a:bodyPr rot="-3000000" spcFirstLastPara="1" vertOverflow="ellipsis" wrap="square" anchor="t" anchorCtr="0"/>
          <a:lstStyle/>
          <a:p>
            <a:pPr>
              <a:defRPr sz="800" b="1" i="0" u="none" strike="noStrike" kern="1200" baseline="0">
                <a:solidFill>
                  <a:sysClr val="windowText" lastClr="000000"/>
                </a:solidFill>
                <a:effectLst/>
                <a:latin typeface="+mn-lt"/>
                <a:ea typeface="+mn-ea"/>
                <a:cs typeface="+mn-cs"/>
              </a:defRPr>
            </a:pPr>
            <a:endParaRPr lang="en-US"/>
          </a:p>
        </c:txPr>
        <c:crossAx val="1802119023"/>
        <c:crosses val="autoZero"/>
        <c:auto val="1"/>
        <c:lblAlgn val="ctr"/>
        <c:lblOffset val="0"/>
        <c:noMultiLvlLbl val="0"/>
      </c:catAx>
      <c:valAx>
        <c:axId val="1802119023"/>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effectLst/>
                <a:latin typeface="+mn-lt"/>
                <a:ea typeface="+mn-ea"/>
                <a:cs typeface="+mn-cs"/>
              </a:defRPr>
            </a:pPr>
            <a:endParaRPr lang="en-US"/>
          </a:p>
        </c:txPr>
        <c:crossAx val="1802119983"/>
        <c:crosses val="autoZero"/>
        <c:crossBetween val="between"/>
      </c:valAx>
      <c:spPr>
        <a:noFill/>
        <a:ln>
          <a:noFill/>
        </a:ln>
        <a:effectLst>
          <a:outerShdw blurRad="50800" dist="38100" dir="2700000" sx="42000" sy="42000" algn="tl" rotWithShape="0">
            <a:prstClr val="black">
              <a:alpha val="55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PIVOT!REAL_VS_AS_(B)</c:name>
    <c:fmtId val="77"/>
  </c:pivotSource>
  <c:chart>
    <c:title>
      <c:tx>
        <c:rich>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r>
              <a:rPr lang="en-US" sz="1700" b="1" i="0" u="none" strike="noStrike" kern="1200" spc="0" baseline="0">
                <a:solidFill>
                  <a:sysClr val="windowText" lastClr="000000"/>
                </a:solidFill>
              </a:rPr>
              <a:t>Actual vs Assumption Temperature Analysis</a:t>
            </a:r>
          </a:p>
        </c:rich>
      </c:tx>
      <c:overlay val="0"/>
      <c:spPr>
        <a:noFill/>
        <a:ln>
          <a:noFill/>
        </a:ln>
        <a:effectLst/>
      </c:spPr>
      <c:txPr>
        <a:bodyPr rot="0" spcFirstLastPara="1" vertOverflow="ellipsis" vert="horz" wrap="square" anchor="ctr" anchorCtr="1"/>
        <a:lstStyle/>
        <a:p>
          <a:pPr>
            <a:defRPr sz="17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3"/>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4"/>
        <c:spPr>
          <a:solidFill>
            <a:schemeClr val="accent1"/>
          </a:solidFill>
          <a:ln w="28575" cap="rnd">
            <a:solidFill>
              <a:schemeClr val="accent2"/>
            </a:solidFill>
            <a:round/>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7"/>
        <c:spPr>
          <a:solidFill>
            <a:schemeClr val="accent1"/>
          </a:solidFill>
          <a:ln w="28575" cap="rnd">
            <a:solidFill>
              <a:schemeClr val="accent2"/>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8"/>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9"/>
        <c:spPr>
          <a:solidFill>
            <a:schemeClr val="accent1"/>
          </a:solidFill>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0"/>
        <c:spPr>
          <a:solidFill>
            <a:schemeClr val="accent1"/>
          </a:solidFill>
          <a:ln w="28575" cap="rnd">
            <a:solidFill>
              <a:schemeClr val="accent2"/>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1"/>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2"/>
        <c:spPr>
          <a:ln w="28575" cap="rnd">
            <a:solidFill>
              <a:schemeClr val="accent1"/>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3"/>
        <c:spPr>
          <a:ln w="28575" cap="rnd">
            <a:solidFill>
              <a:schemeClr val="accent2"/>
            </a:solidFill>
            <a:round/>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63803165160823E-2"/>
          <c:y val="0.22558730892322548"/>
          <c:w val="0.92095119889236288"/>
          <c:h val="0.46587055333153859"/>
        </c:manualLayout>
      </c:layout>
      <c:lineChart>
        <c:grouping val="stacked"/>
        <c:varyColors val="0"/>
        <c:ser>
          <c:idx val="0"/>
          <c:order val="0"/>
          <c:tx>
            <c:strRef>
              <c:f>'RESULT (B) PIVOT'!$L$1</c:f>
              <c:strCache>
                <c:ptCount val="1"/>
                <c:pt idx="0">
                  <c:v>REAL_TEMP</c:v>
                </c:pt>
              </c:strCache>
            </c:strRef>
          </c:tx>
          <c:spPr>
            <a:ln w="28575" cap="rnd">
              <a:solidFill>
                <a:schemeClr val="accent1"/>
              </a:solidFill>
              <a:round/>
            </a:ln>
            <a:effectLst/>
          </c:spPr>
          <c:marker>
            <c:symbol val="none"/>
          </c:marker>
          <c:dLbls>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(B) PIVOT'!$K$2:$K$47</c:f>
              <c:strCache>
                <c:ptCount val="45"/>
                <c:pt idx="0">
                  <c:v>01-01-11</c:v>
                </c:pt>
                <c:pt idx="1">
                  <c:v>02-01-11</c:v>
                </c:pt>
                <c:pt idx="2">
                  <c:v>03-01-11</c:v>
                </c:pt>
                <c:pt idx="3">
                  <c:v>04-01-11</c:v>
                </c:pt>
                <c:pt idx="4">
                  <c:v>05-01-11</c:v>
                </c:pt>
                <c:pt idx="5">
                  <c:v>06-01-11</c:v>
                </c:pt>
                <c:pt idx="6">
                  <c:v>07-01-11</c:v>
                </c:pt>
                <c:pt idx="7">
                  <c:v>08-01-11</c:v>
                </c:pt>
                <c:pt idx="8">
                  <c:v>09-01-11</c:v>
                </c:pt>
                <c:pt idx="9">
                  <c:v>10-01-11</c:v>
                </c:pt>
                <c:pt idx="10">
                  <c:v>11-01-11</c:v>
                </c:pt>
                <c:pt idx="11">
                  <c:v>12-01-11</c:v>
                </c:pt>
                <c:pt idx="12">
                  <c:v>13-01-11</c:v>
                </c:pt>
                <c:pt idx="13">
                  <c:v>14-01-11</c:v>
                </c:pt>
                <c:pt idx="14">
                  <c:v>15-01-11</c:v>
                </c:pt>
                <c:pt idx="15">
                  <c:v>16-01-11</c:v>
                </c:pt>
                <c:pt idx="16">
                  <c:v>17-01-11</c:v>
                </c:pt>
                <c:pt idx="17">
                  <c:v>18-01-11</c:v>
                </c:pt>
                <c:pt idx="18">
                  <c:v>19-01-11</c:v>
                </c:pt>
                <c:pt idx="19">
                  <c:v>20-01-11</c:v>
                </c:pt>
                <c:pt idx="20">
                  <c:v>21-01-11</c:v>
                </c:pt>
                <c:pt idx="21">
                  <c:v>22-01-11</c:v>
                </c:pt>
                <c:pt idx="22">
                  <c:v>23-01-11</c:v>
                </c:pt>
                <c:pt idx="23">
                  <c:v>24-01-11</c:v>
                </c:pt>
                <c:pt idx="24">
                  <c:v>25-01-11</c:v>
                </c:pt>
                <c:pt idx="25">
                  <c:v>26-01-11</c:v>
                </c:pt>
                <c:pt idx="26">
                  <c:v>27-01-11</c:v>
                </c:pt>
                <c:pt idx="27">
                  <c:v>28-01-11</c:v>
                </c:pt>
                <c:pt idx="28">
                  <c:v>29-01-11</c:v>
                </c:pt>
                <c:pt idx="29">
                  <c:v>30-01-11</c:v>
                </c:pt>
                <c:pt idx="30">
                  <c:v>31-01-11</c:v>
                </c:pt>
                <c:pt idx="31">
                  <c:v>01-02-11</c:v>
                </c:pt>
                <c:pt idx="32">
                  <c:v>02-02-11</c:v>
                </c:pt>
                <c:pt idx="33">
                  <c:v>03-02-11</c:v>
                </c:pt>
                <c:pt idx="34">
                  <c:v>04-02-11</c:v>
                </c:pt>
                <c:pt idx="35">
                  <c:v>05-02-11</c:v>
                </c:pt>
                <c:pt idx="36">
                  <c:v>06-02-11</c:v>
                </c:pt>
                <c:pt idx="37">
                  <c:v>07-02-11</c:v>
                </c:pt>
                <c:pt idx="38">
                  <c:v>08-02-11</c:v>
                </c:pt>
                <c:pt idx="39">
                  <c:v>09-02-11</c:v>
                </c:pt>
                <c:pt idx="40">
                  <c:v>10-02-11</c:v>
                </c:pt>
                <c:pt idx="41">
                  <c:v>11-02-11</c:v>
                </c:pt>
                <c:pt idx="42">
                  <c:v>12-02-11</c:v>
                </c:pt>
                <c:pt idx="43">
                  <c:v>13-02-11</c:v>
                </c:pt>
                <c:pt idx="44">
                  <c:v>14-02-11</c:v>
                </c:pt>
              </c:strCache>
            </c:strRef>
          </c:cat>
          <c:val>
            <c:numRef>
              <c:f>'RESULT (B) PIVOT'!$L$2:$L$47</c:f>
              <c:numCache>
                <c:formatCode>0.00"°c"</c:formatCode>
                <c:ptCount val="45"/>
                <c:pt idx="0">
                  <c:v>0.34416666666666673</c:v>
                </c:pt>
                <c:pt idx="1">
                  <c:v>0.36347826086956525</c:v>
                </c:pt>
                <c:pt idx="2">
                  <c:v>0.19636363636363632</c:v>
                </c:pt>
                <c:pt idx="3">
                  <c:v>0.19999999999999998</c:v>
                </c:pt>
                <c:pt idx="4">
                  <c:v>0.22695652173913042</c:v>
                </c:pt>
                <c:pt idx="5">
                  <c:v>0.20434782608695654</c:v>
                </c:pt>
                <c:pt idx="6">
                  <c:v>0.19652173913043483</c:v>
                </c:pt>
                <c:pt idx="7">
                  <c:v>0.16500000000000006</c:v>
                </c:pt>
                <c:pt idx="8">
                  <c:v>0.13833333333333339</c:v>
                </c:pt>
                <c:pt idx="9">
                  <c:v>0.1508333333333334</c:v>
                </c:pt>
                <c:pt idx="10">
                  <c:v>0.16909090909090915</c:v>
                </c:pt>
                <c:pt idx="11">
                  <c:v>0.17272727272727278</c:v>
                </c:pt>
                <c:pt idx="12">
                  <c:v>0.16500000000000006</c:v>
                </c:pt>
                <c:pt idx="13">
                  <c:v>0.16086956521739135</c:v>
                </c:pt>
                <c:pt idx="14">
                  <c:v>0.23333333333333331</c:v>
                </c:pt>
                <c:pt idx="15">
                  <c:v>0.23166666666666669</c:v>
                </c:pt>
                <c:pt idx="16">
                  <c:v>0.1758333333333334</c:v>
                </c:pt>
                <c:pt idx="17">
                  <c:v>0.2166666666666667</c:v>
                </c:pt>
                <c:pt idx="18">
                  <c:v>0.29217391304347828</c:v>
                </c:pt>
                <c:pt idx="19">
                  <c:v>0.26166666666666666</c:v>
                </c:pt>
                <c:pt idx="20">
                  <c:v>0.17750000000000002</c:v>
                </c:pt>
                <c:pt idx="21">
                  <c:v>5.9130434782608703E-2</c:v>
                </c:pt>
                <c:pt idx="22">
                  <c:v>9.6521739130434797E-2</c:v>
                </c:pt>
                <c:pt idx="23">
                  <c:v>9.7391304347826113E-2</c:v>
                </c:pt>
                <c:pt idx="24">
                  <c:v>0.22347826086956515</c:v>
                </c:pt>
                <c:pt idx="25">
                  <c:v>0.21750000000000005</c:v>
                </c:pt>
                <c:pt idx="26">
                  <c:v>0.19499999999999998</c:v>
                </c:pt>
                <c:pt idx="27">
                  <c:v>0.20347826086956528</c:v>
                </c:pt>
                <c:pt idx="28">
                  <c:v>0.1965217391304348</c:v>
                </c:pt>
                <c:pt idx="29">
                  <c:v>0.21652173913043476</c:v>
                </c:pt>
                <c:pt idx="30">
                  <c:v>0.18083333333333337</c:v>
                </c:pt>
                <c:pt idx="31">
                  <c:v>0.19217391304347831</c:v>
                </c:pt>
                <c:pt idx="32">
                  <c:v>0.26</c:v>
                </c:pt>
                <c:pt idx="33">
                  <c:v>0.18695652173913049</c:v>
                </c:pt>
                <c:pt idx="34">
                  <c:v>0.21130434782608701</c:v>
                </c:pt>
                <c:pt idx="35">
                  <c:v>0.23333333333333336</c:v>
                </c:pt>
                <c:pt idx="36">
                  <c:v>0.28583333333333333</c:v>
                </c:pt>
                <c:pt idx="37">
                  <c:v>0.27166666666666667</c:v>
                </c:pt>
                <c:pt idx="38">
                  <c:v>0.22083333333333341</c:v>
                </c:pt>
                <c:pt idx="39">
                  <c:v>0.1347826086956522</c:v>
                </c:pt>
                <c:pt idx="40">
                  <c:v>0.14434782608695657</c:v>
                </c:pt>
                <c:pt idx="41">
                  <c:v>0.18909090909090909</c:v>
                </c:pt>
                <c:pt idx="42">
                  <c:v>0.22249999999999995</c:v>
                </c:pt>
                <c:pt idx="43">
                  <c:v>0.31652173913043485</c:v>
                </c:pt>
                <c:pt idx="44">
                  <c:v>0.34749999999999998</c:v>
                </c:pt>
              </c:numCache>
            </c:numRef>
          </c:val>
          <c:smooth val="0"/>
          <c:extLst>
            <c:ext xmlns:c16="http://schemas.microsoft.com/office/drawing/2014/chart" uri="{C3380CC4-5D6E-409C-BE32-E72D297353CC}">
              <c16:uniqueId val="{00000003-FBC5-48BC-8BB5-7F8DC91E3C5E}"/>
            </c:ext>
          </c:extLst>
        </c:ser>
        <c:ser>
          <c:idx val="1"/>
          <c:order val="1"/>
          <c:tx>
            <c:strRef>
              <c:f>'RESULT (B) PIVOT'!$M$1</c:f>
              <c:strCache>
                <c:ptCount val="1"/>
                <c:pt idx="0">
                  <c:v>ASSUME_TEMP</c:v>
                </c:pt>
              </c:strCache>
            </c:strRef>
          </c:tx>
          <c:spPr>
            <a:ln w="28575" cap="rnd">
              <a:solidFill>
                <a:schemeClr val="accent2"/>
              </a:solidFill>
              <a:round/>
            </a:ln>
            <a:effectLst/>
          </c:spPr>
          <c:marker>
            <c:symbol val="none"/>
          </c:marker>
          <c:dPt>
            <c:idx val="0"/>
            <c:marker>
              <c:symbol val="none"/>
            </c:marker>
            <c:bubble3D val="0"/>
            <c:spPr>
              <a:ln w="28575" cap="rnd">
                <a:solidFill>
                  <a:schemeClr val="accent2"/>
                </a:solidFill>
                <a:round/>
              </a:ln>
              <a:effectLst/>
            </c:spPr>
            <c:extLst>
              <c:ext xmlns:c16="http://schemas.microsoft.com/office/drawing/2014/chart" uri="{C3380CC4-5D6E-409C-BE32-E72D297353CC}">
                <c16:uniqueId val="{00000005-FBC5-48BC-8BB5-7F8DC91E3C5E}"/>
              </c:ext>
            </c:extLst>
          </c:dPt>
          <c:dLbls>
            <c:dLbl>
              <c:idx val="0"/>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5-FBC5-48BC-8BB5-7F8DC91E3C5E}"/>
                </c:ext>
              </c:extLst>
            </c:dLbl>
            <c:spPr>
              <a:noFill/>
              <a:ln>
                <a:noFill/>
              </a:ln>
              <a:effectLst/>
            </c:spPr>
            <c:txPr>
              <a:bodyPr rot="-5400000" spcFirstLastPara="1" vertOverflow="ellipsis" wrap="square" lIns="38100" tIns="19050" rIns="38100" bIns="19050" anchor="ctr" anchorCtr="0">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(B) PIVOT'!$K$2:$K$47</c:f>
              <c:strCache>
                <c:ptCount val="45"/>
                <c:pt idx="0">
                  <c:v>01-01-11</c:v>
                </c:pt>
                <c:pt idx="1">
                  <c:v>02-01-11</c:v>
                </c:pt>
                <c:pt idx="2">
                  <c:v>03-01-11</c:v>
                </c:pt>
                <c:pt idx="3">
                  <c:v>04-01-11</c:v>
                </c:pt>
                <c:pt idx="4">
                  <c:v>05-01-11</c:v>
                </c:pt>
                <c:pt idx="5">
                  <c:v>06-01-11</c:v>
                </c:pt>
                <c:pt idx="6">
                  <c:v>07-01-11</c:v>
                </c:pt>
                <c:pt idx="7">
                  <c:v>08-01-11</c:v>
                </c:pt>
                <c:pt idx="8">
                  <c:v>09-01-11</c:v>
                </c:pt>
                <c:pt idx="9">
                  <c:v>10-01-11</c:v>
                </c:pt>
                <c:pt idx="10">
                  <c:v>11-01-11</c:v>
                </c:pt>
                <c:pt idx="11">
                  <c:v>12-01-11</c:v>
                </c:pt>
                <c:pt idx="12">
                  <c:v>13-01-11</c:v>
                </c:pt>
                <c:pt idx="13">
                  <c:v>14-01-11</c:v>
                </c:pt>
                <c:pt idx="14">
                  <c:v>15-01-11</c:v>
                </c:pt>
                <c:pt idx="15">
                  <c:v>16-01-11</c:v>
                </c:pt>
                <c:pt idx="16">
                  <c:v>17-01-11</c:v>
                </c:pt>
                <c:pt idx="17">
                  <c:v>18-01-11</c:v>
                </c:pt>
                <c:pt idx="18">
                  <c:v>19-01-11</c:v>
                </c:pt>
                <c:pt idx="19">
                  <c:v>20-01-11</c:v>
                </c:pt>
                <c:pt idx="20">
                  <c:v>21-01-11</c:v>
                </c:pt>
                <c:pt idx="21">
                  <c:v>22-01-11</c:v>
                </c:pt>
                <c:pt idx="22">
                  <c:v>23-01-11</c:v>
                </c:pt>
                <c:pt idx="23">
                  <c:v>24-01-11</c:v>
                </c:pt>
                <c:pt idx="24">
                  <c:v>25-01-11</c:v>
                </c:pt>
                <c:pt idx="25">
                  <c:v>26-01-11</c:v>
                </c:pt>
                <c:pt idx="26">
                  <c:v>27-01-11</c:v>
                </c:pt>
                <c:pt idx="27">
                  <c:v>28-01-11</c:v>
                </c:pt>
                <c:pt idx="28">
                  <c:v>29-01-11</c:v>
                </c:pt>
                <c:pt idx="29">
                  <c:v>30-01-11</c:v>
                </c:pt>
                <c:pt idx="30">
                  <c:v>31-01-11</c:v>
                </c:pt>
                <c:pt idx="31">
                  <c:v>01-02-11</c:v>
                </c:pt>
                <c:pt idx="32">
                  <c:v>02-02-11</c:v>
                </c:pt>
                <c:pt idx="33">
                  <c:v>03-02-11</c:v>
                </c:pt>
                <c:pt idx="34">
                  <c:v>04-02-11</c:v>
                </c:pt>
                <c:pt idx="35">
                  <c:v>05-02-11</c:v>
                </c:pt>
                <c:pt idx="36">
                  <c:v>06-02-11</c:v>
                </c:pt>
                <c:pt idx="37">
                  <c:v>07-02-11</c:v>
                </c:pt>
                <c:pt idx="38">
                  <c:v>08-02-11</c:v>
                </c:pt>
                <c:pt idx="39">
                  <c:v>09-02-11</c:v>
                </c:pt>
                <c:pt idx="40">
                  <c:v>10-02-11</c:v>
                </c:pt>
                <c:pt idx="41">
                  <c:v>11-02-11</c:v>
                </c:pt>
                <c:pt idx="42">
                  <c:v>12-02-11</c:v>
                </c:pt>
                <c:pt idx="43">
                  <c:v>13-02-11</c:v>
                </c:pt>
                <c:pt idx="44">
                  <c:v>14-02-11</c:v>
                </c:pt>
              </c:strCache>
            </c:strRef>
          </c:cat>
          <c:val>
            <c:numRef>
              <c:f>'RESULT (B) PIVOT'!$M$2:$M$47</c:f>
              <c:numCache>
                <c:formatCode>0.00"°c"</c:formatCode>
                <c:ptCount val="45"/>
                <c:pt idx="0">
                  <c:v>0.33833333333333337</c:v>
                </c:pt>
                <c:pt idx="1">
                  <c:v>0.32347826086956527</c:v>
                </c:pt>
                <c:pt idx="2">
                  <c:v>0.19000000000000003</c:v>
                </c:pt>
                <c:pt idx="3">
                  <c:v>0.2130434782608695</c:v>
                </c:pt>
                <c:pt idx="4">
                  <c:v>0.23130434782608697</c:v>
                </c:pt>
                <c:pt idx="5">
                  <c:v>0.23391304347826089</c:v>
                </c:pt>
                <c:pt idx="6">
                  <c:v>0.21000000000000005</c:v>
                </c:pt>
                <c:pt idx="7">
                  <c:v>0.16291666666666668</c:v>
                </c:pt>
                <c:pt idx="8">
                  <c:v>0.11749999999999999</c:v>
                </c:pt>
                <c:pt idx="9">
                  <c:v>0.15125000000000002</c:v>
                </c:pt>
                <c:pt idx="10">
                  <c:v>0.1918181818181818</c:v>
                </c:pt>
                <c:pt idx="11">
                  <c:v>0.16090909090909092</c:v>
                </c:pt>
                <c:pt idx="12">
                  <c:v>0.15083333333333335</c:v>
                </c:pt>
                <c:pt idx="13">
                  <c:v>0.18913043478260871</c:v>
                </c:pt>
                <c:pt idx="14">
                  <c:v>0.24875000000000003</c:v>
                </c:pt>
                <c:pt idx="15">
                  <c:v>0.23416666666666672</c:v>
                </c:pt>
                <c:pt idx="16">
                  <c:v>0.17708333333333329</c:v>
                </c:pt>
                <c:pt idx="17">
                  <c:v>0.23333333333333336</c:v>
                </c:pt>
                <c:pt idx="18">
                  <c:v>0.29869565217391303</c:v>
                </c:pt>
                <c:pt idx="19">
                  <c:v>0.25500000000000006</c:v>
                </c:pt>
                <c:pt idx="20">
                  <c:v>0.15833333333333333</c:v>
                </c:pt>
                <c:pt idx="21">
                  <c:v>8.0869565217391318E-2</c:v>
                </c:pt>
                <c:pt idx="22">
                  <c:v>0.10130434782608697</c:v>
                </c:pt>
                <c:pt idx="23">
                  <c:v>0.11913043478260872</c:v>
                </c:pt>
                <c:pt idx="24">
                  <c:v>0.23521739130434791</c:v>
                </c:pt>
                <c:pt idx="25">
                  <c:v>0.20375000000000004</c:v>
                </c:pt>
                <c:pt idx="26">
                  <c:v>0.21999999999999997</c:v>
                </c:pt>
                <c:pt idx="27">
                  <c:v>0.22304347826086959</c:v>
                </c:pt>
                <c:pt idx="28">
                  <c:v>0.21260869565217394</c:v>
                </c:pt>
                <c:pt idx="29">
                  <c:v>0.24956521739130433</c:v>
                </c:pt>
                <c:pt idx="30">
                  <c:v>0.1875</c:v>
                </c:pt>
                <c:pt idx="31">
                  <c:v>0.23565217391304352</c:v>
                </c:pt>
                <c:pt idx="32">
                  <c:v>0.25416666666666671</c:v>
                </c:pt>
                <c:pt idx="33">
                  <c:v>0.17913043478260871</c:v>
                </c:pt>
                <c:pt idx="34">
                  <c:v>0.22826086956521743</c:v>
                </c:pt>
                <c:pt idx="35">
                  <c:v>0.24333333333333332</c:v>
                </c:pt>
                <c:pt idx="36">
                  <c:v>0.29208333333333331</c:v>
                </c:pt>
                <c:pt idx="37">
                  <c:v>0.30333333333333329</c:v>
                </c:pt>
                <c:pt idx="38">
                  <c:v>0.19958333333333342</c:v>
                </c:pt>
                <c:pt idx="39">
                  <c:v>0.14565217391304347</c:v>
                </c:pt>
                <c:pt idx="40">
                  <c:v>0.15043478260869569</c:v>
                </c:pt>
                <c:pt idx="41">
                  <c:v>0.21454545454545457</c:v>
                </c:pt>
                <c:pt idx="42">
                  <c:v>0.23291666666666663</c:v>
                </c:pt>
                <c:pt idx="43">
                  <c:v>0.32434782608695656</c:v>
                </c:pt>
                <c:pt idx="44">
                  <c:v>0.32874999999999999</c:v>
                </c:pt>
              </c:numCache>
            </c:numRef>
          </c:val>
          <c:smooth val="0"/>
          <c:extLst>
            <c:ext xmlns:c16="http://schemas.microsoft.com/office/drawing/2014/chart" uri="{C3380CC4-5D6E-409C-BE32-E72D297353CC}">
              <c16:uniqueId val="{00000006-FBC5-48BC-8BB5-7F8DC91E3C5E}"/>
            </c:ext>
          </c:extLst>
        </c:ser>
        <c:dLbls>
          <c:showLegendKey val="0"/>
          <c:showVal val="0"/>
          <c:showCatName val="0"/>
          <c:showSerName val="0"/>
          <c:showPercent val="0"/>
          <c:showBubbleSize val="0"/>
        </c:dLbls>
        <c:smooth val="0"/>
        <c:axId val="2101512735"/>
        <c:axId val="2101506015"/>
      </c:lineChart>
      <c:catAx>
        <c:axId val="2101512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06015"/>
        <c:crosses val="autoZero"/>
        <c:auto val="1"/>
        <c:lblAlgn val="ctr"/>
        <c:lblOffset val="100"/>
        <c:noMultiLvlLbl val="0"/>
      </c:catAx>
      <c:valAx>
        <c:axId val="2101506015"/>
        <c:scaling>
          <c:orientation val="minMax"/>
        </c:scaling>
        <c:delete val="0"/>
        <c:axPos val="l"/>
        <c:numFmt formatCode="0.00&quot;°c&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1512735"/>
        <c:crosses val="autoZero"/>
        <c:crossBetween val="between"/>
      </c:valAx>
      <c:spPr>
        <a:solidFill>
          <a:schemeClr val="bg1"/>
        </a:solidFill>
        <a:ln>
          <a:noFill/>
        </a:ln>
        <a:effectLst/>
      </c:spPr>
    </c:plotArea>
    <c:legend>
      <c:legendPos val="b"/>
      <c:layout>
        <c:manualLayout>
          <c:xMode val="edge"/>
          <c:yMode val="edge"/>
          <c:x val="0.22882495959029334"/>
          <c:y val="0.93783691406698622"/>
          <c:w val="0.53171929999806078"/>
          <c:h val="5.584354967194090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PIVOT!BY_DATE(B)</c:name>
    <c:fmtId val="64"/>
  </c:pivotSource>
  <c:chart>
    <c:title>
      <c:tx>
        <c:rich>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r>
              <a:rPr lang="en-US" sz="1700" b="1" i="0" u="none" strike="noStrike" kern="1200" spc="100" baseline="0">
                <a:ln>
                  <a:noFill/>
                </a:ln>
                <a:solidFill>
                  <a:sysClr val="windowText" lastClr="000000"/>
                </a:solidFill>
                <a:effectLst/>
                <a:latin typeface="+mn-lt"/>
                <a:ea typeface="+mn-ea"/>
                <a:cs typeface="+mn-cs"/>
              </a:rPr>
              <a:t>Bike rentals analysis by date</a:t>
            </a:r>
          </a:p>
        </c:rich>
      </c:tx>
      <c:layout>
        <c:manualLayout>
          <c:xMode val="edge"/>
          <c:yMode val="edge"/>
          <c:x val="0.2677304391005178"/>
          <c:y val="4.398795745345585E-2"/>
        </c:manualLayout>
      </c:layout>
      <c:overlay val="0"/>
      <c:spPr>
        <a:noFill/>
        <a:ln>
          <a:noFill/>
        </a:ln>
        <a:effectLst/>
      </c:spPr>
      <c:txPr>
        <a:bodyPr rot="0" spcFirstLastPara="1" vertOverflow="ellipsis" vert="horz" wrap="square" anchor="ctr" anchorCtr="1"/>
        <a:lstStyle/>
        <a:p>
          <a:pPr algn="ctr" rtl="0">
            <a:defRPr lang="en-US" sz="1700" b="1" i="0" u="none" strike="noStrike" kern="1200" spc="100" baseline="0">
              <a:ln>
                <a:noFill/>
              </a:ln>
              <a:solidFill>
                <a:sysClr val="windowText" lastClr="000000"/>
              </a:solidFill>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4585157270973E-2"/>
          <c:y val="0.18356159937028191"/>
          <c:w val="0.9264123993114225"/>
          <c:h val="0.5835852340851132"/>
        </c:manualLayout>
      </c:layout>
      <c:barChart>
        <c:barDir val="col"/>
        <c:grouping val="clustered"/>
        <c:varyColors val="0"/>
        <c:ser>
          <c:idx val="0"/>
          <c:order val="0"/>
          <c:tx>
            <c:strRef>
              <c:f>'RESULT (B) PIVOT'!$B$19</c:f>
              <c:strCache>
                <c:ptCount val="1"/>
                <c:pt idx="0">
                  <c:v>Total</c:v>
                </c:pt>
              </c:strCache>
            </c:strRef>
          </c:tx>
          <c:spPr>
            <a:gradFill flip="none" rotWithShape="1">
              <a:gsLst>
                <a:gs pos="5000">
                  <a:schemeClr val="accent1">
                    <a:lumMod val="50000"/>
                  </a:schemeClr>
                </a:gs>
                <a:gs pos="100000">
                  <a:schemeClr val="accent1">
                    <a:lumMod val="20000"/>
                    <a:lumOff val="80000"/>
                  </a:schemeClr>
                </a:gs>
              </a:gsLst>
              <a:path path="circle">
                <a:fillToRect l="100000" t="100000"/>
              </a:path>
              <a:tileRect r="-100000" b="-100000"/>
            </a:gradFill>
            <a:ln>
              <a:noFill/>
            </a:ln>
            <a:effectLst>
              <a:outerShdw blurRad="50800" dist="38100" dir="2700000" algn="tl" rotWithShape="0">
                <a:prstClr val="black">
                  <a:alpha val="4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 (B) PIVOT'!$A$20:$A$65</c:f>
              <c:strCache>
                <c:ptCount val="45"/>
                <c:pt idx="0">
                  <c:v>01-01-11</c:v>
                </c:pt>
                <c:pt idx="1">
                  <c:v>02-01-11</c:v>
                </c:pt>
                <c:pt idx="2">
                  <c:v>03-01-11</c:v>
                </c:pt>
                <c:pt idx="3">
                  <c:v>04-01-11</c:v>
                </c:pt>
                <c:pt idx="4">
                  <c:v>05-01-11</c:v>
                </c:pt>
                <c:pt idx="5">
                  <c:v>06-01-11</c:v>
                </c:pt>
                <c:pt idx="6">
                  <c:v>07-01-11</c:v>
                </c:pt>
                <c:pt idx="7">
                  <c:v>08-01-11</c:v>
                </c:pt>
                <c:pt idx="8">
                  <c:v>09-01-11</c:v>
                </c:pt>
                <c:pt idx="9">
                  <c:v>10-01-11</c:v>
                </c:pt>
                <c:pt idx="10">
                  <c:v>11-01-11</c:v>
                </c:pt>
                <c:pt idx="11">
                  <c:v>12-01-11</c:v>
                </c:pt>
                <c:pt idx="12">
                  <c:v>13-01-11</c:v>
                </c:pt>
                <c:pt idx="13">
                  <c:v>14-01-11</c:v>
                </c:pt>
                <c:pt idx="14">
                  <c:v>15-01-11</c:v>
                </c:pt>
                <c:pt idx="15">
                  <c:v>16-01-11</c:v>
                </c:pt>
                <c:pt idx="16">
                  <c:v>17-01-11</c:v>
                </c:pt>
                <c:pt idx="17">
                  <c:v>18-01-11</c:v>
                </c:pt>
                <c:pt idx="18">
                  <c:v>19-01-11</c:v>
                </c:pt>
                <c:pt idx="19">
                  <c:v>20-01-11</c:v>
                </c:pt>
                <c:pt idx="20">
                  <c:v>21-01-11</c:v>
                </c:pt>
                <c:pt idx="21">
                  <c:v>22-01-11</c:v>
                </c:pt>
                <c:pt idx="22">
                  <c:v>23-01-11</c:v>
                </c:pt>
                <c:pt idx="23">
                  <c:v>24-01-11</c:v>
                </c:pt>
                <c:pt idx="24">
                  <c:v>25-01-11</c:v>
                </c:pt>
                <c:pt idx="25">
                  <c:v>26-01-11</c:v>
                </c:pt>
                <c:pt idx="26">
                  <c:v>27-01-11</c:v>
                </c:pt>
                <c:pt idx="27">
                  <c:v>28-01-11</c:v>
                </c:pt>
                <c:pt idx="28">
                  <c:v>29-01-11</c:v>
                </c:pt>
                <c:pt idx="29">
                  <c:v>30-01-11</c:v>
                </c:pt>
                <c:pt idx="30">
                  <c:v>31-01-11</c:v>
                </c:pt>
                <c:pt idx="31">
                  <c:v>01-02-11</c:v>
                </c:pt>
                <c:pt idx="32">
                  <c:v>02-02-11</c:v>
                </c:pt>
                <c:pt idx="33">
                  <c:v>03-02-11</c:v>
                </c:pt>
                <c:pt idx="34">
                  <c:v>04-02-11</c:v>
                </c:pt>
                <c:pt idx="35">
                  <c:v>05-02-11</c:v>
                </c:pt>
                <c:pt idx="36">
                  <c:v>06-02-11</c:v>
                </c:pt>
                <c:pt idx="37">
                  <c:v>07-02-11</c:v>
                </c:pt>
                <c:pt idx="38">
                  <c:v>08-02-11</c:v>
                </c:pt>
                <c:pt idx="39">
                  <c:v>09-02-11</c:v>
                </c:pt>
                <c:pt idx="40">
                  <c:v>10-02-11</c:v>
                </c:pt>
                <c:pt idx="41">
                  <c:v>11-02-11</c:v>
                </c:pt>
                <c:pt idx="42">
                  <c:v>12-02-11</c:v>
                </c:pt>
                <c:pt idx="43">
                  <c:v>13-02-11</c:v>
                </c:pt>
                <c:pt idx="44">
                  <c:v>14-02-11</c:v>
                </c:pt>
              </c:strCache>
            </c:strRef>
          </c:cat>
          <c:val>
            <c:numRef>
              <c:f>'RESULT (B) PIVOT'!$B$20:$B$65</c:f>
              <c:numCache>
                <c:formatCode>0.000,"K"</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extLst>
            <c:ext xmlns:c16="http://schemas.microsoft.com/office/drawing/2014/chart" uri="{C3380CC4-5D6E-409C-BE32-E72D297353CC}">
              <c16:uniqueId val="{0000000A-1167-4BFA-ADDA-BD07434C2EE3}"/>
            </c:ext>
          </c:extLst>
        </c:ser>
        <c:dLbls>
          <c:showLegendKey val="0"/>
          <c:showVal val="0"/>
          <c:showCatName val="0"/>
          <c:showSerName val="0"/>
          <c:showPercent val="0"/>
          <c:showBubbleSize val="0"/>
        </c:dLbls>
        <c:gapWidth val="37"/>
        <c:axId val="532033327"/>
        <c:axId val="532032847"/>
      </c:barChart>
      <c:catAx>
        <c:axId val="532033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532032847"/>
        <c:crosses val="autoZero"/>
        <c:auto val="1"/>
        <c:lblAlgn val="ctr"/>
        <c:lblOffset val="100"/>
        <c:noMultiLvlLbl val="0"/>
      </c:catAx>
      <c:valAx>
        <c:axId val="532032847"/>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32033327"/>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PIVOT!PivotTable6</c:name>
    <c:fmtId val="51"/>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400" b="1" i="0" u="none" strike="noStrike" kern="1200" spc="0" baseline="0">
                <a:solidFill>
                  <a:sysClr val="windowText" lastClr="000000"/>
                </a:solidFill>
              </a:rPr>
              <a:t>Bike rental analysis by temperature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96741367236951"/>
          <c:y val="0.22894908242013282"/>
          <c:w val="0.85163941061386583"/>
          <c:h val="0.50495430537162089"/>
        </c:manualLayout>
      </c:layout>
      <c:lineChart>
        <c:grouping val="standard"/>
        <c:varyColors val="0"/>
        <c:ser>
          <c:idx val="0"/>
          <c:order val="0"/>
          <c:tx>
            <c:strRef>
              <c:f>'RESULT (B) PIVOT'!$E$29</c:f>
              <c:strCache>
                <c:ptCount val="1"/>
                <c:pt idx="0">
                  <c:v>Total</c:v>
                </c:pt>
              </c:strCache>
            </c:strRef>
          </c:tx>
          <c:spPr>
            <a:ln w="28575" cap="rnd">
              <a:solidFill>
                <a:schemeClr val="tx2">
                  <a:lumMod val="50000"/>
                  <a:alpha val="98000"/>
                </a:schemeClr>
              </a:solidFill>
              <a:round/>
            </a:ln>
            <a:effectLst/>
          </c:spPr>
          <c:marker>
            <c:symbol val="square"/>
            <c:size val="5"/>
            <c:spPr>
              <a:solidFill>
                <a:srgbClr val="00B0F0"/>
              </a:solidFill>
              <a:ln w="9525">
                <a:solidFill>
                  <a:schemeClr val="accent1"/>
                </a:solidFill>
              </a:ln>
              <a:effectLst/>
            </c:spPr>
          </c:marker>
          <c:cat>
            <c:strRef>
              <c:f>'RESULT (B) PIVOT'!$D$30:$D$53</c:f>
              <c:strCache>
                <c:ptCount val="23"/>
                <c:pt idx="0">
                  <c:v>0.02°C</c:v>
                </c:pt>
                <c:pt idx="1">
                  <c:v>0.04°C</c:v>
                </c:pt>
                <c:pt idx="2">
                  <c:v>0.06°C</c:v>
                </c:pt>
                <c:pt idx="3">
                  <c:v>0.08°C</c:v>
                </c:pt>
                <c:pt idx="4">
                  <c:v>0.10°C</c:v>
                </c:pt>
                <c:pt idx="5">
                  <c:v>0.12°C</c:v>
                </c:pt>
                <c:pt idx="6">
                  <c:v>0.14°C</c:v>
                </c:pt>
                <c:pt idx="7">
                  <c:v>0.16°C</c:v>
                </c:pt>
                <c:pt idx="8">
                  <c:v>0.18°C</c:v>
                </c:pt>
                <c:pt idx="9">
                  <c:v>0.20°C</c:v>
                </c:pt>
                <c:pt idx="10">
                  <c:v>0.22°C</c:v>
                </c:pt>
                <c:pt idx="11">
                  <c:v>0.24°C</c:v>
                </c:pt>
                <c:pt idx="12">
                  <c:v>0.26°C</c:v>
                </c:pt>
                <c:pt idx="13">
                  <c:v>0.28°C</c:v>
                </c:pt>
                <c:pt idx="14">
                  <c:v>0.30°C</c:v>
                </c:pt>
                <c:pt idx="15">
                  <c:v>0.32°C</c:v>
                </c:pt>
                <c:pt idx="16">
                  <c:v>0.34°C</c:v>
                </c:pt>
                <c:pt idx="17">
                  <c:v>0.36°C</c:v>
                </c:pt>
                <c:pt idx="18">
                  <c:v>0.38°C</c:v>
                </c:pt>
                <c:pt idx="19">
                  <c:v>0.40°C</c:v>
                </c:pt>
                <c:pt idx="20">
                  <c:v>0.42°C</c:v>
                </c:pt>
                <c:pt idx="21">
                  <c:v>0.44°C</c:v>
                </c:pt>
                <c:pt idx="22">
                  <c:v>0.46°C</c:v>
                </c:pt>
              </c:strCache>
            </c:strRef>
          </c:cat>
          <c:val>
            <c:numRef>
              <c:f>'RESULT (B) PIVOT'!$E$30:$E$53</c:f>
              <c:numCache>
                <c:formatCode>0.000,"K"</c:formatCode>
                <c:ptCount val="23"/>
                <c:pt idx="0">
                  <c:v>168</c:v>
                </c:pt>
                <c:pt idx="1">
                  <c:v>387</c:v>
                </c:pt>
                <c:pt idx="2">
                  <c:v>608</c:v>
                </c:pt>
                <c:pt idx="3">
                  <c:v>357</c:v>
                </c:pt>
                <c:pt idx="4">
                  <c:v>1259</c:v>
                </c:pt>
                <c:pt idx="5">
                  <c:v>2104</c:v>
                </c:pt>
                <c:pt idx="6">
                  <c:v>4335</c:v>
                </c:pt>
                <c:pt idx="7">
                  <c:v>7003</c:v>
                </c:pt>
                <c:pt idx="8">
                  <c:v>4045</c:v>
                </c:pt>
                <c:pt idx="9">
                  <c:v>7926</c:v>
                </c:pt>
                <c:pt idx="10">
                  <c:v>7212</c:v>
                </c:pt>
                <c:pt idx="11">
                  <c:v>5965</c:v>
                </c:pt>
                <c:pt idx="12">
                  <c:v>3157</c:v>
                </c:pt>
                <c:pt idx="13">
                  <c:v>1958</c:v>
                </c:pt>
                <c:pt idx="14">
                  <c:v>3551</c:v>
                </c:pt>
                <c:pt idx="15">
                  <c:v>1966</c:v>
                </c:pt>
                <c:pt idx="16">
                  <c:v>2478</c:v>
                </c:pt>
                <c:pt idx="17">
                  <c:v>1341</c:v>
                </c:pt>
                <c:pt idx="18">
                  <c:v>521</c:v>
                </c:pt>
                <c:pt idx="19">
                  <c:v>985</c:v>
                </c:pt>
                <c:pt idx="20">
                  <c:v>519</c:v>
                </c:pt>
                <c:pt idx="21">
                  <c:v>194</c:v>
                </c:pt>
                <c:pt idx="22">
                  <c:v>265</c:v>
                </c:pt>
              </c:numCache>
            </c:numRef>
          </c:val>
          <c:smooth val="0"/>
          <c:extLst>
            <c:ext xmlns:c16="http://schemas.microsoft.com/office/drawing/2014/chart" uri="{C3380CC4-5D6E-409C-BE32-E72D297353CC}">
              <c16:uniqueId val="{0000000C-0420-477B-8DE1-043974A4A33E}"/>
            </c:ext>
          </c:extLst>
        </c:ser>
        <c:dLbls>
          <c:showLegendKey val="0"/>
          <c:showVal val="0"/>
          <c:showCatName val="0"/>
          <c:showSerName val="0"/>
          <c:showPercent val="0"/>
          <c:showBubbleSize val="0"/>
        </c:dLbls>
        <c:marker val="1"/>
        <c:smooth val="0"/>
        <c:axId val="1802119983"/>
        <c:axId val="1802119023"/>
      </c:lineChart>
      <c:catAx>
        <c:axId val="1802119983"/>
        <c:scaling>
          <c:orientation val="minMax"/>
        </c:scaling>
        <c:delete val="0"/>
        <c:axPos val="b"/>
        <c:numFmt formatCode="General" sourceLinked="1"/>
        <c:majorTickMark val="none"/>
        <c:minorTickMark val="none"/>
        <c:tickLblPos val="nextTo"/>
        <c:spPr>
          <a:noFill/>
          <a:ln>
            <a:noFill/>
          </a:ln>
          <a:effectLst/>
        </c:spPr>
        <c:txPr>
          <a:bodyPr rot="-3000000" spcFirstLastPara="1" vertOverflow="ellipsis" wrap="square" anchor="t" anchorCtr="0"/>
          <a:lstStyle/>
          <a:p>
            <a:pPr>
              <a:defRPr sz="800" b="1" i="0" u="none" strike="noStrike" kern="1200" baseline="0">
                <a:solidFill>
                  <a:sysClr val="windowText" lastClr="000000"/>
                </a:solidFill>
                <a:effectLst/>
                <a:latin typeface="+mn-lt"/>
                <a:ea typeface="+mn-ea"/>
                <a:cs typeface="+mn-cs"/>
              </a:defRPr>
            </a:pPr>
            <a:endParaRPr lang="en-US"/>
          </a:p>
        </c:txPr>
        <c:crossAx val="1802119023"/>
        <c:crosses val="autoZero"/>
        <c:auto val="1"/>
        <c:lblAlgn val="ctr"/>
        <c:lblOffset val="0"/>
        <c:noMultiLvlLbl val="0"/>
      </c:catAx>
      <c:valAx>
        <c:axId val="1802119023"/>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effectLst/>
                <a:latin typeface="+mn-lt"/>
                <a:ea typeface="+mn-ea"/>
                <a:cs typeface="+mn-cs"/>
              </a:defRPr>
            </a:pPr>
            <a:endParaRPr lang="en-US"/>
          </a:p>
        </c:txPr>
        <c:crossAx val="1802119983"/>
        <c:crosses val="autoZero"/>
        <c:crossBetween val="between"/>
      </c:valAx>
      <c:spPr>
        <a:noFill/>
        <a:ln>
          <a:noFill/>
        </a:ln>
        <a:effectLst>
          <a:outerShdw blurRad="50800" dist="38100" dir="2700000" sx="42000" sy="42000" algn="tl" rotWithShape="0">
            <a:prstClr val="black">
              <a:alpha val="55000"/>
            </a:prstClr>
          </a:outerShdw>
        </a:effectLst>
      </c:spPr>
    </c:plotArea>
    <c:plotVisOnly val="1"/>
    <c:dispBlanksAs val="gap"/>
    <c:showDLblsOverMax val="0"/>
    <c:extLst/>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PIVOT!WEATHER_(B)</c:name>
    <c:fmtId val="45"/>
  </c:pivotSource>
  <c:chart>
    <c:title>
      <c:tx>
        <c:rich>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r>
              <a:rPr lang="en-US" sz="1400" b="1" i="0" u="none" strike="noStrike" kern="1200" spc="100" baseline="0">
                <a:solidFill>
                  <a:sysClr val="windowText" lastClr="000000"/>
                </a:solidFill>
                <a:effectLst/>
              </a:rPr>
              <a:t>Bike rentals analysis by weather condition</a:t>
            </a:r>
          </a:p>
        </c:rich>
      </c:tx>
      <c:layout>
        <c:manualLayout>
          <c:xMode val="edge"/>
          <c:yMode val="edge"/>
          <c:x val="0.15390825785689743"/>
          <c:y val="3.1236057527471744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91000">
                <a:srgbClr val="0070C0"/>
              </a:gs>
              <a:gs pos="20000">
                <a:schemeClr val="bg1"/>
              </a:gs>
            </a:gsLst>
            <a:lin ang="60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105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30809299612154"/>
          <c:y val="0.29972375690607733"/>
          <c:w val="0.65086129252071911"/>
          <c:h val="0.47634049196889061"/>
        </c:manualLayout>
      </c:layout>
      <c:barChart>
        <c:barDir val="bar"/>
        <c:grouping val="clustered"/>
        <c:varyColors val="0"/>
        <c:ser>
          <c:idx val="0"/>
          <c:order val="0"/>
          <c:tx>
            <c:strRef>
              <c:f>'RESULT (B) PIVOT'!$H$8</c:f>
              <c:strCache>
                <c:ptCount val="1"/>
                <c:pt idx="0">
                  <c:v>Total</c:v>
                </c:pt>
              </c:strCache>
            </c:strRef>
          </c:tx>
          <c:spPr>
            <a:solidFill>
              <a:schemeClr val="accent2"/>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(B) PIVOT'!$G$9:$G$13</c:f>
              <c:strCache>
                <c:ptCount val="4"/>
                <c:pt idx="0">
                  <c:v>CLEAR SKY</c:v>
                </c:pt>
                <c:pt idx="1">
                  <c:v>DARK SKY</c:v>
                </c:pt>
                <c:pt idx="2">
                  <c:v>MIST SKY</c:v>
                </c:pt>
                <c:pt idx="3">
                  <c:v>RAINY &amp; DARK SKY</c:v>
                </c:pt>
              </c:strCache>
            </c:strRef>
          </c:cat>
          <c:val>
            <c:numRef>
              <c:f>'RESULT (B) PIVOT'!$H$9:$H$13</c:f>
              <c:numCache>
                <c:formatCode>0.000,"K"</c:formatCode>
                <c:ptCount val="4"/>
                <c:pt idx="0">
                  <c:v>37373</c:v>
                </c:pt>
                <c:pt idx="1">
                  <c:v>2789</c:v>
                </c:pt>
                <c:pt idx="2">
                  <c:v>18106</c:v>
                </c:pt>
                <c:pt idx="3">
                  <c:v>36</c:v>
                </c:pt>
              </c:numCache>
            </c:numRef>
          </c:val>
          <c:extLst>
            <c:ext xmlns:c16="http://schemas.microsoft.com/office/drawing/2014/chart" uri="{C3380CC4-5D6E-409C-BE32-E72D297353CC}">
              <c16:uniqueId val="{0000000A-8F2F-4F68-8056-951E91290F47}"/>
            </c:ext>
          </c:extLst>
        </c:ser>
        <c:dLbls>
          <c:dLblPos val="outEnd"/>
          <c:showLegendKey val="0"/>
          <c:showVal val="1"/>
          <c:showCatName val="0"/>
          <c:showSerName val="0"/>
          <c:showPercent val="0"/>
          <c:showBubbleSize val="0"/>
        </c:dLbls>
        <c:gapWidth val="90"/>
        <c:axId val="1880371648"/>
        <c:axId val="1880373088"/>
      </c:barChart>
      <c:catAx>
        <c:axId val="1880371648"/>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b"/>
        <c:numFmt formatCode="0.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rot="0" vert="horz" anchor="t" anchorCtr="0"/>
    <a:lstStyle/>
    <a:p>
      <a:pPr>
        <a:defRPr b="1">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PIVOT!WEEKEND(B)</c:name>
    <c:fmtId val="43"/>
  </c:pivotSource>
  <c:chart>
    <c:title>
      <c:tx>
        <c:rich>
          <a:bodyPr rot="0" spcFirstLastPara="1" vertOverflow="ellipsis" vert="horz" wrap="square" anchor="ctr" anchorCtr="1"/>
          <a:lstStyle/>
          <a:p>
            <a:pPr>
              <a:defRPr lang="en-US" sz="105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US" sz="1050" b="1" i="0" u="none" strike="noStrike" kern="1200" spc="100" baseline="0">
                <a:solidFill>
                  <a:sysClr val="windowText" lastClr="000000"/>
                </a:solidFill>
                <a:effectLst/>
              </a:rPr>
              <a:t>Total Bike Rentals by weekend in %</a:t>
            </a:r>
          </a:p>
        </c:rich>
      </c:tx>
      <c:layout>
        <c:manualLayout>
          <c:xMode val="edge"/>
          <c:yMode val="edge"/>
          <c:x val="0.12827729867099943"/>
          <c:y val="2.4418499411711467E-2"/>
        </c:manualLayout>
      </c:layout>
      <c:overlay val="0"/>
      <c:spPr>
        <a:noFill/>
        <a:ln>
          <a:noFill/>
        </a:ln>
        <a:effectLst/>
      </c:spPr>
      <c:txPr>
        <a:bodyPr rot="0" spcFirstLastPara="1" vertOverflow="ellipsis" vert="horz" wrap="square" anchor="ctr" anchorCtr="1"/>
        <a:lstStyle/>
        <a:p>
          <a:pPr>
            <a:defRPr lang="en-US" sz="105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0.22496358282484746"/>
              <c:y val="-0.17187500000000003"/>
            </c:manualLayout>
          </c:layout>
          <c:showLegendKey val="0"/>
          <c:showVal val="1"/>
          <c:showCatName val="0"/>
          <c:showSerName val="0"/>
          <c:showPercent val="0"/>
          <c:showBubbleSize val="0"/>
          <c:extLst>
            <c:ext xmlns:c15="http://schemas.microsoft.com/office/drawing/2012/chart" uri="{CE6537A1-D6FC-4f65-9D91-7224C49458BB}">
              <c15:layout>
                <c:manualLayout>
                  <c:w val="0.2556975425961121"/>
                  <c:h val="0.24968750000000001"/>
                </c:manualLayout>
              </c15:layout>
            </c:ext>
          </c:extLst>
        </c:dLbl>
      </c:pivotFmt>
      <c:pivotFmt>
        <c:idx val="6"/>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0.13823818082152925"/>
              <c:y val="0.23958344000343668"/>
            </c:manualLayout>
          </c:layout>
          <c:showLegendKey val="0"/>
          <c:showVal val="1"/>
          <c:showCatName val="0"/>
          <c:showSerName val="0"/>
          <c:showPercent val="0"/>
          <c:showBubbleSize val="0"/>
          <c:extLst>
            <c:ext xmlns:c15="http://schemas.microsoft.com/office/drawing/2012/chart" uri="{CE6537A1-D6FC-4f65-9D91-7224C49458BB}">
              <c15:layout>
                <c:manualLayout>
                  <c:w val="0.25550392407845574"/>
                  <c:h val="0.26010438000687336"/>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6519359169"/>
              <c:y val="5.2695024903319489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9257813787769271"/>
              <c:y val="-2.800400487037305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1079892791178881"/>
              <c:y val="-2.2776539724987208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dLbl>
          <c:idx val="0"/>
          <c:layout>
            <c:manualLayout>
              <c:x val="0.27846852476773737"/>
              <c:y val="-3.6389507915284176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Lst>
        </c:dLbl>
      </c:pivotFmt>
    </c:pivotFmts>
    <c:plotArea>
      <c:layout>
        <c:manualLayout>
          <c:layoutTarget val="inner"/>
          <c:xMode val="edge"/>
          <c:yMode val="edge"/>
          <c:x val="0.26944909664069772"/>
          <c:y val="0.2785247533713458"/>
          <c:w val="0.44473607465733456"/>
          <c:h val="0.48307539143813927"/>
        </c:manualLayout>
      </c:layout>
      <c:doughnutChart>
        <c:varyColors val="1"/>
        <c:ser>
          <c:idx val="0"/>
          <c:order val="0"/>
          <c:tx>
            <c:strRef>
              <c:f>'RESULT (B) PIVOT'!$H$15</c:f>
              <c:strCache>
                <c:ptCount val="1"/>
                <c:pt idx="0">
                  <c:v>Total</c:v>
                </c:pt>
              </c:strCache>
            </c:strRef>
          </c:tx>
          <c:spPr>
            <a:effectLst>
              <a:outerShdw blurRad="50800" dist="38100" algn="l" rotWithShape="0">
                <a:prstClr val="black">
                  <a:alpha val="40000"/>
                </a:prstClr>
              </a:outerShdw>
            </a:effectLst>
          </c:spPr>
          <c:explosion val="12"/>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1-E7B5-4666-B3E3-986227E6D352}"/>
              </c:ext>
            </c:extLst>
          </c:dPt>
          <c:dPt>
            <c:idx val="1"/>
            <c:bubble3D val="0"/>
            <c:explosion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0800" dist="38100" algn="l" rotWithShape="0">
                  <a:prstClr val="black">
                    <a:alpha val="40000"/>
                  </a:prstClr>
                </a:outerShdw>
              </a:effectLst>
            </c:spPr>
            <c:extLst>
              <c:ext xmlns:c16="http://schemas.microsoft.com/office/drawing/2014/chart" uri="{C3380CC4-5D6E-409C-BE32-E72D297353CC}">
                <c16:uniqueId val="{00000003-E7B5-4666-B3E3-986227E6D352}"/>
              </c:ext>
            </c:extLst>
          </c:dPt>
          <c:dLbls>
            <c:dLbl>
              <c:idx val="0"/>
              <c:layout>
                <c:manualLayout>
                  <c:x val="-0.21079892791178881"/>
                  <c:y val="-2.2776539724987208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15039243282996"/>
                      <c:h val="0.28421712338150357"/>
                    </c:manualLayout>
                  </c15:layout>
                </c:ext>
                <c:ext xmlns:c16="http://schemas.microsoft.com/office/drawing/2014/chart" uri="{C3380CC4-5D6E-409C-BE32-E72D297353CC}">
                  <c16:uniqueId val="{00000001-E7B5-4666-B3E3-986227E6D352}"/>
                </c:ext>
              </c:extLst>
            </c:dLbl>
            <c:dLbl>
              <c:idx val="1"/>
              <c:layout>
                <c:manualLayout>
                  <c:x val="0.27846852476773737"/>
                  <c:y val="-3.6389507915284176E-2"/>
                </c:manualLayout>
              </c:layout>
              <c:spPr>
                <a:noFill/>
                <a:ln>
                  <a:noFill/>
                </a:ln>
                <a:effectLst/>
              </c:spPr>
              <c:txPr>
                <a:bodyPr rot="0" spcFirstLastPara="1" vertOverflow="ellipsis" vert="horz" wrap="square" lIns="38100" tIns="19050" rIns="38100" bIns="19050" anchor="ctr" anchorCtr="1">
                  <a:no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257801108194809"/>
                      <c:h val="0.31673749022148417"/>
                    </c:manualLayout>
                  </c15:layout>
                </c:ext>
                <c:ext xmlns:c16="http://schemas.microsoft.com/office/drawing/2014/chart" uri="{C3380CC4-5D6E-409C-BE32-E72D297353CC}">
                  <c16:uniqueId val="{00000003-E7B5-4666-B3E3-986227E6D352}"/>
                </c:ext>
              </c:extLst>
            </c:dLbl>
            <c:spPr>
              <a:noFill/>
              <a:ln>
                <a:noFill/>
              </a:ln>
              <a:effectLst/>
            </c:spPr>
            <c:txPr>
              <a:bodyPr rot="0" spcFirstLastPara="1" vertOverflow="ellipsis" vert="horz" wrap="square" lIns="38100" tIns="19050" rIns="38100" bIns="19050" anchor="ctr" anchorCtr="1">
                <a:spAutoFit/>
              </a:bodyPr>
              <a:lstStyle/>
              <a:p>
                <a:pPr>
                  <a:defRPr lang="en-US"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15875">
                  <a:solidFill>
                    <a:schemeClr val="tx1">
                      <a:alpha val="51000"/>
                    </a:schemeClr>
                  </a:solidFill>
                </a:ln>
                <a:effectLst/>
              </c:spPr>
            </c:leaderLines>
            <c:extLst>
              <c:ext xmlns:c15="http://schemas.microsoft.com/office/drawing/2012/chart" uri="{CE6537A1-D6FC-4f65-9D91-7224C49458BB}"/>
            </c:extLst>
          </c:dLbls>
          <c:cat>
            <c:strRef>
              <c:f>'RESULT (B) PIVOT'!$G$16:$G$18</c:f>
              <c:strCache>
                <c:ptCount val="2"/>
                <c:pt idx="0">
                  <c:v>Holiday</c:v>
                </c:pt>
                <c:pt idx="1">
                  <c:v>Working Day</c:v>
                </c:pt>
              </c:strCache>
            </c:strRef>
          </c:cat>
          <c:val>
            <c:numRef>
              <c:f>'RESULT (B) PIVOT'!$H$16:$H$18</c:f>
              <c:numCache>
                <c:formatCode>0.000,"K"</c:formatCode>
                <c:ptCount val="2"/>
                <c:pt idx="0">
                  <c:v>1000</c:v>
                </c:pt>
                <c:pt idx="1">
                  <c:v>57304</c:v>
                </c:pt>
              </c:numCache>
            </c:numRef>
          </c:val>
          <c:extLst>
            <c:ext xmlns:c16="http://schemas.microsoft.com/office/drawing/2014/chart" uri="{C3380CC4-5D6E-409C-BE32-E72D297353CC}">
              <c16:uniqueId val="{00000004-E7B5-4666-B3E3-986227E6D352}"/>
            </c:ext>
          </c:extLst>
        </c:ser>
        <c:dLbls>
          <c:showLegendKey val="0"/>
          <c:showVal val="1"/>
          <c:showCatName val="0"/>
          <c:showSerName val="0"/>
          <c:showPercent val="0"/>
          <c:showBubbleSize val="0"/>
          <c:showLeaderLines val="1"/>
        </c:dLbls>
        <c:firstSliceAng val="332"/>
        <c:holeSize val="65"/>
      </c:doughnutChart>
      <c:spPr>
        <a:noFill/>
        <a:ln>
          <a:noFill/>
        </a:ln>
        <a:effectLst/>
      </c:spPr>
    </c:plotArea>
    <c:legend>
      <c:legendPos val="b"/>
      <c:layout>
        <c:manualLayout>
          <c:xMode val="edge"/>
          <c:yMode val="edge"/>
          <c:x val="4.9999861128470054E-2"/>
          <c:y val="0.82139018336993608"/>
          <c:w val="0.89999972225694014"/>
          <c:h val="0.1241880479225811"/>
        </c:manualLayout>
      </c:layout>
      <c:overlay val="0"/>
      <c:spPr>
        <a:noFill/>
        <a:ln>
          <a:noFill/>
        </a:ln>
        <a:effectLst/>
      </c:spPr>
      <c:txPr>
        <a:bodyPr rot="0" spcFirstLastPara="1" vertOverflow="ellipsis" vert="horz" wrap="square" anchor="ctr" anchorCtr="1"/>
        <a:lstStyle/>
        <a:p>
          <a:pPr>
            <a:defRPr lang="en-US" sz="105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PIVOT!WEEKS_(B)</c:name>
    <c:fmtId val="36"/>
  </c:pivotSource>
  <c:chart>
    <c:title>
      <c:tx>
        <c:rich>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r>
              <a:rPr lang="en-US" sz="1400" b="1" i="0" u="none" strike="noStrike" kern="1200" spc="100" baseline="0">
                <a:solidFill>
                  <a:sysClr val="windowText" lastClr="000000"/>
                </a:solidFill>
                <a:effectLst/>
              </a:rPr>
              <a:t>Bikes rentals by week days</a:t>
            </a:r>
          </a:p>
        </c:rich>
      </c:tx>
      <c:layout>
        <c:manualLayout>
          <c:xMode val="edge"/>
          <c:yMode val="edge"/>
          <c:x val="0.20398654393552917"/>
          <c:y val="3.1236036445670398E-2"/>
        </c:manualLayout>
      </c:layout>
      <c:overlay val="0"/>
      <c:spPr>
        <a:noFill/>
        <a:ln>
          <a:noFill/>
        </a:ln>
        <a:effectLst/>
      </c:spPr>
      <c:txPr>
        <a:bodyPr rot="0" spcFirstLastPara="1" vertOverflow="ellipsis" vert="horz" wrap="square" anchor="ctr" anchorCtr="1"/>
        <a:lstStyle/>
        <a:p>
          <a:pPr>
            <a:defRPr sz="1400" b="1" i="0" u="none" strike="noStrike" kern="1200" spc="100" baseline="0">
              <a:solidFill>
                <a:sysClr val="windowText" lastClr="000000"/>
              </a:solidFill>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50000"/>
            </a:schemeClr>
          </a:solidFill>
          <a:ln>
            <a:noFill/>
          </a:ln>
          <a:effectLst>
            <a:outerShdw blurRad="50800" dist="38100" algn="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01457890051459"/>
          <c:y val="0.23165386144913699"/>
          <c:w val="0.82263601850705992"/>
          <c:h val="0.59584188340093847"/>
        </c:manualLayout>
      </c:layout>
      <c:barChart>
        <c:barDir val="col"/>
        <c:grouping val="clustered"/>
        <c:varyColors val="0"/>
        <c:ser>
          <c:idx val="0"/>
          <c:order val="0"/>
          <c:tx>
            <c:strRef>
              <c:f>'RESULT (B) PIVOT'!$H$20</c:f>
              <c:strCache>
                <c:ptCount val="1"/>
                <c:pt idx="0">
                  <c:v>Total</c:v>
                </c:pt>
              </c:strCache>
            </c:strRef>
          </c:tx>
          <c:spPr>
            <a:solidFill>
              <a:schemeClr val="accent1">
                <a:lumMod val="50000"/>
              </a:schemeClr>
            </a:solidFill>
            <a:ln>
              <a:noFill/>
            </a:ln>
            <a:effectLst>
              <a:outerShdw blurRad="50800" dist="38100" algn="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'RESULT (B) PIVOT'!$G$21:$G$28</c:f>
              <c:strCache>
                <c:ptCount val="7"/>
                <c:pt idx="0">
                  <c:v>Sun</c:v>
                </c:pt>
                <c:pt idx="1">
                  <c:v>Mon</c:v>
                </c:pt>
                <c:pt idx="2">
                  <c:v>Tue</c:v>
                </c:pt>
                <c:pt idx="3">
                  <c:v>Wed</c:v>
                </c:pt>
                <c:pt idx="4">
                  <c:v>Thu</c:v>
                </c:pt>
                <c:pt idx="5">
                  <c:v>Fri</c:v>
                </c:pt>
                <c:pt idx="6">
                  <c:v>Sat</c:v>
                </c:pt>
              </c:strCache>
            </c:strRef>
          </c:cat>
          <c:val>
            <c:numRef>
              <c:f>'RESULT (B) PIVOT'!$H$21:$H$28</c:f>
              <c:numCache>
                <c:formatCode>0.000,"K"</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32C3-48C5-B98E-9645BC3C75F6}"/>
            </c:ext>
          </c:extLst>
        </c:ser>
        <c:dLbls>
          <c:dLblPos val="outEnd"/>
          <c:showLegendKey val="0"/>
          <c:showVal val="1"/>
          <c:showCatName val="0"/>
          <c:showSerName val="0"/>
          <c:showPercent val="0"/>
          <c:showBubbleSize val="0"/>
        </c:dLbls>
        <c:gapWidth val="100"/>
        <c:overlap val="-24"/>
        <c:axId val="1880371648"/>
        <c:axId val="1880373088"/>
      </c:barChart>
      <c:catAx>
        <c:axId val="1880371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880373088"/>
        <c:crosses val="autoZero"/>
        <c:auto val="1"/>
        <c:lblAlgn val="ctr"/>
        <c:lblOffset val="100"/>
        <c:noMultiLvlLbl val="0"/>
      </c:catAx>
      <c:valAx>
        <c:axId val="1880373088"/>
        <c:scaling>
          <c:orientation val="minMax"/>
        </c:scaling>
        <c:delete val="0"/>
        <c:axPos val="l"/>
        <c:numFmt formatCode="0.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80371648"/>
        <c:crosses val="autoZero"/>
        <c:crossBetween val="between"/>
      </c:valAx>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[SHEET (A) &amp; (B)-MACRO (Recovered).xlsm]RESULT (B) PIVOT!TOP_5_(B)</c:name>
    <c:fmtId val="46"/>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TOP 5 date of Bikes </a:t>
            </a:r>
            <a:r>
              <a:rPr lang="en-US" sz="1050" b="1" i="0" u="none" strike="noStrike" kern="1200" spc="0" baseline="0">
                <a:solidFill>
                  <a:sysClr val="windowText" lastClr="000000"/>
                </a:solidFill>
                <a:latin typeface="+mn-lt"/>
                <a:ea typeface="+mn-ea"/>
                <a:cs typeface="+mn-cs"/>
              </a:rPr>
              <a:t>Rental</a:t>
            </a:r>
            <a:endParaRPr lang="en-US" sz="1050" b="1">
              <a:solidFill>
                <a:sysClr val="windowText" lastClr="000000"/>
              </a:solidFill>
            </a:endParaRPr>
          </a:p>
        </c:rich>
      </c:tx>
      <c:layout>
        <c:manualLayout>
          <c:xMode val="edge"/>
          <c:yMode val="edge"/>
          <c:x val="0.12272800377851703"/>
          <c:y val="7.5132208473940768E-2"/>
        </c:manualLayout>
      </c:layout>
      <c:overlay val="0"/>
      <c:spPr>
        <a:noFill/>
        <a:ln>
          <a:noFill/>
        </a:ln>
        <a:effectLst/>
      </c:spPr>
    </c:title>
    <c:autoTitleDeleted val="0"/>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50800" dist="38100" dir="2700000" algn="tl" rotWithShape="0">
              <a:prstClr val="black">
                <a:alpha val="40000"/>
              </a:prstClr>
            </a:outerShdw>
          </a:effectLst>
        </c:spPr>
      </c:pivotFmt>
      <c:pivotFmt>
        <c:idx val="5"/>
        <c:spPr>
          <a:solidFill>
            <a:schemeClr val="accent1"/>
          </a:solidFill>
          <a:ln>
            <a:noFill/>
          </a:ln>
          <a:effectLst>
            <a:outerShdw blurRad="50800" dist="38100" dir="2700000" algn="tl" rotWithShape="0">
              <a:prstClr val="black">
                <a:alpha val="40000"/>
              </a:prstClr>
            </a:outerShdw>
          </a:effectLst>
        </c:spPr>
      </c:pivotFmt>
      <c:pivotFmt>
        <c:idx val="6"/>
        <c:spPr>
          <a:solidFill>
            <a:schemeClr val="accent1"/>
          </a:solidFill>
          <a:ln>
            <a:noFill/>
          </a:ln>
          <a:effectLst>
            <a:outerShdw blurRad="50800" dist="38100" dir="2700000" algn="tl" rotWithShape="0">
              <a:prstClr val="black">
                <a:alpha val="40000"/>
              </a:prstClr>
            </a:outerShdw>
          </a:effectLst>
        </c:spPr>
      </c:pivotFmt>
      <c:pivotFmt>
        <c:idx val="7"/>
        <c:spPr>
          <a:solidFill>
            <a:schemeClr val="accent1"/>
          </a:solidFill>
          <a:ln>
            <a:noFill/>
          </a:ln>
          <a:effectLst>
            <a:outerShdw blurRad="50800" dist="38100" dir="2700000" algn="tl" rotWithShape="0">
              <a:prstClr val="black">
                <a:alpha val="40000"/>
              </a:prstClr>
            </a:outerShdw>
          </a:effectLst>
        </c:spPr>
      </c:pivotFmt>
      <c:pivotFmt>
        <c:idx val="8"/>
        <c:spPr>
          <a:solidFill>
            <a:schemeClr val="accent1"/>
          </a:solidFill>
          <a:ln>
            <a:noFill/>
          </a:ln>
          <a:effectLst>
            <a:outerShdw blurRad="50800" dist="38100" dir="2700000" algn="tl" rotWithShape="0">
              <a:prstClr val="black">
                <a:alpha val="40000"/>
              </a:prstClr>
            </a:outerShdw>
          </a:effectLst>
        </c:spPr>
      </c:pivotFmt>
      <c:pivotFmt>
        <c:idx val="9"/>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50800" dist="38100" dir="2700000" algn="tl" rotWithShape="0">
              <a:prstClr val="black">
                <a:alpha val="40000"/>
              </a:prstClr>
            </a:outerShdw>
          </a:effectLst>
        </c:spPr>
      </c:pivotFmt>
      <c:pivotFmt>
        <c:idx val="11"/>
        <c:spPr>
          <a:solidFill>
            <a:schemeClr val="accent1"/>
          </a:solidFill>
          <a:ln>
            <a:noFill/>
          </a:ln>
          <a:effectLst>
            <a:outerShdw blurRad="50800" dist="38100" dir="2700000" algn="tl" rotWithShape="0">
              <a:prstClr val="black">
                <a:alpha val="40000"/>
              </a:prstClr>
            </a:outerShdw>
          </a:effectLst>
        </c:spPr>
      </c:pivotFmt>
      <c:pivotFmt>
        <c:idx val="12"/>
        <c:spPr>
          <a:solidFill>
            <a:schemeClr val="accent1"/>
          </a:solidFill>
          <a:ln>
            <a:noFill/>
          </a:ln>
          <a:effectLst>
            <a:outerShdw blurRad="50800" dist="38100" dir="2700000" algn="tl" rotWithShape="0">
              <a:prstClr val="black">
                <a:alpha val="40000"/>
              </a:prstClr>
            </a:outerShdw>
          </a:effectLst>
        </c:spPr>
      </c:pivotFmt>
      <c:pivotFmt>
        <c:idx val="13"/>
        <c:spPr>
          <a:solidFill>
            <a:schemeClr val="accent1"/>
          </a:solidFill>
          <a:ln>
            <a:noFill/>
          </a:ln>
          <a:effectLst>
            <a:outerShdw blurRad="50800" dist="38100" dir="2700000" algn="tl" rotWithShape="0">
              <a:prstClr val="black">
                <a:alpha val="40000"/>
              </a:prstClr>
            </a:outerShdw>
          </a:effectLst>
        </c:spPr>
      </c:pivotFmt>
      <c:pivotFmt>
        <c:idx val="14"/>
        <c:spPr>
          <a:solidFill>
            <a:schemeClr val="accent1"/>
          </a:solidFill>
          <a:ln>
            <a:noFill/>
          </a:ln>
          <a:effectLst>
            <a:outerShdw blurRad="50800" dist="38100" dir="2700000" algn="tl" rotWithShape="0">
              <a:prstClr val="black">
                <a:alpha val="40000"/>
              </a:prstClr>
            </a:outerShdw>
          </a:effectLst>
        </c:spPr>
      </c:pivotFmt>
      <c:pivotFmt>
        <c:idx val="15"/>
        <c:spPr>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50800" dist="38100" dir="2700000" algn="tl" rotWithShape="0">
              <a:prstClr val="black">
                <a:alpha val="40000"/>
              </a:prstClr>
            </a:outerShdw>
          </a:effectLst>
        </c:spPr>
      </c:pivotFmt>
      <c:pivotFmt>
        <c:idx val="17"/>
        <c:spPr>
          <a:solidFill>
            <a:schemeClr val="accent2"/>
          </a:solidFill>
          <a:ln>
            <a:noFill/>
          </a:ln>
          <a:effectLst>
            <a:outerShdw blurRad="50800" dist="38100" dir="2700000" algn="tl" rotWithShape="0">
              <a:prstClr val="black">
                <a:alpha val="40000"/>
              </a:prstClr>
            </a:outerShdw>
          </a:effectLst>
        </c:spPr>
      </c:pivotFmt>
      <c:pivotFmt>
        <c:idx val="18"/>
        <c:spPr>
          <a:solidFill>
            <a:schemeClr val="accent3"/>
          </a:solidFill>
          <a:ln>
            <a:noFill/>
          </a:ln>
          <a:effectLst>
            <a:outerShdw blurRad="50800" dist="38100" dir="2700000" algn="tl" rotWithShape="0">
              <a:prstClr val="black">
                <a:alpha val="40000"/>
              </a:prstClr>
            </a:outerShdw>
          </a:effectLst>
        </c:spPr>
      </c:pivotFmt>
      <c:pivotFmt>
        <c:idx val="19"/>
        <c:spPr>
          <a:solidFill>
            <a:schemeClr val="accent4"/>
          </a:solidFill>
          <a:ln>
            <a:noFill/>
          </a:ln>
          <a:effectLst>
            <a:outerShdw blurRad="50800" dist="38100" dir="2700000" algn="tl" rotWithShape="0">
              <a:prstClr val="black">
                <a:alpha val="40000"/>
              </a:prstClr>
            </a:outerShdw>
          </a:effectLst>
        </c:spPr>
      </c:pivotFmt>
      <c:pivotFmt>
        <c:idx val="20"/>
        <c:spPr>
          <a:solidFill>
            <a:schemeClr val="accent5"/>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38647381048332796"/>
          <c:y val="0.253026538349373"/>
          <c:w val="0.56518690917744374"/>
          <c:h val="0.64276173811606885"/>
        </c:manualLayout>
      </c:layout>
      <c:pieChart>
        <c:varyColors val="1"/>
        <c:ser>
          <c:idx val="0"/>
          <c:order val="0"/>
          <c:tx>
            <c:strRef>
              <c:f>'RESULT (B) PIVOT'!$E$20</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BD42-420D-9547-C9C9E8C40C91}"/>
              </c:ext>
            </c:extLst>
          </c:dPt>
          <c:dPt>
            <c:idx val="1"/>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F-BD42-420D-9547-C9C9E8C40C91}"/>
              </c:ext>
            </c:extLst>
          </c:dPt>
          <c:dPt>
            <c:idx val="2"/>
            <c:bubble3D val="0"/>
            <c:spPr>
              <a:solidFill>
                <a:schemeClr val="accent3"/>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1-BD42-420D-9547-C9C9E8C40C91}"/>
              </c:ext>
            </c:extLst>
          </c:dPt>
          <c:dPt>
            <c:idx val="3"/>
            <c:bubble3D val="0"/>
            <c:spPr>
              <a:solidFill>
                <a:schemeClr val="accent4"/>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3-BD42-420D-9547-C9C9E8C40C91}"/>
              </c:ext>
            </c:extLst>
          </c:dPt>
          <c:dPt>
            <c:idx val="4"/>
            <c:bubble3D val="0"/>
            <c:spPr>
              <a:solidFill>
                <a:schemeClr val="accent5"/>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15-BD42-420D-9547-C9C9E8C40C91}"/>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 (B) PIVOT'!$D$21:$D$26</c:f>
              <c:strCache>
                <c:ptCount val="5"/>
                <c:pt idx="0">
                  <c:v>25-01-11</c:v>
                </c:pt>
                <c:pt idx="1">
                  <c:v>20-01-11</c:v>
                </c:pt>
                <c:pt idx="2">
                  <c:v>11-02-11</c:v>
                </c:pt>
                <c:pt idx="3">
                  <c:v>07-02-11</c:v>
                </c:pt>
                <c:pt idx="4">
                  <c:v>04-02-11</c:v>
                </c:pt>
              </c:strCache>
            </c:strRef>
          </c:cat>
          <c:val>
            <c:numRef>
              <c:f>'RESULT (B) PIVOT'!$E$21:$E$26</c:f>
              <c:numCache>
                <c:formatCode>0.000,"K"</c:formatCode>
                <c:ptCount val="5"/>
                <c:pt idx="0">
                  <c:v>1985</c:v>
                </c:pt>
                <c:pt idx="1">
                  <c:v>1927</c:v>
                </c:pt>
                <c:pt idx="2">
                  <c:v>1746</c:v>
                </c:pt>
                <c:pt idx="3">
                  <c:v>1712</c:v>
                </c:pt>
                <c:pt idx="4">
                  <c:v>1708</c:v>
                </c:pt>
              </c:numCache>
            </c:numRef>
          </c:val>
          <c:extLst>
            <c:ext xmlns:c16="http://schemas.microsoft.com/office/drawing/2014/chart" uri="{C3380CC4-5D6E-409C-BE32-E72D297353CC}">
              <c16:uniqueId val="{00000016-BD42-420D-9547-C9C9E8C40C91}"/>
            </c:ext>
          </c:extLst>
        </c:ser>
        <c:dLbls>
          <c:dLblPos val="bestFit"/>
          <c:showLegendKey val="0"/>
          <c:showVal val="1"/>
          <c:showCatName val="0"/>
          <c:showSerName val="0"/>
          <c:showPercent val="0"/>
          <c:showBubbleSize val="0"/>
          <c:showLeaderLines val="1"/>
        </c:dLbls>
        <c:firstSliceAng val="10"/>
      </c:pieChart>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18" Type="http://schemas.openxmlformats.org/officeDocument/2006/relationships/hyperlink" Target="#'RESULT (A)'!A1"/><Relationship Id="rId3" Type="http://schemas.openxmlformats.org/officeDocument/2006/relationships/image" Target="../media/image2.png"/><Relationship Id="rId21" Type="http://schemas.openxmlformats.org/officeDocument/2006/relationships/hyperlink" Target="#'RESULT (B) PIVOT'!A1"/><Relationship Id="rId7" Type="http://schemas.openxmlformats.org/officeDocument/2006/relationships/image" Target="../media/image5.png"/><Relationship Id="rId12" Type="http://schemas.openxmlformats.org/officeDocument/2006/relationships/chart" Target="../charts/chart5.xml"/><Relationship Id="rId17" Type="http://schemas.openxmlformats.org/officeDocument/2006/relationships/hyperlink" Target="#dataset_3!Z1"/><Relationship Id="rId2" Type="http://schemas.microsoft.com/office/2007/relationships/hdphoto" Target="../media/hdphoto1.wdp"/><Relationship Id="rId16" Type="http://schemas.openxmlformats.org/officeDocument/2006/relationships/hyperlink" Target="#dataset_2!A1"/><Relationship Id="rId20" Type="http://schemas.openxmlformats.org/officeDocument/2006/relationships/hyperlink" Target="#'RESULT (A) PIVOT'!A1"/><Relationship Id="rId1" Type="http://schemas.openxmlformats.org/officeDocument/2006/relationships/image" Target="../media/image1.png"/><Relationship Id="rId6" Type="http://schemas.microsoft.com/office/2007/relationships/hdphoto" Target="../media/hdphoto2.wdp"/><Relationship Id="rId11" Type="http://schemas.openxmlformats.org/officeDocument/2006/relationships/chart" Target="../charts/chart4.xml"/><Relationship Id="rId5" Type="http://schemas.openxmlformats.org/officeDocument/2006/relationships/image" Target="../media/image4.png"/><Relationship Id="rId15" Type="http://schemas.openxmlformats.org/officeDocument/2006/relationships/hyperlink" Target="#dataset_1!A1"/><Relationship Id="rId23" Type="http://schemas.openxmlformats.org/officeDocument/2006/relationships/image" Target="../media/image6.png"/><Relationship Id="rId10" Type="http://schemas.openxmlformats.org/officeDocument/2006/relationships/chart" Target="../charts/chart3.xml"/><Relationship Id="rId19" Type="http://schemas.openxmlformats.org/officeDocument/2006/relationships/hyperlink" Target="#'RESULT (B)'!A1"/><Relationship Id="rId4" Type="http://schemas.openxmlformats.org/officeDocument/2006/relationships/image" Target="../media/image3.png"/><Relationship Id="rId9" Type="http://schemas.openxmlformats.org/officeDocument/2006/relationships/chart" Target="../charts/chart2.xml"/><Relationship Id="rId14" Type="http://schemas.openxmlformats.org/officeDocument/2006/relationships/chart" Target="../charts/chart7.xml"/><Relationship Id="rId22" Type="http://schemas.openxmlformats.org/officeDocument/2006/relationships/hyperlink" Target="#'DASHBOARD (B)'!A1"/></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hyperlink" Target="#'RESULT (A)'!A1"/><Relationship Id="rId3" Type="http://schemas.openxmlformats.org/officeDocument/2006/relationships/image" Target="../media/image2.png"/><Relationship Id="rId21" Type="http://schemas.openxmlformats.org/officeDocument/2006/relationships/hyperlink" Target="#'RESULT (B) PIVOT'!A1"/><Relationship Id="rId7" Type="http://schemas.openxmlformats.org/officeDocument/2006/relationships/image" Target="../media/image5.png"/><Relationship Id="rId12" Type="http://schemas.openxmlformats.org/officeDocument/2006/relationships/chart" Target="../charts/chart12.xml"/><Relationship Id="rId17" Type="http://schemas.openxmlformats.org/officeDocument/2006/relationships/hyperlink" Target="#dataset_3!Z1"/><Relationship Id="rId2" Type="http://schemas.microsoft.com/office/2007/relationships/hdphoto" Target="../media/hdphoto1.wdp"/><Relationship Id="rId16" Type="http://schemas.openxmlformats.org/officeDocument/2006/relationships/hyperlink" Target="#dataset_2!A1"/><Relationship Id="rId20" Type="http://schemas.openxmlformats.org/officeDocument/2006/relationships/hyperlink" Target="#'RESULT (A) PIVOT'!A1"/><Relationship Id="rId1" Type="http://schemas.openxmlformats.org/officeDocument/2006/relationships/image" Target="../media/image1.png"/><Relationship Id="rId6" Type="http://schemas.microsoft.com/office/2007/relationships/hdphoto" Target="../media/hdphoto2.wdp"/><Relationship Id="rId11" Type="http://schemas.openxmlformats.org/officeDocument/2006/relationships/chart" Target="../charts/chart11.xml"/><Relationship Id="rId5" Type="http://schemas.openxmlformats.org/officeDocument/2006/relationships/image" Target="../media/image4.png"/><Relationship Id="rId15" Type="http://schemas.openxmlformats.org/officeDocument/2006/relationships/hyperlink" Target="#dataset_1!A1"/><Relationship Id="rId23" Type="http://schemas.openxmlformats.org/officeDocument/2006/relationships/image" Target="../media/image7.png"/><Relationship Id="rId10" Type="http://schemas.openxmlformats.org/officeDocument/2006/relationships/chart" Target="../charts/chart10.xml"/><Relationship Id="rId19" Type="http://schemas.openxmlformats.org/officeDocument/2006/relationships/hyperlink" Target="#'RESULT (B)'!A1"/><Relationship Id="rId4" Type="http://schemas.openxmlformats.org/officeDocument/2006/relationships/image" Target="../media/image3.png"/><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hyperlink" Target="#'DASHBOARD (A)'!A1"/></Relationships>
</file>

<file path=xl/drawings/_rels/drawing3.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4.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5.xml.rels><?xml version="1.0" encoding="UTF-8" standalone="yes"?>
<Relationships xmlns="http://schemas.openxmlformats.org/package/2006/relationships"><Relationship Id="rId2" Type="http://schemas.openxmlformats.org/officeDocument/2006/relationships/hyperlink" Target="#'DASHBOARD (B)'!A1"/><Relationship Id="rId1" Type="http://schemas.openxmlformats.org/officeDocument/2006/relationships/hyperlink" Target="#'DASHBOARD (A)'!A1"/></Relationships>
</file>

<file path=xl/drawings/_rels/drawing6.xml.rels><?xml version="1.0" encoding="UTF-8" standalone="yes"?>
<Relationships xmlns="http://schemas.openxmlformats.org/package/2006/relationships"><Relationship Id="rId2" Type="http://schemas.openxmlformats.org/officeDocument/2006/relationships/hyperlink" Target="#'DASHBOARD (B)'!A1"/><Relationship Id="rId1" Type="http://schemas.openxmlformats.org/officeDocument/2006/relationships/hyperlink" Target="#'DASHBOARD (A)'!A1"/></Relationships>
</file>

<file path=xl/drawings/_rels/drawing7.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8.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_rels/drawing9.xml.rels><?xml version="1.0" encoding="UTF-8" standalone="yes"?>
<Relationships xmlns="http://schemas.openxmlformats.org/package/2006/relationships"><Relationship Id="rId8" Type="http://schemas.openxmlformats.org/officeDocument/2006/relationships/hyperlink" Target="#'RESULT (A) PIVOT'!A1"/><Relationship Id="rId3" Type="http://schemas.openxmlformats.org/officeDocument/2006/relationships/hyperlink" Target="#dataset_1!A1"/><Relationship Id="rId7" Type="http://schemas.openxmlformats.org/officeDocument/2006/relationships/hyperlink" Target="#'RESULT (B)'!A1"/><Relationship Id="rId2" Type="http://schemas.openxmlformats.org/officeDocument/2006/relationships/hyperlink" Target="#'DASHBOARD (B)'!A1"/><Relationship Id="rId1" Type="http://schemas.openxmlformats.org/officeDocument/2006/relationships/hyperlink" Target="#'DASHBOARD (A)'!A1"/><Relationship Id="rId6" Type="http://schemas.openxmlformats.org/officeDocument/2006/relationships/hyperlink" Target="#'RESULT (A)'!A1"/><Relationship Id="rId5" Type="http://schemas.openxmlformats.org/officeDocument/2006/relationships/hyperlink" Target="#dataset_3!Z1"/><Relationship Id="rId4" Type="http://schemas.openxmlformats.org/officeDocument/2006/relationships/hyperlink" Target="#dataset_2!A1"/><Relationship Id="rId9" Type="http://schemas.openxmlformats.org/officeDocument/2006/relationships/hyperlink" Target="#'RESULT (B) PIVOT'!A1"/></Relationships>
</file>

<file path=xl/drawings/drawing1.xml><?xml version="1.0" encoding="utf-8"?>
<xdr:wsDr xmlns:xdr="http://schemas.openxmlformats.org/drawingml/2006/spreadsheetDrawing" xmlns:a="http://schemas.openxmlformats.org/drawingml/2006/main">
  <xdr:twoCellAnchor editAs="absolute">
    <xdr:from>
      <xdr:col>0</xdr:col>
      <xdr:colOff>314324</xdr:colOff>
      <xdr:row>1</xdr:row>
      <xdr:rowOff>2764</xdr:rowOff>
    </xdr:from>
    <xdr:to>
      <xdr:col>24</xdr:col>
      <xdr:colOff>357868</xdr:colOff>
      <xdr:row>39</xdr:row>
      <xdr:rowOff>123825</xdr:rowOff>
    </xdr:to>
    <xdr:sp macro="" textlink="">
      <xdr:nvSpPr>
        <xdr:cNvPr id="2" name="Rectangle 1">
          <a:extLst>
            <a:ext uri="{FF2B5EF4-FFF2-40B4-BE49-F238E27FC236}">
              <a16:creationId xmlns:a16="http://schemas.microsoft.com/office/drawing/2014/main" id="{0F40F77C-098B-CA5A-2883-889C03091995}"/>
            </a:ext>
          </a:extLst>
        </xdr:cNvPr>
        <xdr:cNvSpPr/>
      </xdr:nvSpPr>
      <xdr:spPr>
        <a:xfrm>
          <a:off x="314324" y="98014"/>
          <a:ext cx="14287501" cy="7360061"/>
        </a:xfrm>
        <a:prstGeom prst="rect">
          <a:avLst/>
        </a:prstGeom>
        <a:gradFill flip="none" rotWithShape="1">
          <a:gsLst>
            <a:gs pos="3000">
              <a:srgbClr val="A7E4FF">
                <a:alpha val="93000"/>
              </a:srgbClr>
            </a:gs>
            <a:gs pos="27000">
              <a:srgbClr val="FFE389"/>
            </a:gs>
            <a:gs pos="100000">
              <a:srgbClr val="C56CA6"/>
            </a:gs>
            <a:gs pos="85000">
              <a:srgbClr val="DF6C7B">
                <a:lumMod val="95000"/>
              </a:srgbClr>
            </a:gs>
            <a:gs pos="60000">
              <a:srgbClr val="F97F67">
                <a:lumMod val="93000"/>
              </a:srgbClr>
            </a:gs>
          </a:gsLst>
          <a:lin ang="0" scaled="0"/>
          <a:tileRect/>
        </a:gra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85271</xdr:colOff>
      <xdr:row>1</xdr:row>
      <xdr:rowOff>165642</xdr:rowOff>
    </xdr:from>
    <xdr:to>
      <xdr:col>4</xdr:col>
      <xdr:colOff>523824</xdr:colOff>
      <xdr:row>38</xdr:row>
      <xdr:rowOff>168087</xdr:rowOff>
    </xdr:to>
    <xdr:sp macro="" textlink="">
      <xdr:nvSpPr>
        <xdr:cNvPr id="3" name="Rectangle: Rounded Corners 2">
          <a:extLst>
            <a:ext uri="{FF2B5EF4-FFF2-40B4-BE49-F238E27FC236}">
              <a16:creationId xmlns:a16="http://schemas.microsoft.com/office/drawing/2014/main" id="{16F5E51B-B05C-3FD3-FAE4-61485D9D7E6D}"/>
            </a:ext>
          </a:extLst>
        </xdr:cNvPr>
        <xdr:cNvSpPr/>
      </xdr:nvSpPr>
      <xdr:spPr>
        <a:xfrm>
          <a:off x="466725" y="260892"/>
          <a:ext cx="2267352" cy="7050945"/>
        </a:xfrm>
        <a:prstGeom prst="roundRect">
          <a:avLst>
            <a:gd name="adj" fmla="val 0"/>
          </a:avLst>
        </a:prstGeom>
        <a:solidFill>
          <a:schemeClr val="accent1">
            <a:lumMod val="50000"/>
            <a:alpha val="14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85271</xdr:colOff>
      <xdr:row>1</xdr:row>
      <xdr:rowOff>178371</xdr:rowOff>
    </xdr:from>
    <xdr:to>
      <xdr:col>4</xdr:col>
      <xdr:colOff>487037</xdr:colOff>
      <xdr:row>38</xdr:row>
      <xdr:rowOff>107016</xdr:rowOff>
    </xdr:to>
    <xdr:grpSp>
      <xdr:nvGrpSpPr>
        <xdr:cNvPr id="66" name="Group 65">
          <a:extLst>
            <a:ext uri="{FF2B5EF4-FFF2-40B4-BE49-F238E27FC236}">
              <a16:creationId xmlns:a16="http://schemas.microsoft.com/office/drawing/2014/main" id="{7741561D-F7C9-D30D-6ADD-36847C7AA268}"/>
            </a:ext>
          </a:extLst>
        </xdr:cNvPr>
        <xdr:cNvGrpSpPr/>
      </xdr:nvGrpSpPr>
      <xdr:grpSpPr>
        <a:xfrm>
          <a:off x="466271" y="278157"/>
          <a:ext cx="2225123" cy="6977145"/>
          <a:chOff x="477931" y="559371"/>
          <a:chExt cx="2242740" cy="6977145"/>
        </a:xfrm>
      </xdr:grpSpPr>
      <xdr:grpSp>
        <xdr:nvGrpSpPr>
          <xdr:cNvPr id="65" name="Group 64">
            <a:extLst>
              <a:ext uri="{FF2B5EF4-FFF2-40B4-BE49-F238E27FC236}">
                <a16:creationId xmlns:a16="http://schemas.microsoft.com/office/drawing/2014/main" id="{93B9BBD6-EA25-2BA9-13C7-691A2A3943A7}"/>
              </a:ext>
            </a:extLst>
          </xdr:cNvPr>
          <xdr:cNvGrpSpPr/>
        </xdr:nvGrpSpPr>
        <xdr:grpSpPr>
          <a:xfrm>
            <a:off x="478649" y="559371"/>
            <a:ext cx="2242022" cy="1390454"/>
            <a:chOff x="478649" y="559371"/>
            <a:chExt cx="2231136" cy="1390454"/>
          </a:xfrm>
        </xdr:grpSpPr>
        <xdr:pic>
          <xdr:nvPicPr>
            <xdr:cNvPr id="5" name="Picture 4">
              <a:extLst>
                <a:ext uri="{FF2B5EF4-FFF2-40B4-BE49-F238E27FC236}">
                  <a16:creationId xmlns:a16="http://schemas.microsoft.com/office/drawing/2014/main" id="{42939584-9B87-BC89-38A4-33EE6932DF8A}"/>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Effect>
                        <a14:saturation sat="400000"/>
                      </a14:imgEffect>
                    </a14:imgLayer>
                  </a14:imgProps>
                </a:ext>
              </a:extLst>
            </a:blip>
            <a:stretch>
              <a:fillRect/>
            </a:stretch>
          </xdr:blipFill>
          <xdr:spPr>
            <a:xfrm>
              <a:off x="488602" y="559371"/>
              <a:ext cx="2220935" cy="733227"/>
            </a:xfrm>
            <a:prstGeom prst="roundRect">
              <a:avLst>
                <a:gd name="adj" fmla="val 0"/>
              </a:avLst>
            </a:prstGeom>
            <a:solidFill>
              <a:srgbClr val="FFFFFF">
                <a:shade val="85000"/>
              </a:srgbClr>
            </a:solidFill>
            <a:ln>
              <a:noFill/>
            </a:ln>
            <a:effectLst/>
          </xdr:spPr>
        </xdr:pic>
        <xdr:sp macro="" textlink="">
          <xdr:nvSpPr>
            <xdr:cNvPr id="4" name="TextBox 3">
              <a:extLst>
                <a:ext uri="{FF2B5EF4-FFF2-40B4-BE49-F238E27FC236}">
                  <a16:creationId xmlns:a16="http://schemas.microsoft.com/office/drawing/2014/main" id="{BA3729BB-E9B1-9B92-5209-254DB8532315}"/>
                </a:ext>
              </a:extLst>
            </xdr:cNvPr>
            <xdr:cNvSpPr txBox="1"/>
          </xdr:nvSpPr>
          <xdr:spPr>
            <a:xfrm>
              <a:off x="478649" y="1302125"/>
              <a:ext cx="2231136" cy="647700"/>
            </a:xfrm>
            <a:prstGeom prst="rect">
              <a:avLst/>
            </a:prstGeom>
            <a:solidFill>
              <a:schemeClr val="bg1"/>
            </a:solidFill>
            <a:ln>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r>
                <a:rPr lang="en-US" sz="1200" b="1"/>
                <a:t>Bike Sharing Demand Analysis</a:t>
              </a:r>
            </a:p>
            <a:p>
              <a:pPr algn="ctr"/>
              <a:r>
                <a:rPr lang="en-US" sz="2400" b="1" i="0"/>
                <a:t>DASHBOARD (A)</a:t>
              </a:r>
            </a:p>
          </xdr:txBody>
        </xdr:sp>
      </xdr:grpSp>
      <xdr:grpSp>
        <xdr:nvGrpSpPr>
          <xdr:cNvPr id="47" name="Group 46">
            <a:extLst>
              <a:ext uri="{FF2B5EF4-FFF2-40B4-BE49-F238E27FC236}">
                <a16:creationId xmlns:a16="http://schemas.microsoft.com/office/drawing/2014/main" id="{7FC8E92F-B492-F8AA-BC37-1850736BD0C3}"/>
              </a:ext>
            </a:extLst>
          </xdr:cNvPr>
          <xdr:cNvGrpSpPr/>
        </xdr:nvGrpSpPr>
        <xdr:grpSpPr>
          <a:xfrm>
            <a:off x="477931" y="1967192"/>
            <a:ext cx="2238223" cy="5569324"/>
            <a:chOff x="477931" y="1967192"/>
            <a:chExt cx="2227307" cy="5569324"/>
          </a:xfrm>
        </xdr:grpSpPr>
        <xdr:grpSp>
          <xdr:nvGrpSpPr>
            <xdr:cNvPr id="46" name="Group 45">
              <a:extLst>
                <a:ext uri="{FF2B5EF4-FFF2-40B4-BE49-F238E27FC236}">
                  <a16:creationId xmlns:a16="http://schemas.microsoft.com/office/drawing/2014/main" id="{60A536FB-F9B6-8940-7D9E-6F7567D438D3}"/>
                </a:ext>
              </a:extLst>
            </xdr:cNvPr>
            <xdr:cNvGrpSpPr/>
          </xdr:nvGrpSpPr>
          <xdr:grpSpPr>
            <a:xfrm>
              <a:off x="477931" y="1967192"/>
              <a:ext cx="2227307" cy="5569324"/>
              <a:chOff x="477931" y="1967192"/>
              <a:chExt cx="2227307" cy="5569324"/>
            </a:xfrm>
          </xdr:grpSpPr>
          <xdr:grpSp>
            <xdr:nvGrpSpPr>
              <xdr:cNvPr id="42" name="Group 41">
                <a:extLst>
                  <a:ext uri="{FF2B5EF4-FFF2-40B4-BE49-F238E27FC236}">
                    <a16:creationId xmlns:a16="http://schemas.microsoft.com/office/drawing/2014/main" id="{3424ADA7-DFD7-DF44-45D5-D49D81A2846B}"/>
                  </a:ext>
                </a:extLst>
              </xdr:cNvPr>
              <xdr:cNvGrpSpPr/>
            </xdr:nvGrpSpPr>
            <xdr:grpSpPr>
              <a:xfrm>
                <a:off x="477931" y="1967192"/>
                <a:ext cx="2227307" cy="4341160"/>
                <a:chOff x="477931" y="2359398"/>
                <a:chExt cx="2209391" cy="4341160"/>
              </a:xfrm>
            </xdr:grpSpPr>
            <mc:AlternateContent xmlns:mc="http://schemas.openxmlformats.org/markup-compatibility/2006" xmlns:a14="http://schemas.microsoft.com/office/drawing/2010/main">
              <mc:Choice Requires="a14">
                <xdr:graphicFrame macro="">
                  <xdr:nvGraphicFramePr>
                    <xdr:cNvPr id="27" name="DATE">
                      <a:extLst>
                        <a:ext uri="{FF2B5EF4-FFF2-40B4-BE49-F238E27FC236}">
                          <a16:creationId xmlns:a16="http://schemas.microsoft.com/office/drawing/2014/main" id="{7E52FF5E-6165-4C59-802C-5BC3567E8489}"/>
                        </a:ext>
                      </a:extLst>
                    </xdr:cNvPr>
                    <xdr:cNvGraphicFramePr/>
                  </xdr:nvGraphicFramePr>
                  <xdr:xfrm>
                    <a:off x="487379" y="2774539"/>
                    <a:ext cx="2190357" cy="1730226"/>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475767" y="2101119"/>
                      <a:ext cx="2201510" cy="17302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YEAR 1">
                      <a:extLst>
                        <a:ext uri="{FF2B5EF4-FFF2-40B4-BE49-F238E27FC236}">
                          <a16:creationId xmlns:a16="http://schemas.microsoft.com/office/drawing/2014/main" id="{B97EB7D8-0907-4D17-AE79-D6345FEED37A}"/>
                        </a:ext>
                      </a:extLst>
                    </xdr:cNvPr>
                    <xdr:cNvGraphicFramePr/>
                  </xdr:nvGraphicFramePr>
                  <xdr:xfrm>
                    <a:off x="1938875" y="2359400"/>
                    <a:ext cx="742355" cy="40005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34654" y="1685980"/>
                      <a:ext cx="746135" cy="40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9" name="MONTH 1">
                      <a:extLst>
                        <a:ext uri="{FF2B5EF4-FFF2-40B4-BE49-F238E27FC236}">
                          <a16:creationId xmlns:a16="http://schemas.microsoft.com/office/drawing/2014/main" id="{7929FD85-0F4E-4270-A2DB-F574273A8EDC}"/>
                        </a:ext>
                      </a:extLst>
                    </xdr:cNvPr>
                    <xdr:cNvGraphicFramePr/>
                  </xdr:nvGraphicFramePr>
                  <xdr:xfrm>
                    <a:off x="477931" y="2359398"/>
                    <a:ext cx="709750" cy="402336"/>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66271" y="1685978"/>
                      <a:ext cx="713364" cy="402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TIME 1">
                      <a:extLst>
                        <a:ext uri="{FF2B5EF4-FFF2-40B4-BE49-F238E27FC236}">
                          <a16:creationId xmlns:a16="http://schemas.microsoft.com/office/drawing/2014/main" id="{5747AEC1-D940-4D74-A1F5-A06CE7827FEE}"/>
                        </a:ext>
                      </a:extLst>
                    </xdr:cNvPr>
                    <xdr:cNvGraphicFramePr/>
                  </xdr:nvGraphicFramePr>
                  <xdr:xfrm>
                    <a:off x="492274" y="4528260"/>
                    <a:ext cx="2195048" cy="1251735"/>
                  </xdr:xfrm>
                  <a:graphic>
                    <a:graphicData uri="http://schemas.microsoft.com/office/drawing/2010/slicer">
                      <sle:slicer xmlns:sle="http://schemas.microsoft.com/office/drawing/2010/slicer" name="TIME 1"/>
                    </a:graphicData>
                  </a:graphic>
                </xdr:graphicFrame>
              </mc:Choice>
              <mc:Fallback xmlns="">
                <xdr:sp macro="" textlink="">
                  <xdr:nvSpPr>
                    <xdr:cNvPr id="0" name=""/>
                    <xdr:cNvSpPr>
                      <a:spLocks noTextEdit="1"/>
                    </xdr:cNvSpPr>
                  </xdr:nvSpPr>
                  <xdr:spPr>
                    <a:xfrm>
                      <a:off x="480687" y="3854840"/>
                      <a:ext cx="2206225" cy="12517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AM/PM 1">
                      <a:extLst>
                        <a:ext uri="{FF2B5EF4-FFF2-40B4-BE49-F238E27FC236}">
                          <a16:creationId xmlns:a16="http://schemas.microsoft.com/office/drawing/2014/main" id="{4DE3D574-90AF-46AE-9C35-72A99F53B253}"/>
                        </a:ext>
                      </a:extLst>
                    </xdr:cNvPr>
                    <xdr:cNvGraphicFramePr>
                      <a:graphicFrameLocks/>
                    </xdr:cNvGraphicFramePr>
                  </xdr:nvGraphicFramePr>
                  <xdr:xfrm>
                    <a:off x="496177" y="5808570"/>
                    <a:ext cx="878179" cy="891988"/>
                  </xdr:xfrm>
                  <a:graphic>
                    <a:graphicData uri="http://schemas.microsoft.com/office/drawing/2010/slicer">
                      <sle:slicer xmlns:sle="http://schemas.microsoft.com/office/drawing/2010/slicer" name="AM/PM 1"/>
                    </a:graphicData>
                  </a:graphic>
                </xdr:graphicFrame>
              </mc:Choice>
              <mc:Fallback xmlns="">
                <xdr:sp macro="" textlink="">
                  <xdr:nvSpPr>
                    <xdr:cNvPr id="0" name=""/>
                    <xdr:cNvSpPr>
                      <a:spLocks noTextEdit="1"/>
                    </xdr:cNvSpPr>
                  </xdr:nvSpPr>
                  <xdr:spPr>
                    <a:xfrm>
                      <a:off x="484610" y="5135150"/>
                      <a:ext cx="882651" cy="8919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3" name="WEEK NAME 1">
                    <a:extLst>
                      <a:ext uri="{FF2B5EF4-FFF2-40B4-BE49-F238E27FC236}">
                        <a16:creationId xmlns:a16="http://schemas.microsoft.com/office/drawing/2014/main" id="{3509FB49-4926-40BE-8C9A-F6CCA73B845C}"/>
                      </a:ext>
                    </a:extLst>
                  </xdr:cNvPr>
                  <xdr:cNvGraphicFramePr/>
                </xdr:nvGraphicFramePr>
                <xdr:xfrm>
                  <a:off x="498664" y="6338002"/>
                  <a:ext cx="2195790" cy="1198514"/>
                </xdr:xfrm>
                <a:graphic>
                  <a:graphicData uri="http://schemas.microsoft.com/office/drawing/2010/slicer">
                    <sle:slicer xmlns:sle="http://schemas.microsoft.com/office/drawing/2010/slicer" name="WEEK NAME 1"/>
                  </a:graphicData>
                </a:graphic>
              </xdr:graphicFrame>
            </mc:Choice>
            <mc:Fallback xmlns="">
              <xdr:sp macro="" textlink="">
                <xdr:nvSpPr>
                  <xdr:cNvPr id="0" name=""/>
                  <xdr:cNvSpPr>
                    <a:spLocks noTextEdit="1"/>
                  </xdr:cNvSpPr>
                </xdr:nvSpPr>
                <xdr:spPr>
                  <a:xfrm>
                    <a:off x="486942" y="6056788"/>
                    <a:ext cx="2189218" cy="11985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4" name="HOLIDAY 1">
                  <a:extLst>
                    <a:ext uri="{FF2B5EF4-FFF2-40B4-BE49-F238E27FC236}">
                      <a16:creationId xmlns:a16="http://schemas.microsoft.com/office/drawing/2014/main" id="{06B9C2F7-43C6-42E7-A110-A8C46F8E1D27}"/>
                    </a:ext>
                  </a:extLst>
                </xdr:cNvPr>
                <xdr:cNvGraphicFramePr/>
              </xdr:nvGraphicFramePr>
              <xdr:xfrm>
                <a:off x="1400812" y="5413002"/>
                <a:ext cx="1295400" cy="895350"/>
              </xdr:xfrm>
              <a:graphic>
                <a:graphicData uri="http://schemas.microsoft.com/office/drawing/2010/slicer">
                  <sle:slicer xmlns:sle="http://schemas.microsoft.com/office/drawing/2010/slicer" name="HOLIDAY 1"/>
                </a:graphicData>
              </a:graphic>
            </xdr:graphicFrame>
          </mc:Choice>
          <mc:Fallback xmlns="">
            <xdr:sp macro="" textlink="">
              <xdr:nvSpPr>
                <xdr:cNvPr id="0" name=""/>
                <xdr:cNvSpPr>
                  <a:spLocks noTextEdit="1"/>
                </xdr:cNvSpPr>
              </xdr:nvSpPr>
              <xdr:spPr>
                <a:xfrm>
                  <a:off x="1386390" y="5131788"/>
                  <a:ext cx="129152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editAs="absolute">
    <xdr:from>
      <xdr:col>5</xdr:col>
      <xdr:colOff>101480</xdr:colOff>
      <xdr:row>12</xdr:row>
      <xdr:rowOff>18329</xdr:rowOff>
    </xdr:from>
    <xdr:to>
      <xdr:col>16</xdr:col>
      <xdr:colOff>585054</xdr:colOff>
      <xdr:row>15</xdr:row>
      <xdr:rowOff>68621</xdr:rowOff>
    </xdr:to>
    <mc:AlternateContent xmlns:mc="http://schemas.openxmlformats.org/markup-compatibility/2006" xmlns:a14="http://schemas.microsoft.com/office/drawing/2010/main">
      <mc:Choice Requires="a14">
        <xdr:graphicFrame macro="">
          <xdr:nvGraphicFramePr>
            <xdr:cNvPr id="45" name="WEATHER CONDITION 1">
              <a:extLst>
                <a:ext uri="{FF2B5EF4-FFF2-40B4-BE49-F238E27FC236}">
                  <a16:creationId xmlns:a16="http://schemas.microsoft.com/office/drawing/2014/main" id="{E95ACD04-BB10-4E68-9B36-5A0A45DD9BBF}"/>
                </a:ext>
              </a:extLst>
            </xdr:cNvPr>
            <xdr:cNvGraphicFramePr/>
          </xdr:nvGraphicFramePr>
          <xdr:xfrm>
            <a:off x="0" y="0"/>
            <a:ext cx="0" cy="0"/>
          </xdr:xfrm>
          <a:graphic>
            <a:graphicData uri="http://schemas.microsoft.com/office/drawing/2010/slicer">
              <sle:slicer xmlns:sle="http://schemas.microsoft.com/office/drawing/2010/slicer" name="WEATHER CONDITION 1"/>
            </a:graphicData>
          </a:graphic>
        </xdr:graphicFrame>
      </mc:Choice>
      <mc:Fallback xmlns="">
        <xdr:sp macro="" textlink="">
          <xdr:nvSpPr>
            <xdr:cNvPr id="0" name=""/>
            <xdr:cNvSpPr>
              <a:spLocks noTextEdit="1"/>
            </xdr:cNvSpPr>
          </xdr:nvSpPr>
          <xdr:spPr>
            <a:xfrm>
              <a:off x="2913623" y="2213615"/>
              <a:ext cx="7169217" cy="621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63214</xdr:colOff>
      <xdr:row>1</xdr:row>
      <xdr:rowOff>181835</xdr:rowOff>
    </xdr:from>
    <xdr:to>
      <xdr:col>14</xdr:col>
      <xdr:colOff>142422</xdr:colOff>
      <xdr:row>11</xdr:row>
      <xdr:rowOff>85726</xdr:rowOff>
    </xdr:to>
    <xdr:grpSp>
      <xdr:nvGrpSpPr>
        <xdr:cNvPr id="64" name="Group 63">
          <a:extLst>
            <a:ext uri="{FF2B5EF4-FFF2-40B4-BE49-F238E27FC236}">
              <a16:creationId xmlns:a16="http://schemas.microsoft.com/office/drawing/2014/main" id="{AE27EAB0-0C3C-8574-01E4-95C2E39A881F}"/>
            </a:ext>
          </a:extLst>
        </xdr:cNvPr>
        <xdr:cNvGrpSpPr/>
      </xdr:nvGrpSpPr>
      <xdr:grpSpPr>
        <a:xfrm>
          <a:off x="2875357" y="281621"/>
          <a:ext cx="5549279" cy="1808891"/>
          <a:chOff x="2981250" y="630481"/>
          <a:chExt cx="5406533" cy="1746176"/>
        </a:xfrm>
      </xdr:grpSpPr>
      <xdr:grpSp>
        <xdr:nvGrpSpPr>
          <xdr:cNvPr id="55" name="Group 54">
            <a:extLst>
              <a:ext uri="{FF2B5EF4-FFF2-40B4-BE49-F238E27FC236}">
                <a16:creationId xmlns:a16="http://schemas.microsoft.com/office/drawing/2014/main" id="{18C496C9-4C47-8486-1A5C-F5DA31C1BE91}"/>
              </a:ext>
            </a:extLst>
          </xdr:cNvPr>
          <xdr:cNvGrpSpPr/>
        </xdr:nvGrpSpPr>
        <xdr:grpSpPr>
          <a:xfrm>
            <a:off x="2981250" y="630481"/>
            <a:ext cx="1664870" cy="783723"/>
            <a:chOff x="6143487" y="634380"/>
            <a:chExt cx="1664750" cy="783723"/>
          </a:xfrm>
        </xdr:grpSpPr>
        <xdr:sp macro="" textlink="'RESULT (A) PIVOT'!A2">
          <xdr:nvSpPr>
            <xdr:cNvPr id="6" name="Rectangle: Rounded Corners 5">
              <a:extLst>
                <a:ext uri="{FF2B5EF4-FFF2-40B4-BE49-F238E27FC236}">
                  <a16:creationId xmlns:a16="http://schemas.microsoft.com/office/drawing/2014/main" id="{CEB18E8A-E4EA-9224-804B-A6C5DBA3C58A}"/>
                </a:ext>
              </a:extLst>
            </xdr:cNvPr>
            <xdr:cNvSpPr>
              <a:spLocks/>
            </xdr:cNvSpPr>
          </xdr:nvSpPr>
          <xdr:spPr>
            <a:xfrm>
              <a:off x="6143487" y="634380"/>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algn="l"/>
              <a:fld id="{60831EE0-54C7-4673-8AA5-846BB6787698}" type="TxLink">
                <a:rPr lang="en-US" sz="2000" b="1" i="0" u="none" strike="noStrike">
                  <a:solidFill>
                    <a:srgbClr val="000000"/>
                  </a:solidFill>
                  <a:latin typeface="Calibri"/>
                  <a:cs typeface="Calibri"/>
                </a:rPr>
                <a:pPr algn="l"/>
                <a:t>33.898K</a:t>
              </a:fld>
              <a:endParaRPr lang="en-US" sz="4400" b="1"/>
            </a:p>
          </xdr:txBody>
        </xdr:sp>
        <xdr:sp macro="" textlink="">
          <xdr:nvSpPr>
            <xdr:cNvPr id="10" name="TextBox 9">
              <a:extLst>
                <a:ext uri="{FF2B5EF4-FFF2-40B4-BE49-F238E27FC236}">
                  <a16:creationId xmlns:a16="http://schemas.microsoft.com/office/drawing/2014/main" id="{12141CF0-F811-D454-D604-BAC214306371}"/>
                </a:ext>
              </a:extLst>
            </xdr:cNvPr>
            <xdr:cNvSpPr txBox="1"/>
          </xdr:nvSpPr>
          <xdr:spPr>
            <a:xfrm>
              <a:off x="6172366" y="674035"/>
              <a:ext cx="1321670"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Total</a:t>
              </a:r>
              <a:r>
                <a:rPr lang="en-US" sz="1100" b="1" baseline="0"/>
                <a:t> Bike </a:t>
              </a:r>
              <a:r>
                <a:rPr lang="en-US" sz="1100" b="1" baseline="0">
                  <a:solidFill>
                    <a:schemeClr val="dk1"/>
                  </a:solidFill>
                  <a:latin typeface="+mn-lt"/>
                  <a:ea typeface="+mn-ea"/>
                  <a:cs typeface="+mn-cs"/>
                </a:rPr>
                <a:t>Rental</a:t>
              </a:r>
              <a:endParaRPr lang="en-US" sz="1100" b="1">
                <a:solidFill>
                  <a:schemeClr val="dk1"/>
                </a:solidFill>
                <a:latin typeface="+mn-lt"/>
                <a:ea typeface="+mn-ea"/>
                <a:cs typeface="+mn-cs"/>
              </a:endParaRPr>
            </a:p>
          </xdr:txBody>
        </xdr:sp>
        <xdr:pic>
          <xdr:nvPicPr>
            <xdr:cNvPr id="20" name="Picture 19">
              <a:extLst>
                <a:ext uri="{FF2B5EF4-FFF2-40B4-BE49-F238E27FC236}">
                  <a16:creationId xmlns:a16="http://schemas.microsoft.com/office/drawing/2014/main" id="{86DEB246-9B51-0258-FEDE-F725263954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95918" y="950743"/>
              <a:ext cx="436947" cy="467360"/>
            </a:xfrm>
            <a:prstGeom prst="rect">
              <a:avLst/>
            </a:prstGeom>
          </xdr:spPr>
        </xdr:pic>
      </xdr:grpSp>
      <xdr:grpSp>
        <xdr:nvGrpSpPr>
          <xdr:cNvPr id="57" name="Group 56">
            <a:extLst>
              <a:ext uri="{FF2B5EF4-FFF2-40B4-BE49-F238E27FC236}">
                <a16:creationId xmlns:a16="http://schemas.microsoft.com/office/drawing/2014/main" id="{21FE43C5-BDD3-1380-4FA0-9186830867D1}"/>
              </a:ext>
            </a:extLst>
          </xdr:cNvPr>
          <xdr:cNvGrpSpPr/>
        </xdr:nvGrpSpPr>
        <xdr:grpSpPr>
          <a:xfrm>
            <a:off x="6726477" y="1608561"/>
            <a:ext cx="1661306" cy="768096"/>
            <a:chOff x="7967212" y="1517234"/>
            <a:chExt cx="1664750" cy="768096"/>
          </a:xfrm>
        </xdr:grpSpPr>
        <xdr:sp macro="" textlink="'RESULT (A) PIVOT'!G2">
          <xdr:nvSpPr>
            <xdr:cNvPr id="9" name="Rectangle: Rounded Corners 8">
              <a:extLst>
                <a:ext uri="{FF2B5EF4-FFF2-40B4-BE49-F238E27FC236}">
                  <a16:creationId xmlns:a16="http://schemas.microsoft.com/office/drawing/2014/main" id="{8C343376-D3D0-16B5-F4B9-5A39B6E32198}"/>
                </a:ext>
              </a:extLst>
            </xdr:cNvPr>
            <xdr:cNvSpPr>
              <a:spLocks/>
            </xdr:cNvSpPr>
          </xdr:nvSpPr>
          <xdr:spPr>
            <a:xfrm>
              <a:off x="7967212"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9721BC51-5AA5-402D-A8A3-7E02DB77D731}" type="TxLink">
                <a:rPr lang="en-US" sz="2000" b="1" i="0" u="none" strike="noStrike">
                  <a:solidFill>
                    <a:srgbClr val="000000"/>
                  </a:solidFill>
                  <a:latin typeface="Calibri"/>
                  <a:ea typeface="+mn-ea"/>
                  <a:cs typeface="Calibri"/>
                </a:rPr>
                <a:pPr marL="0" indent="0" algn="l"/>
                <a:t>56%</a:t>
              </a:fld>
              <a:endParaRPr lang="en-US" sz="2000" b="1" i="0" u="none" strike="noStrike">
                <a:solidFill>
                  <a:srgbClr val="000000"/>
                </a:solidFill>
                <a:latin typeface="Calibri"/>
                <a:ea typeface="+mn-ea"/>
                <a:cs typeface="Calibri"/>
              </a:endParaRPr>
            </a:p>
          </xdr:txBody>
        </xdr:sp>
        <xdr:sp macro="" textlink="">
          <xdr:nvSpPr>
            <xdr:cNvPr id="17" name="TextBox 16">
              <a:extLst>
                <a:ext uri="{FF2B5EF4-FFF2-40B4-BE49-F238E27FC236}">
                  <a16:creationId xmlns:a16="http://schemas.microsoft.com/office/drawing/2014/main" id="{A659CD71-D1D1-C871-CEAD-F09896E756AA}"/>
                </a:ext>
              </a:extLst>
            </xdr:cNvPr>
            <xdr:cNvSpPr txBox="1"/>
          </xdr:nvSpPr>
          <xdr:spPr>
            <a:xfrm>
              <a:off x="8004326" y="1533525"/>
              <a:ext cx="1133144"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chemeClr val="dk1"/>
                  </a:solidFill>
                  <a:latin typeface="+mn-lt"/>
                  <a:ea typeface="+mn-ea"/>
                  <a:cs typeface="+mn-cs"/>
                </a:rPr>
                <a:t>Avg. Humidity</a:t>
              </a:r>
            </a:p>
          </xdr:txBody>
        </xdr:sp>
        <xdr:pic>
          <xdr:nvPicPr>
            <xdr:cNvPr id="22" name="Picture 21">
              <a:extLst>
                <a:ext uri="{FF2B5EF4-FFF2-40B4-BE49-F238E27FC236}">
                  <a16:creationId xmlns:a16="http://schemas.microsoft.com/office/drawing/2014/main" id="{27A2C580-4950-C1FC-681C-03E0E1EE56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105804" y="1751478"/>
              <a:ext cx="445411" cy="446551"/>
            </a:xfrm>
            <a:prstGeom prst="rect">
              <a:avLst/>
            </a:prstGeom>
          </xdr:spPr>
        </xdr:pic>
      </xdr:grpSp>
      <xdr:grpSp>
        <xdr:nvGrpSpPr>
          <xdr:cNvPr id="56" name="Group 55">
            <a:extLst>
              <a:ext uri="{FF2B5EF4-FFF2-40B4-BE49-F238E27FC236}">
                <a16:creationId xmlns:a16="http://schemas.microsoft.com/office/drawing/2014/main" id="{3F2B725A-6D5D-37C6-1A6D-A436107D6592}"/>
              </a:ext>
            </a:extLst>
          </xdr:cNvPr>
          <xdr:cNvGrpSpPr/>
        </xdr:nvGrpSpPr>
        <xdr:grpSpPr>
          <a:xfrm>
            <a:off x="4895577" y="1608561"/>
            <a:ext cx="1660992" cy="768096"/>
            <a:chOff x="6152731" y="1517234"/>
            <a:chExt cx="1664750" cy="768096"/>
          </a:xfrm>
        </xdr:grpSpPr>
        <xdr:sp macro="" textlink="'RESULT (A) PIVOT'!F2">
          <xdr:nvSpPr>
            <xdr:cNvPr id="8" name="Rectangle: Rounded Corners 7">
              <a:extLst>
                <a:ext uri="{FF2B5EF4-FFF2-40B4-BE49-F238E27FC236}">
                  <a16:creationId xmlns:a16="http://schemas.microsoft.com/office/drawing/2014/main" id="{99237572-BDF9-9868-3F63-6774CE4CC731}"/>
                </a:ext>
              </a:extLst>
            </xdr:cNvPr>
            <xdr:cNvSpPr>
              <a:spLocks/>
            </xdr:cNvSpPr>
          </xdr:nvSpPr>
          <xdr:spPr>
            <a:xfrm>
              <a:off x="6152731"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5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D30B0617-73A5-4D46-8D70-8FD7C96D1AC1}" type="TxLink">
                <a:rPr lang="en-US" sz="2000" b="1" i="0" u="none" strike="noStrike">
                  <a:solidFill>
                    <a:srgbClr val="000000"/>
                  </a:solidFill>
                  <a:latin typeface="Calibri"/>
                  <a:ea typeface="+mn-ea"/>
                  <a:cs typeface="Calibri"/>
                </a:rPr>
                <a:pPr marL="0" indent="0" algn="l"/>
                <a:t>0.205m/s</a:t>
              </a:fld>
              <a:endParaRPr lang="en-US" sz="2000" b="1" i="0" u="none" strike="noStrike">
                <a:solidFill>
                  <a:srgbClr val="000000"/>
                </a:solidFill>
                <a:latin typeface="Calibri"/>
                <a:ea typeface="+mn-ea"/>
                <a:cs typeface="Calibri"/>
              </a:endParaRPr>
            </a:p>
          </xdr:txBody>
        </xdr:sp>
        <xdr:sp macro="" textlink="">
          <xdr:nvSpPr>
            <xdr:cNvPr id="16" name="TextBox 15">
              <a:extLst>
                <a:ext uri="{FF2B5EF4-FFF2-40B4-BE49-F238E27FC236}">
                  <a16:creationId xmlns:a16="http://schemas.microsoft.com/office/drawing/2014/main" id="{EB72F592-C0B4-4EC1-9058-C4A487E1331F}"/>
                </a:ext>
              </a:extLst>
            </xdr:cNvPr>
            <xdr:cNvSpPr txBox="1"/>
          </xdr:nvSpPr>
          <xdr:spPr>
            <a:xfrm>
              <a:off x="6193762" y="1530163"/>
              <a:ext cx="1319599"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Wind Speed</a:t>
              </a:r>
            </a:p>
          </xdr:txBody>
        </xdr:sp>
        <xdr:pic>
          <xdr:nvPicPr>
            <xdr:cNvPr id="26" name="Picture 25">
              <a:extLst>
                <a:ext uri="{FF2B5EF4-FFF2-40B4-BE49-F238E27FC236}">
                  <a16:creationId xmlns:a16="http://schemas.microsoft.com/office/drawing/2014/main" id="{227BFF07-FEAA-C4D4-977C-19ACA3943287}"/>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7401486" y="1827679"/>
              <a:ext cx="360171" cy="361950"/>
            </a:xfrm>
            <a:prstGeom prst="rect">
              <a:avLst/>
            </a:prstGeom>
            <a:noFill/>
          </xdr:spPr>
        </xdr:pic>
      </xdr:grpSp>
      <xdr:grpSp>
        <xdr:nvGrpSpPr>
          <xdr:cNvPr id="54" name="Group 53">
            <a:extLst>
              <a:ext uri="{FF2B5EF4-FFF2-40B4-BE49-F238E27FC236}">
                <a16:creationId xmlns:a16="http://schemas.microsoft.com/office/drawing/2014/main" id="{6A007E8A-3EB3-4D39-3532-ACC81AF77F33}"/>
              </a:ext>
            </a:extLst>
          </xdr:cNvPr>
          <xdr:cNvGrpSpPr/>
        </xdr:nvGrpSpPr>
        <xdr:grpSpPr>
          <a:xfrm>
            <a:off x="3004231" y="1608561"/>
            <a:ext cx="1665231" cy="768096"/>
            <a:chOff x="7957709" y="614039"/>
            <a:chExt cx="1664750" cy="768096"/>
          </a:xfrm>
        </xdr:grpSpPr>
        <xdr:sp macro="" textlink="'RESULT (A) PIVOT'!D2">
          <xdr:nvSpPr>
            <xdr:cNvPr id="7" name="Rectangle: Rounded Corners 6">
              <a:extLst>
                <a:ext uri="{FF2B5EF4-FFF2-40B4-BE49-F238E27FC236}">
                  <a16:creationId xmlns:a16="http://schemas.microsoft.com/office/drawing/2014/main" id="{267A0247-294F-2EC0-1A0B-2946BAEADBF4}"/>
                </a:ext>
              </a:extLst>
            </xdr:cNvPr>
            <xdr:cNvSpPr>
              <a:spLocks/>
            </xdr:cNvSpPr>
          </xdr:nvSpPr>
          <xdr:spPr>
            <a:xfrm>
              <a:off x="7957709" y="614039"/>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57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5E000907-F359-4D8E-8486-6B04EFFCA2F4}" type="TxLink">
                <a:rPr lang="en-US" sz="2000" b="1" i="0" u="none" strike="noStrike">
                  <a:solidFill>
                    <a:srgbClr val="000000"/>
                  </a:solidFill>
                  <a:latin typeface="Calibri"/>
                  <a:ea typeface="+mn-ea"/>
                  <a:cs typeface="Calibri"/>
                </a:rPr>
                <a:pPr marL="0" indent="0" algn="l"/>
                <a:t>0.197°C</a:t>
              </a:fld>
              <a:endParaRPr lang="en-US" sz="2000" b="1" i="0" u="none" strike="noStrike">
                <a:solidFill>
                  <a:srgbClr val="000000"/>
                </a:solidFill>
                <a:latin typeface="Calibri"/>
                <a:ea typeface="+mn-ea"/>
                <a:cs typeface="Calibri"/>
              </a:endParaRPr>
            </a:p>
          </xdr:txBody>
        </xdr:sp>
        <xdr:sp macro="" textlink="">
          <xdr:nvSpPr>
            <xdr:cNvPr id="15" name="TextBox 14">
              <a:extLst>
                <a:ext uri="{FF2B5EF4-FFF2-40B4-BE49-F238E27FC236}">
                  <a16:creationId xmlns:a16="http://schemas.microsoft.com/office/drawing/2014/main" id="{1A9B380F-E789-4430-9540-5E6AF4C43312}"/>
                </a:ext>
              </a:extLst>
            </xdr:cNvPr>
            <xdr:cNvSpPr txBox="1"/>
          </xdr:nvSpPr>
          <xdr:spPr>
            <a:xfrm>
              <a:off x="7984240" y="665069"/>
              <a:ext cx="1316816" cy="312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Temperature</a:t>
              </a:r>
            </a:p>
          </xdr:txBody>
        </xdr:sp>
        <xdr:pic>
          <xdr:nvPicPr>
            <xdr:cNvPr id="34" name="Picture 33">
              <a:extLst>
                <a:ext uri="{FF2B5EF4-FFF2-40B4-BE49-F238E27FC236}">
                  <a16:creationId xmlns:a16="http://schemas.microsoft.com/office/drawing/2014/main" id="{59184C63-65B1-888D-0976-1067A4D4367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143628" y="900955"/>
              <a:ext cx="440335" cy="437030"/>
            </a:xfrm>
            <a:prstGeom prst="rect">
              <a:avLst/>
            </a:prstGeom>
          </xdr:spPr>
        </xdr:pic>
      </xdr:grpSp>
      <xdr:grpSp>
        <xdr:nvGrpSpPr>
          <xdr:cNvPr id="62" name="Group 61">
            <a:extLst>
              <a:ext uri="{FF2B5EF4-FFF2-40B4-BE49-F238E27FC236}">
                <a16:creationId xmlns:a16="http://schemas.microsoft.com/office/drawing/2014/main" id="{5F9558A9-FDF0-3981-77F0-BB7482F1DA50}"/>
              </a:ext>
            </a:extLst>
          </xdr:cNvPr>
          <xdr:cNvGrpSpPr/>
        </xdr:nvGrpSpPr>
        <xdr:grpSpPr>
          <a:xfrm>
            <a:off x="4854874" y="632886"/>
            <a:ext cx="1667418" cy="790314"/>
            <a:chOff x="4854874" y="632886"/>
            <a:chExt cx="1667418" cy="790314"/>
          </a:xfrm>
        </xdr:grpSpPr>
        <xdr:sp macro="" textlink="'RESULT (A) PIVOT'!B2">
          <xdr:nvSpPr>
            <xdr:cNvPr id="51" name="Rectangle: Rounded Corners 50">
              <a:extLst>
                <a:ext uri="{FF2B5EF4-FFF2-40B4-BE49-F238E27FC236}">
                  <a16:creationId xmlns:a16="http://schemas.microsoft.com/office/drawing/2014/main" id="{26FB6183-24C8-F71C-DCCB-FDA7123694F0}"/>
                </a:ext>
              </a:extLst>
            </xdr:cNvPr>
            <xdr:cNvSpPr>
              <a:spLocks/>
            </xdr:cNvSpPr>
          </xdr:nvSpPr>
          <xdr:spPr>
            <a:xfrm>
              <a:off x="4857542"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B24FEA8C-2944-43DA-B163-D0F047CB7F46}" type="TxLink">
                <a:rPr lang="en-US" sz="2000" b="1" i="0" u="none" strike="noStrike">
                  <a:solidFill>
                    <a:srgbClr val="000000"/>
                  </a:solidFill>
                  <a:latin typeface="Calibri"/>
                  <a:ea typeface="+mn-ea"/>
                  <a:cs typeface="Calibri"/>
                </a:rPr>
                <a:pPr marL="0" indent="0" algn="l"/>
                <a:t>2.746K</a:t>
              </a:fld>
              <a:endParaRPr lang="en-US" sz="2000" b="1" i="0" u="none" strike="noStrike">
                <a:solidFill>
                  <a:srgbClr val="000000"/>
                </a:solidFill>
                <a:latin typeface="Calibri"/>
                <a:ea typeface="+mn-ea"/>
                <a:cs typeface="Calibri"/>
              </a:endParaRPr>
            </a:p>
          </xdr:txBody>
        </xdr:sp>
        <xdr:pic>
          <xdr:nvPicPr>
            <xdr:cNvPr id="58" name="Picture 57">
              <a:extLst>
                <a:ext uri="{FF2B5EF4-FFF2-40B4-BE49-F238E27FC236}">
                  <a16:creationId xmlns:a16="http://schemas.microsoft.com/office/drawing/2014/main" id="{329AF948-B392-465C-B9D2-C72B97DFA4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06839" y="955840"/>
              <a:ext cx="437932" cy="467360"/>
            </a:xfrm>
            <a:prstGeom prst="rect">
              <a:avLst/>
            </a:prstGeom>
          </xdr:spPr>
        </xdr:pic>
        <xdr:sp macro="" textlink="">
          <xdr:nvSpPr>
            <xdr:cNvPr id="60" name="TextBox 59">
              <a:extLst>
                <a:ext uri="{FF2B5EF4-FFF2-40B4-BE49-F238E27FC236}">
                  <a16:creationId xmlns:a16="http://schemas.microsoft.com/office/drawing/2014/main" id="{726D6869-F9E0-4F26-9D57-6DD81E2B90C1}"/>
                </a:ext>
              </a:extLst>
            </xdr:cNvPr>
            <xdr:cNvSpPr txBox="1"/>
          </xdr:nvSpPr>
          <xdr:spPr>
            <a:xfrm>
              <a:off x="4854874" y="699786"/>
              <a:ext cx="1324537"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Casual</a:t>
              </a:r>
              <a:r>
                <a:rPr lang="en-US" sz="1100" b="1" baseline="0"/>
                <a:t> Bikers</a:t>
              </a:r>
              <a:endParaRPr lang="en-US" sz="1100" b="1">
                <a:solidFill>
                  <a:schemeClr val="dk1"/>
                </a:solidFill>
                <a:latin typeface="+mn-lt"/>
                <a:ea typeface="+mn-ea"/>
                <a:cs typeface="+mn-cs"/>
              </a:endParaRPr>
            </a:p>
          </xdr:txBody>
        </xdr:sp>
      </xdr:grpSp>
      <xdr:grpSp>
        <xdr:nvGrpSpPr>
          <xdr:cNvPr id="63" name="Group 62">
            <a:extLst>
              <a:ext uri="{FF2B5EF4-FFF2-40B4-BE49-F238E27FC236}">
                <a16:creationId xmlns:a16="http://schemas.microsoft.com/office/drawing/2014/main" id="{35284CB1-5B3E-0B8A-26E6-43DA3440D883}"/>
              </a:ext>
            </a:extLst>
          </xdr:cNvPr>
          <xdr:cNvGrpSpPr/>
        </xdr:nvGrpSpPr>
        <xdr:grpSpPr>
          <a:xfrm>
            <a:off x="6715339" y="632886"/>
            <a:ext cx="1664750" cy="785831"/>
            <a:chOff x="6715339" y="632886"/>
            <a:chExt cx="1664750" cy="785831"/>
          </a:xfrm>
        </xdr:grpSpPr>
        <xdr:sp macro="" textlink="'RESULT (A) PIVOT'!C2">
          <xdr:nvSpPr>
            <xdr:cNvPr id="50" name="Rectangle: Rounded Corners 49">
              <a:extLst>
                <a:ext uri="{FF2B5EF4-FFF2-40B4-BE49-F238E27FC236}">
                  <a16:creationId xmlns:a16="http://schemas.microsoft.com/office/drawing/2014/main" id="{0E97784B-AA04-4E14-818D-0B6D815F8183}"/>
                </a:ext>
              </a:extLst>
            </xdr:cNvPr>
            <xdr:cNvSpPr>
              <a:spLocks/>
            </xdr:cNvSpPr>
          </xdr:nvSpPr>
          <xdr:spPr>
            <a:xfrm>
              <a:off x="6715339"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332CF0D6-AF59-4F02-BD0C-0ABE2FA7B99C}" type="TxLink">
                <a:rPr lang="en-US" sz="2000" b="1" i="0" u="none" strike="noStrike">
                  <a:solidFill>
                    <a:srgbClr val="000000"/>
                  </a:solidFill>
                  <a:latin typeface="Calibri"/>
                  <a:ea typeface="+mn-ea"/>
                  <a:cs typeface="Calibri"/>
                </a:rPr>
                <a:pPr marL="0" indent="0" algn="l"/>
                <a:t>31.152K</a:t>
              </a:fld>
              <a:endParaRPr lang="en-US" sz="2000" b="1" i="0" u="none" strike="noStrike">
                <a:solidFill>
                  <a:srgbClr val="000000"/>
                </a:solidFill>
                <a:latin typeface="Calibri"/>
                <a:ea typeface="+mn-ea"/>
                <a:cs typeface="Calibri"/>
              </a:endParaRPr>
            </a:p>
          </xdr:txBody>
        </xdr:sp>
        <xdr:pic>
          <xdr:nvPicPr>
            <xdr:cNvPr id="59" name="Picture 58">
              <a:extLst>
                <a:ext uri="{FF2B5EF4-FFF2-40B4-BE49-F238E27FC236}">
                  <a16:creationId xmlns:a16="http://schemas.microsoft.com/office/drawing/2014/main" id="{B6E70BE6-8266-42A8-8CC7-43A999958FD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40682" y="951357"/>
              <a:ext cx="437932" cy="467360"/>
            </a:xfrm>
            <a:prstGeom prst="rect">
              <a:avLst/>
            </a:prstGeom>
          </xdr:spPr>
        </xdr:pic>
        <xdr:sp macro="" textlink="">
          <xdr:nvSpPr>
            <xdr:cNvPr id="61" name="TextBox 60">
              <a:extLst>
                <a:ext uri="{FF2B5EF4-FFF2-40B4-BE49-F238E27FC236}">
                  <a16:creationId xmlns:a16="http://schemas.microsoft.com/office/drawing/2014/main" id="{DE8C000C-5BD8-5FB2-3269-87AA156EA0E8}"/>
                </a:ext>
              </a:extLst>
            </xdr:cNvPr>
            <xdr:cNvSpPr txBox="1"/>
          </xdr:nvSpPr>
          <xdr:spPr>
            <a:xfrm>
              <a:off x="6744185" y="699786"/>
              <a:ext cx="1513989"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Registered</a:t>
              </a:r>
              <a:r>
                <a:rPr lang="en-US" sz="1100" b="1" baseline="0"/>
                <a:t> Bikers</a:t>
              </a:r>
              <a:endParaRPr lang="en-US" sz="1100" b="1">
                <a:solidFill>
                  <a:schemeClr val="dk1"/>
                </a:solidFill>
                <a:latin typeface="+mn-lt"/>
                <a:ea typeface="+mn-ea"/>
                <a:cs typeface="+mn-cs"/>
              </a:endParaRPr>
            </a:p>
          </xdr:txBody>
        </xdr:sp>
      </xdr:grpSp>
    </xdr:grpSp>
    <xdr:clientData/>
  </xdr:twoCellAnchor>
  <xdr:twoCellAnchor editAs="absolute">
    <xdr:from>
      <xdr:col>20</xdr:col>
      <xdr:colOff>399275</xdr:colOff>
      <xdr:row>1</xdr:row>
      <xdr:rowOff>179293</xdr:rowOff>
    </xdr:from>
    <xdr:to>
      <xdr:col>24</xdr:col>
      <xdr:colOff>195170</xdr:colOff>
      <xdr:row>11</xdr:row>
      <xdr:rowOff>78440</xdr:rowOff>
    </xdr:to>
    <xdr:sp macro="" textlink="">
      <xdr:nvSpPr>
        <xdr:cNvPr id="13" name="Rectangle: Rounded Corners 12">
          <a:extLst>
            <a:ext uri="{FF2B5EF4-FFF2-40B4-BE49-F238E27FC236}">
              <a16:creationId xmlns:a16="http://schemas.microsoft.com/office/drawing/2014/main" id="{6D1D1C4B-4CA0-B41F-286E-FFF34178D6A8}"/>
            </a:ext>
          </a:extLst>
        </xdr:cNvPr>
        <xdr:cNvSpPr/>
      </xdr:nvSpPr>
      <xdr:spPr>
        <a:xfrm>
          <a:off x="12363129" y="274543"/>
          <a:ext cx="2076452" cy="1804147"/>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20</xdr:col>
      <xdr:colOff>457306</xdr:colOff>
      <xdr:row>2</xdr:row>
      <xdr:rowOff>57152</xdr:rowOff>
    </xdr:from>
    <xdr:to>
      <xdr:col>24</xdr:col>
      <xdr:colOff>119288</xdr:colOff>
      <xdr:row>11</xdr:row>
      <xdr:rowOff>64994</xdr:rowOff>
    </xdr:to>
    <xdr:graphicFrame macro="">
      <xdr:nvGraphicFramePr>
        <xdr:cNvPr id="19" name="Chart 18">
          <a:extLst>
            <a:ext uri="{FF2B5EF4-FFF2-40B4-BE49-F238E27FC236}">
              <a16:creationId xmlns:a16="http://schemas.microsoft.com/office/drawing/2014/main" id="{AC6963DF-3B8A-449B-AB46-6BE672B42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87992</xdr:colOff>
      <xdr:row>27</xdr:row>
      <xdr:rowOff>136872</xdr:rowOff>
    </xdr:from>
    <xdr:to>
      <xdr:col>17</xdr:col>
      <xdr:colOff>35966</xdr:colOff>
      <xdr:row>38</xdr:row>
      <xdr:rowOff>190499</xdr:rowOff>
    </xdr:to>
    <xdr:sp macro="" textlink="">
      <xdr:nvSpPr>
        <xdr:cNvPr id="24" name="Rectangle: Rounded Corners 23">
          <a:extLst>
            <a:ext uri="{FF2B5EF4-FFF2-40B4-BE49-F238E27FC236}">
              <a16:creationId xmlns:a16="http://schemas.microsoft.com/office/drawing/2014/main" id="{8F7D0649-B3B0-0017-ADD9-5321B28DFE5D}"/>
            </a:ext>
          </a:extLst>
        </xdr:cNvPr>
        <xdr:cNvSpPr/>
      </xdr:nvSpPr>
      <xdr:spPr>
        <a:xfrm>
          <a:off x="2907846" y="5185122"/>
          <a:ext cx="7263173" cy="2149127"/>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190045</xdr:colOff>
      <xdr:row>27</xdr:row>
      <xdr:rowOff>161924</xdr:rowOff>
    </xdr:from>
    <xdr:to>
      <xdr:col>16</xdr:col>
      <xdr:colOff>504371</xdr:colOff>
      <xdr:row>38</xdr:row>
      <xdr:rowOff>57149</xdr:rowOff>
    </xdr:to>
    <xdr:graphicFrame macro="">
      <xdr:nvGraphicFramePr>
        <xdr:cNvPr id="18" name="Chart 17">
          <a:extLst>
            <a:ext uri="{FF2B5EF4-FFF2-40B4-BE49-F238E27FC236}">
              <a16:creationId xmlns:a16="http://schemas.microsoft.com/office/drawing/2014/main" id="{D781DB2B-1B36-4D4A-BE40-82079A37C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17</xdr:col>
      <xdr:colOff>101680</xdr:colOff>
      <xdr:row>1</xdr:row>
      <xdr:rowOff>178735</xdr:rowOff>
    </xdr:from>
    <xdr:to>
      <xdr:col>20</xdr:col>
      <xdr:colOff>343887</xdr:colOff>
      <xdr:row>11</xdr:row>
      <xdr:rowOff>78440</xdr:rowOff>
    </xdr:to>
    <xdr:sp macro="" textlink="">
      <xdr:nvSpPr>
        <xdr:cNvPr id="21" name="Rectangle: Rounded Corners 20">
          <a:extLst>
            <a:ext uri="{FF2B5EF4-FFF2-40B4-BE49-F238E27FC236}">
              <a16:creationId xmlns:a16="http://schemas.microsoft.com/office/drawing/2014/main" id="{FF354D17-E4D5-67B4-B4D8-3A1CFAB7D959}"/>
            </a:ext>
          </a:extLst>
        </xdr:cNvPr>
        <xdr:cNvSpPr/>
      </xdr:nvSpPr>
      <xdr:spPr>
        <a:xfrm>
          <a:off x="10236733" y="273985"/>
          <a:ext cx="2071008" cy="1804705"/>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66779</xdr:colOff>
      <xdr:row>11</xdr:row>
      <xdr:rowOff>176893</xdr:rowOff>
    </xdr:from>
    <xdr:to>
      <xdr:col>16</xdr:col>
      <xdr:colOff>597939</xdr:colOff>
      <xdr:row>15</xdr:row>
      <xdr:rowOff>64834</xdr:rowOff>
    </xdr:to>
    <xdr:sp macro="" textlink="">
      <xdr:nvSpPr>
        <xdr:cNvPr id="25" name="Rectangle: Rounded Corners 24">
          <a:extLst>
            <a:ext uri="{FF2B5EF4-FFF2-40B4-BE49-F238E27FC236}">
              <a16:creationId xmlns:a16="http://schemas.microsoft.com/office/drawing/2014/main" id="{81559B1F-E635-1473-69CF-BB034B20AB44}"/>
            </a:ext>
          </a:extLst>
        </xdr:cNvPr>
        <xdr:cNvSpPr/>
      </xdr:nvSpPr>
      <xdr:spPr>
        <a:xfrm>
          <a:off x="2886633" y="2177143"/>
          <a:ext cx="7236760" cy="649941"/>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80148</xdr:colOff>
      <xdr:row>15</xdr:row>
      <xdr:rowOff>156883</xdr:rowOff>
    </xdr:from>
    <xdr:to>
      <xdr:col>17</xdr:col>
      <xdr:colOff>12114</xdr:colOff>
      <xdr:row>27</xdr:row>
      <xdr:rowOff>20010</xdr:rowOff>
    </xdr:to>
    <xdr:sp macro="" textlink="">
      <xdr:nvSpPr>
        <xdr:cNvPr id="36" name="Rectangle: Rounded Corners 35">
          <a:extLst>
            <a:ext uri="{FF2B5EF4-FFF2-40B4-BE49-F238E27FC236}">
              <a16:creationId xmlns:a16="http://schemas.microsoft.com/office/drawing/2014/main" id="{C9E2E1BC-FFE4-1034-C3E5-60FECBF54C2C}"/>
            </a:ext>
          </a:extLst>
        </xdr:cNvPr>
        <xdr:cNvSpPr/>
      </xdr:nvSpPr>
      <xdr:spPr>
        <a:xfrm>
          <a:off x="2900002" y="2919133"/>
          <a:ext cx="7247165" cy="2149127"/>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132896</xdr:colOff>
      <xdr:row>16</xdr:row>
      <xdr:rowOff>1</xdr:rowOff>
    </xdr:from>
    <xdr:to>
      <xdr:col>16</xdr:col>
      <xdr:colOff>504370</xdr:colOff>
      <xdr:row>27</xdr:row>
      <xdr:rowOff>33619</xdr:rowOff>
    </xdr:to>
    <xdr:graphicFrame macro="">
      <xdr:nvGraphicFramePr>
        <xdr:cNvPr id="37" name="Chart 36">
          <a:extLst>
            <a:ext uri="{FF2B5EF4-FFF2-40B4-BE49-F238E27FC236}">
              <a16:creationId xmlns:a16="http://schemas.microsoft.com/office/drawing/2014/main" id="{69290D0E-3388-48C6-B186-B9C0284FB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17</xdr:col>
      <xdr:colOff>172118</xdr:colOff>
      <xdr:row>2</xdr:row>
      <xdr:rowOff>33618</xdr:rowOff>
    </xdr:from>
    <xdr:to>
      <xdr:col>20</xdr:col>
      <xdr:colOff>311070</xdr:colOff>
      <xdr:row>11</xdr:row>
      <xdr:rowOff>33618</xdr:rowOff>
    </xdr:to>
    <xdr:graphicFrame macro="">
      <xdr:nvGraphicFramePr>
        <xdr:cNvPr id="70" name="Chart 69">
          <a:extLst>
            <a:ext uri="{FF2B5EF4-FFF2-40B4-BE49-F238E27FC236}">
              <a16:creationId xmlns:a16="http://schemas.microsoft.com/office/drawing/2014/main" id="{CE2007EE-C692-4012-8A74-AE798471DF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17</xdr:col>
      <xdr:colOff>115888</xdr:colOff>
      <xdr:row>11</xdr:row>
      <xdr:rowOff>136071</xdr:rowOff>
    </xdr:from>
    <xdr:to>
      <xdr:col>24</xdr:col>
      <xdr:colOff>194809</xdr:colOff>
      <xdr:row>20</xdr:row>
      <xdr:rowOff>140643</xdr:rowOff>
    </xdr:to>
    <xdr:sp macro="" textlink="">
      <xdr:nvSpPr>
        <xdr:cNvPr id="72" name="Rectangle: Rounded Corners 71">
          <a:extLst>
            <a:ext uri="{FF2B5EF4-FFF2-40B4-BE49-F238E27FC236}">
              <a16:creationId xmlns:a16="http://schemas.microsoft.com/office/drawing/2014/main" id="{D369963A-71B8-6F55-CA8E-1AC627CA9F52}"/>
            </a:ext>
          </a:extLst>
        </xdr:cNvPr>
        <xdr:cNvSpPr/>
      </xdr:nvSpPr>
      <xdr:spPr>
        <a:xfrm>
          <a:off x="10250941" y="2136321"/>
          <a:ext cx="4188279" cy="1719072"/>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115888</xdr:colOff>
      <xdr:row>20</xdr:row>
      <xdr:rowOff>163285</xdr:rowOff>
    </xdr:from>
    <xdr:to>
      <xdr:col>24</xdr:col>
      <xdr:colOff>194809</xdr:colOff>
      <xdr:row>29</xdr:row>
      <xdr:rowOff>163286</xdr:rowOff>
    </xdr:to>
    <xdr:sp macro="" textlink="">
      <xdr:nvSpPr>
        <xdr:cNvPr id="73" name="Rectangle: Rounded Corners 72">
          <a:extLst>
            <a:ext uri="{FF2B5EF4-FFF2-40B4-BE49-F238E27FC236}">
              <a16:creationId xmlns:a16="http://schemas.microsoft.com/office/drawing/2014/main" id="{D4B1210D-535D-52F2-C757-3370CA274307}"/>
            </a:ext>
          </a:extLst>
        </xdr:cNvPr>
        <xdr:cNvSpPr/>
      </xdr:nvSpPr>
      <xdr:spPr>
        <a:xfrm>
          <a:off x="10250941" y="3878035"/>
          <a:ext cx="4188279" cy="1714501"/>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134938</xdr:colOff>
      <xdr:row>30</xdr:row>
      <xdr:rowOff>0</xdr:rowOff>
    </xdr:from>
    <xdr:to>
      <xdr:col>24</xdr:col>
      <xdr:colOff>213859</xdr:colOff>
      <xdr:row>39</xdr:row>
      <xdr:rowOff>0</xdr:rowOff>
    </xdr:to>
    <xdr:sp macro="" textlink="">
      <xdr:nvSpPr>
        <xdr:cNvPr id="74" name="Rectangle: Rounded Corners 73">
          <a:extLst>
            <a:ext uri="{FF2B5EF4-FFF2-40B4-BE49-F238E27FC236}">
              <a16:creationId xmlns:a16="http://schemas.microsoft.com/office/drawing/2014/main" id="{82634A5E-6E3C-F8C5-02B3-7D7C57FCAC04}"/>
            </a:ext>
          </a:extLst>
        </xdr:cNvPr>
        <xdr:cNvSpPr/>
      </xdr:nvSpPr>
      <xdr:spPr>
        <a:xfrm>
          <a:off x="10269991" y="5619750"/>
          <a:ext cx="4188279" cy="1714500"/>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190047</xdr:colOff>
      <xdr:row>11</xdr:row>
      <xdr:rowOff>163285</xdr:rowOff>
    </xdr:from>
    <xdr:to>
      <xdr:col>24</xdr:col>
      <xdr:colOff>138339</xdr:colOff>
      <xdr:row>20</xdr:row>
      <xdr:rowOff>102644</xdr:rowOff>
    </xdr:to>
    <xdr:graphicFrame macro="">
      <xdr:nvGraphicFramePr>
        <xdr:cNvPr id="75" name="Chart 74">
          <a:extLst>
            <a:ext uri="{FF2B5EF4-FFF2-40B4-BE49-F238E27FC236}">
              <a16:creationId xmlns:a16="http://schemas.microsoft.com/office/drawing/2014/main" id="{5137AB34-C0D8-46CB-9A17-8D5A9650C98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17</xdr:col>
      <xdr:colOff>227466</xdr:colOff>
      <xdr:row>20</xdr:row>
      <xdr:rowOff>163285</xdr:rowOff>
    </xdr:from>
    <xdr:to>
      <xdr:col>24</xdr:col>
      <xdr:colOff>185843</xdr:colOff>
      <xdr:row>29</xdr:row>
      <xdr:rowOff>103849</xdr:rowOff>
    </xdr:to>
    <xdr:graphicFrame macro="">
      <xdr:nvGraphicFramePr>
        <xdr:cNvPr id="76" name="Chart 75">
          <a:extLst>
            <a:ext uri="{FF2B5EF4-FFF2-40B4-BE49-F238E27FC236}">
              <a16:creationId xmlns:a16="http://schemas.microsoft.com/office/drawing/2014/main" id="{FDFB9D64-5C30-442A-83AE-935473AA760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17</xdr:col>
      <xdr:colOff>137038</xdr:colOff>
      <xdr:row>30</xdr:row>
      <xdr:rowOff>56028</xdr:rowOff>
    </xdr:from>
    <xdr:to>
      <xdr:col>24</xdr:col>
      <xdr:colOff>168595</xdr:colOff>
      <xdr:row>38</xdr:row>
      <xdr:rowOff>145675</xdr:rowOff>
    </xdr:to>
    <xdr:graphicFrame macro="">
      <xdr:nvGraphicFramePr>
        <xdr:cNvPr id="77" name="Chart 76">
          <a:extLst>
            <a:ext uri="{FF2B5EF4-FFF2-40B4-BE49-F238E27FC236}">
              <a16:creationId xmlns:a16="http://schemas.microsoft.com/office/drawing/2014/main" id="{926546CE-80CD-43BB-9563-19FA40D89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14</xdr:col>
      <xdr:colOff>207888</xdr:colOff>
      <xdr:row>1</xdr:row>
      <xdr:rowOff>168088</xdr:rowOff>
    </xdr:from>
    <xdr:to>
      <xdr:col>17</xdr:col>
      <xdr:colOff>9072</xdr:colOff>
      <xdr:row>11</xdr:row>
      <xdr:rowOff>89647</xdr:rowOff>
    </xdr:to>
    <xdr:grpSp>
      <xdr:nvGrpSpPr>
        <xdr:cNvPr id="120" name="Group 119">
          <a:extLst>
            <a:ext uri="{FF2B5EF4-FFF2-40B4-BE49-F238E27FC236}">
              <a16:creationId xmlns:a16="http://schemas.microsoft.com/office/drawing/2014/main" id="{5265A515-ABCB-9207-EBDF-D8C635602DA0}"/>
            </a:ext>
          </a:extLst>
        </xdr:cNvPr>
        <xdr:cNvGrpSpPr/>
      </xdr:nvGrpSpPr>
      <xdr:grpSpPr>
        <a:xfrm>
          <a:off x="8490102" y="267874"/>
          <a:ext cx="1624541"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40" name="Rectangle: Rounded Corners 39">
            <a:extLst>
              <a:ext uri="{FF2B5EF4-FFF2-40B4-BE49-F238E27FC236}">
                <a16:creationId xmlns:a16="http://schemas.microsoft.com/office/drawing/2014/main" id="{4341F315-2BBD-6C0B-9880-006A1D3CF99E}"/>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78" name="Rectangle: Rounded Corners 77">
            <a:hlinkClick xmlns:r="http://schemas.openxmlformats.org/officeDocument/2006/relationships" r:id="rId15"/>
            <a:extLst>
              <a:ext uri="{FF2B5EF4-FFF2-40B4-BE49-F238E27FC236}">
                <a16:creationId xmlns:a16="http://schemas.microsoft.com/office/drawing/2014/main" id="{1F4E4613-7DD6-8EF4-8EE9-D4FDAD4B6555}"/>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79" name="Rectangle: Rounded Corners 78">
            <a:hlinkClick xmlns:r="http://schemas.openxmlformats.org/officeDocument/2006/relationships" r:id="rId16"/>
            <a:extLst>
              <a:ext uri="{FF2B5EF4-FFF2-40B4-BE49-F238E27FC236}">
                <a16:creationId xmlns:a16="http://schemas.microsoft.com/office/drawing/2014/main" id="{B0C590C4-8EAE-A2ED-79A3-C94A2C3513A1}"/>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0" name="Rectangle: Rounded Corners 79">
            <a:hlinkClick xmlns:r="http://schemas.openxmlformats.org/officeDocument/2006/relationships" r:id="rId17"/>
            <a:extLst>
              <a:ext uri="{FF2B5EF4-FFF2-40B4-BE49-F238E27FC236}">
                <a16:creationId xmlns:a16="http://schemas.microsoft.com/office/drawing/2014/main" id="{2D2B14C5-F12E-42EF-778D-4E17E24DE838}"/>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81" name="Rectangle: Rounded Corners 80">
            <a:hlinkClick xmlns:r="http://schemas.openxmlformats.org/officeDocument/2006/relationships" r:id="rId18"/>
            <a:extLst>
              <a:ext uri="{FF2B5EF4-FFF2-40B4-BE49-F238E27FC236}">
                <a16:creationId xmlns:a16="http://schemas.microsoft.com/office/drawing/2014/main" id="{0EF5E543-A813-9F37-6602-0313ED5E3811}"/>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82" name="Rectangle: Rounded Corners 81">
            <a:hlinkClick xmlns:r="http://schemas.openxmlformats.org/officeDocument/2006/relationships" r:id="rId19"/>
            <a:extLst>
              <a:ext uri="{FF2B5EF4-FFF2-40B4-BE49-F238E27FC236}">
                <a16:creationId xmlns:a16="http://schemas.microsoft.com/office/drawing/2014/main" id="{2D822477-0935-1442-AFDB-F1B713F9E36D}"/>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13" name="Rectangle: Rounded Corners 112">
            <a:hlinkClick xmlns:r="http://schemas.openxmlformats.org/officeDocument/2006/relationships" r:id="rId20"/>
            <a:extLst>
              <a:ext uri="{FF2B5EF4-FFF2-40B4-BE49-F238E27FC236}">
                <a16:creationId xmlns:a16="http://schemas.microsoft.com/office/drawing/2014/main" id="{63060E91-5264-5890-11B1-0AFC8EF0F004}"/>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14" name="Rectangle: Rounded Corners 113">
            <a:hlinkClick xmlns:r="http://schemas.openxmlformats.org/officeDocument/2006/relationships" r:id="rId21"/>
            <a:extLst>
              <a:ext uri="{FF2B5EF4-FFF2-40B4-BE49-F238E27FC236}">
                <a16:creationId xmlns:a16="http://schemas.microsoft.com/office/drawing/2014/main" id="{3D65A01F-E568-7F0E-35A2-5C5629BA541A}"/>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16" name="Rectangle: Rounded Corners 115">
            <a:hlinkClick xmlns:r="http://schemas.openxmlformats.org/officeDocument/2006/relationships" r:id="rId22"/>
            <a:extLst>
              <a:ext uri="{FF2B5EF4-FFF2-40B4-BE49-F238E27FC236}">
                <a16:creationId xmlns:a16="http://schemas.microsoft.com/office/drawing/2014/main" id="{B4FF7357-1CE1-80D3-71E5-9334852E2B9F}"/>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twoCellAnchor editAs="absolute">
    <xdr:from>
      <xdr:col>15</xdr:col>
      <xdr:colOff>511780</xdr:colOff>
      <xdr:row>7</xdr:row>
      <xdr:rowOff>149531</xdr:rowOff>
    </xdr:from>
    <xdr:to>
      <xdr:col>16</xdr:col>
      <xdr:colOff>546995</xdr:colOff>
      <xdr:row>11</xdr:row>
      <xdr:rowOff>17839</xdr:rowOff>
    </xdr:to>
    <xdr:grpSp>
      <xdr:nvGrpSpPr>
        <xdr:cNvPr id="135" name="Group 134">
          <a:extLst>
            <a:ext uri="{FF2B5EF4-FFF2-40B4-BE49-F238E27FC236}">
              <a16:creationId xmlns:a16="http://schemas.microsoft.com/office/drawing/2014/main" id="{9ECE067A-8977-400B-BAB7-CF54E1DB9D1A}"/>
            </a:ext>
          </a:extLst>
        </xdr:cNvPr>
        <xdr:cNvGrpSpPr/>
      </xdr:nvGrpSpPr>
      <xdr:grpSpPr>
        <a:xfrm>
          <a:off x="9401780" y="1392317"/>
          <a:ext cx="643001" cy="630308"/>
          <a:chOff x="1553540" y="1680539"/>
          <a:chExt cx="536577" cy="447675"/>
        </a:xfrm>
      </xdr:grpSpPr>
      <xdr:sp macro="" textlink="">
        <xdr:nvSpPr>
          <xdr:cNvPr id="136" name="Rectangle: Rounded Corners 135">
            <a:extLst>
              <a:ext uri="{FF2B5EF4-FFF2-40B4-BE49-F238E27FC236}">
                <a16:creationId xmlns:a16="http://schemas.microsoft.com/office/drawing/2014/main" id="{837EE92D-EA2F-F3D7-CD6A-70290C74B5BD}"/>
              </a:ext>
            </a:extLst>
          </xdr:cNvPr>
          <xdr:cNvSpPr/>
        </xdr:nvSpPr>
        <xdr:spPr>
          <a:xfrm>
            <a:off x="1553540" y="1680539"/>
            <a:ext cx="536577" cy="4476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baseline="0">
                <a:solidFill>
                  <a:sysClr val="windowText" lastClr="000000"/>
                </a:solidFill>
              </a:rPr>
              <a:t>Filters</a:t>
            </a:r>
            <a:endParaRPr lang="en-US" sz="800" b="1">
              <a:solidFill>
                <a:sysClr val="windowText" lastClr="000000"/>
              </a:solidFill>
            </a:endParaRPr>
          </a:p>
        </xdr:txBody>
      </xdr:sp>
      <xdr:pic macro="[0]!RESET_A">
        <xdr:nvPicPr>
          <xdr:cNvPr id="137" name="Picture 136">
            <a:extLst>
              <a:ext uri="{FF2B5EF4-FFF2-40B4-BE49-F238E27FC236}">
                <a16:creationId xmlns:a16="http://schemas.microsoft.com/office/drawing/2014/main" id="{58041D65-2FCC-41BD-55A0-9EFF2CC298C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606826" y="1680541"/>
            <a:ext cx="422413" cy="29072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135</xdr:colOff>
      <xdr:row>1</xdr:row>
      <xdr:rowOff>31339</xdr:rowOff>
    </xdr:from>
    <xdr:to>
      <xdr:col>24</xdr:col>
      <xdr:colOff>66674</xdr:colOff>
      <xdr:row>39</xdr:row>
      <xdr:rowOff>123825</xdr:rowOff>
    </xdr:to>
    <xdr:sp macro="" textlink="">
      <xdr:nvSpPr>
        <xdr:cNvPr id="2" name="Rectangle 1">
          <a:extLst>
            <a:ext uri="{FF2B5EF4-FFF2-40B4-BE49-F238E27FC236}">
              <a16:creationId xmlns:a16="http://schemas.microsoft.com/office/drawing/2014/main" id="{51BB1AE6-F846-4768-94C1-81AF418BEA84}"/>
            </a:ext>
          </a:extLst>
        </xdr:cNvPr>
        <xdr:cNvSpPr/>
      </xdr:nvSpPr>
      <xdr:spPr>
        <a:xfrm>
          <a:off x="390660" y="126589"/>
          <a:ext cx="14239739" cy="7331486"/>
        </a:xfrm>
        <a:prstGeom prst="rect">
          <a:avLst/>
        </a:prstGeom>
        <a:solidFill>
          <a:schemeClr val="bg2"/>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136701</xdr:colOff>
      <xdr:row>1</xdr:row>
      <xdr:rowOff>165642</xdr:rowOff>
    </xdr:from>
    <xdr:to>
      <xdr:col>4</xdr:col>
      <xdr:colOff>575253</xdr:colOff>
      <xdr:row>38</xdr:row>
      <xdr:rowOff>168087</xdr:rowOff>
    </xdr:to>
    <xdr:sp macro="" textlink="">
      <xdr:nvSpPr>
        <xdr:cNvPr id="3" name="Rectangle: Rounded Corners 2">
          <a:extLst>
            <a:ext uri="{FF2B5EF4-FFF2-40B4-BE49-F238E27FC236}">
              <a16:creationId xmlns:a16="http://schemas.microsoft.com/office/drawing/2014/main" id="{F3441ECB-F2A6-44E8-AA7F-EB4F18E38828}"/>
            </a:ext>
          </a:extLst>
        </xdr:cNvPr>
        <xdr:cNvSpPr/>
      </xdr:nvSpPr>
      <xdr:spPr>
        <a:xfrm>
          <a:off x="527226" y="260892"/>
          <a:ext cx="2267352" cy="7050945"/>
        </a:xfrm>
        <a:prstGeom prst="roundRect">
          <a:avLst>
            <a:gd name="adj" fmla="val 0"/>
          </a:avLst>
        </a:prstGeom>
        <a:solidFill>
          <a:schemeClr val="accent1">
            <a:lumMod val="50000"/>
            <a:alpha val="14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154795</xdr:colOff>
      <xdr:row>1</xdr:row>
      <xdr:rowOff>178371</xdr:rowOff>
    </xdr:from>
    <xdr:to>
      <xdr:col>4</xdr:col>
      <xdr:colOff>555846</xdr:colOff>
      <xdr:row>9</xdr:row>
      <xdr:rowOff>44825</xdr:rowOff>
    </xdr:to>
    <xdr:grpSp>
      <xdr:nvGrpSpPr>
        <xdr:cNvPr id="5" name="Group 4">
          <a:extLst>
            <a:ext uri="{FF2B5EF4-FFF2-40B4-BE49-F238E27FC236}">
              <a16:creationId xmlns:a16="http://schemas.microsoft.com/office/drawing/2014/main" id="{C63BE980-BA3A-7C24-6038-D7BEB9242A85}"/>
            </a:ext>
          </a:extLst>
        </xdr:cNvPr>
        <xdr:cNvGrpSpPr/>
      </xdr:nvGrpSpPr>
      <xdr:grpSpPr>
        <a:xfrm>
          <a:off x="354366" y="278157"/>
          <a:ext cx="2224409" cy="1390454"/>
          <a:chOff x="478649" y="559371"/>
          <a:chExt cx="2231136" cy="1390454"/>
        </a:xfrm>
      </xdr:grpSpPr>
      <xdr:pic>
        <xdr:nvPicPr>
          <xdr:cNvPr id="16" name="Picture 15">
            <a:extLst>
              <a:ext uri="{FF2B5EF4-FFF2-40B4-BE49-F238E27FC236}">
                <a16:creationId xmlns:a16="http://schemas.microsoft.com/office/drawing/2014/main" id="{01E8AAF8-B2FD-CEF6-4AB7-455AAA03DF4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7200"/>
                    </a14:imgEffect>
                    <a14:imgEffect>
                      <a14:saturation sat="400000"/>
                    </a14:imgEffect>
                  </a14:imgLayer>
                </a14:imgProps>
              </a:ext>
            </a:extLst>
          </a:blip>
          <a:stretch>
            <a:fillRect/>
          </a:stretch>
        </xdr:blipFill>
        <xdr:spPr>
          <a:xfrm>
            <a:off x="488602" y="559371"/>
            <a:ext cx="2220935" cy="733227"/>
          </a:xfrm>
          <a:prstGeom prst="roundRect">
            <a:avLst>
              <a:gd name="adj" fmla="val 0"/>
            </a:avLst>
          </a:prstGeom>
          <a:solidFill>
            <a:srgbClr val="FFFFFF">
              <a:shade val="85000"/>
            </a:srgbClr>
          </a:solidFill>
          <a:ln>
            <a:noFill/>
          </a:ln>
          <a:effectLst/>
        </xdr:spPr>
      </xdr:pic>
      <xdr:sp macro="" textlink="">
        <xdr:nvSpPr>
          <xdr:cNvPr id="17" name="TextBox 16">
            <a:extLst>
              <a:ext uri="{FF2B5EF4-FFF2-40B4-BE49-F238E27FC236}">
                <a16:creationId xmlns:a16="http://schemas.microsoft.com/office/drawing/2014/main" id="{695E48E1-4B62-DACE-2A96-6984D2ACE026}"/>
              </a:ext>
            </a:extLst>
          </xdr:cNvPr>
          <xdr:cNvSpPr txBox="1"/>
        </xdr:nvSpPr>
        <xdr:spPr>
          <a:xfrm>
            <a:off x="478649" y="1302125"/>
            <a:ext cx="2231136" cy="647700"/>
          </a:xfrm>
          <a:prstGeom prst="rect">
            <a:avLst/>
          </a:prstGeom>
          <a:solidFill>
            <a:schemeClr val="bg1"/>
          </a:solidFill>
          <a:ln>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r>
              <a:rPr lang="en-US" sz="1200" b="1"/>
              <a:t>Bike Sharing Demand Analysis</a:t>
            </a:r>
          </a:p>
          <a:p>
            <a:pPr algn="ctr"/>
            <a:r>
              <a:rPr lang="en-US" sz="2400" b="1" i="0"/>
              <a:t>DASHBOARD (B)</a:t>
            </a:r>
            <a:endParaRPr lang="en-US" sz="2800" b="1" i="0"/>
          </a:p>
        </xdr:txBody>
      </xdr:sp>
    </xdr:grpSp>
    <xdr:clientData/>
  </xdr:twoCellAnchor>
  <xdr:twoCellAnchor editAs="oneCell">
    <xdr:from>
      <xdr:col>5</xdr:col>
      <xdr:colOff>101768</xdr:colOff>
      <xdr:row>1</xdr:row>
      <xdr:rowOff>181835</xdr:rowOff>
    </xdr:from>
    <xdr:to>
      <xdr:col>14</xdr:col>
      <xdr:colOff>180975</xdr:colOff>
      <xdr:row>11</xdr:row>
      <xdr:rowOff>85726</xdr:rowOff>
    </xdr:to>
    <xdr:grpSp>
      <xdr:nvGrpSpPr>
        <xdr:cNvPr id="19" name="Group 18">
          <a:extLst>
            <a:ext uri="{FF2B5EF4-FFF2-40B4-BE49-F238E27FC236}">
              <a16:creationId xmlns:a16="http://schemas.microsoft.com/office/drawing/2014/main" id="{F960F1E8-9D5B-4700-A86A-F567FB227C53}"/>
            </a:ext>
          </a:extLst>
        </xdr:cNvPr>
        <xdr:cNvGrpSpPr/>
      </xdr:nvGrpSpPr>
      <xdr:grpSpPr>
        <a:xfrm>
          <a:off x="2732482" y="281621"/>
          <a:ext cx="5549279" cy="1808891"/>
          <a:chOff x="2981250" y="630481"/>
          <a:chExt cx="5406533" cy="1746176"/>
        </a:xfrm>
      </xdr:grpSpPr>
      <xdr:grpSp>
        <xdr:nvGrpSpPr>
          <xdr:cNvPr id="20" name="Group 19">
            <a:extLst>
              <a:ext uri="{FF2B5EF4-FFF2-40B4-BE49-F238E27FC236}">
                <a16:creationId xmlns:a16="http://schemas.microsoft.com/office/drawing/2014/main" id="{3FED8CC8-94C2-7F4A-9790-4318E312A2B6}"/>
              </a:ext>
            </a:extLst>
          </xdr:cNvPr>
          <xdr:cNvGrpSpPr/>
        </xdr:nvGrpSpPr>
        <xdr:grpSpPr>
          <a:xfrm>
            <a:off x="2981250" y="630481"/>
            <a:ext cx="1664870" cy="783723"/>
            <a:chOff x="6143487" y="634380"/>
            <a:chExt cx="1664750" cy="783723"/>
          </a:xfrm>
        </xdr:grpSpPr>
        <xdr:sp macro="" textlink="'RESULT (B) PIVOT'!A2">
          <xdr:nvSpPr>
            <xdr:cNvPr id="41" name="Rectangle: Rounded Corners 40">
              <a:extLst>
                <a:ext uri="{FF2B5EF4-FFF2-40B4-BE49-F238E27FC236}">
                  <a16:creationId xmlns:a16="http://schemas.microsoft.com/office/drawing/2014/main" id="{4EC235B7-9AD2-80CD-00D9-B820C32F7BA5}"/>
                </a:ext>
              </a:extLst>
            </xdr:cNvPr>
            <xdr:cNvSpPr>
              <a:spLocks/>
            </xdr:cNvSpPr>
          </xdr:nvSpPr>
          <xdr:spPr>
            <a:xfrm>
              <a:off x="6143487" y="634380"/>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7BD8ACB3-FBFB-4854-BBDB-566107750240}" type="TxLink">
                <a:rPr lang="en-US" sz="2000" b="1" i="0" u="none" strike="noStrike">
                  <a:solidFill>
                    <a:srgbClr val="000000"/>
                  </a:solidFill>
                  <a:latin typeface="Calibri"/>
                  <a:ea typeface="+mn-ea"/>
                  <a:cs typeface="Calibri"/>
                </a:rPr>
                <a:pPr marL="0" indent="0" algn="l"/>
                <a:t>58.304K</a:t>
              </a:fld>
              <a:endParaRPr lang="en-US" sz="2000" b="1" i="0" u="none" strike="noStrike">
                <a:solidFill>
                  <a:srgbClr val="000000"/>
                </a:solidFill>
                <a:latin typeface="Calibri"/>
                <a:ea typeface="+mn-ea"/>
                <a:cs typeface="Calibri"/>
              </a:endParaRPr>
            </a:p>
          </xdr:txBody>
        </xdr:sp>
        <xdr:sp macro="" textlink="">
          <xdr:nvSpPr>
            <xdr:cNvPr id="42" name="TextBox 41">
              <a:extLst>
                <a:ext uri="{FF2B5EF4-FFF2-40B4-BE49-F238E27FC236}">
                  <a16:creationId xmlns:a16="http://schemas.microsoft.com/office/drawing/2014/main" id="{04CB2DBF-8723-A484-B426-89F8FC28405E}"/>
                </a:ext>
              </a:extLst>
            </xdr:cNvPr>
            <xdr:cNvSpPr txBox="1"/>
          </xdr:nvSpPr>
          <xdr:spPr>
            <a:xfrm>
              <a:off x="6172366" y="674035"/>
              <a:ext cx="1321670"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Total</a:t>
              </a:r>
              <a:r>
                <a:rPr lang="en-US" sz="1100" b="1" baseline="0"/>
                <a:t> Bike </a:t>
              </a:r>
              <a:r>
                <a:rPr lang="en-US" sz="1100" b="1" baseline="0">
                  <a:solidFill>
                    <a:schemeClr val="dk1"/>
                  </a:solidFill>
                  <a:latin typeface="+mn-lt"/>
                  <a:ea typeface="+mn-ea"/>
                  <a:cs typeface="+mn-cs"/>
                </a:rPr>
                <a:t>Rental</a:t>
              </a:r>
              <a:endParaRPr lang="en-US" sz="1100" b="1">
                <a:solidFill>
                  <a:schemeClr val="dk1"/>
                </a:solidFill>
                <a:latin typeface="+mn-lt"/>
                <a:ea typeface="+mn-ea"/>
                <a:cs typeface="+mn-cs"/>
              </a:endParaRPr>
            </a:p>
          </xdr:txBody>
        </xdr:sp>
        <xdr:pic>
          <xdr:nvPicPr>
            <xdr:cNvPr id="43" name="Picture 42">
              <a:extLst>
                <a:ext uri="{FF2B5EF4-FFF2-40B4-BE49-F238E27FC236}">
                  <a16:creationId xmlns:a16="http://schemas.microsoft.com/office/drawing/2014/main" id="{EC03087C-7DBB-27F7-67A8-1D8E675F924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95918" y="950743"/>
              <a:ext cx="436947" cy="467360"/>
            </a:xfrm>
            <a:prstGeom prst="rect">
              <a:avLst/>
            </a:prstGeom>
          </xdr:spPr>
        </xdr:pic>
      </xdr:grpSp>
      <xdr:grpSp>
        <xdr:nvGrpSpPr>
          <xdr:cNvPr id="21" name="Group 20">
            <a:extLst>
              <a:ext uri="{FF2B5EF4-FFF2-40B4-BE49-F238E27FC236}">
                <a16:creationId xmlns:a16="http://schemas.microsoft.com/office/drawing/2014/main" id="{0AD79369-9D04-C28C-7E3B-6E7DB78581C2}"/>
              </a:ext>
            </a:extLst>
          </xdr:cNvPr>
          <xdr:cNvGrpSpPr/>
        </xdr:nvGrpSpPr>
        <xdr:grpSpPr>
          <a:xfrm>
            <a:off x="6726477" y="1608561"/>
            <a:ext cx="1661306" cy="768096"/>
            <a:chOff x="7967212" y="1517234"/>
            <a:chExt cx="1664750" cy="768096"/>
          </a:xfrm>
        </xdr:grpSpPr>
        <xdr:sp macro="" textlink="'RESULT (B) PIVOT'!G2">
          <xdr:nvSpPr>
            <xdr:cNvPr id="38" name="Rectangle: Rounded Corners 37">
              <a:extLst>
                <a:ext uri="{FF2B5EF4-FFF2-40B4-BE49-F238E27FC236}">
                  <a16:creationId xmlns:a16="http://schemas.microsoft.com/office/drawing/2014/main" id="{87D6DAEB-8F14-B9C0-14D0-515ED56C2280}"/>
                </a:ext>
              </a:extLst>
            </xdr:cNvPr>
            <xdr:cNvSpPr>
              <a:spLocks/>
            </xdr:cNvSpPr>
          </xdr:nvSpPr>
          <xdr:spPr>
            <a:xfrm>
              <a:off x="7967212"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3039FF5D-1A11-4664-BBD9-EB7A0348764F}" type="TxLink">
                <a:rPr lang="en-US" sz="2000" b="1" i="0" u="none" strike="noStrike">
                  <a:solidFill>
                    <a:srgbClr val="000000"/>
                  </a:solidFill>
                  <a:latin typeface="Calibri"/>
                  <a:ea typeface="+mn-ea"/>
                  <a:cs typeface="Calibri"/>
                </a:rPr>
                <a:pPr marL="0" indent="0" algn="l"/>
                <a:t>58%</a:t>
              </a:fld>
              <a:endParaRPr lang="en-US" sz="2000" b="1" i="0" u="none" strike="noStrike">
                <a:solidFill>
                  <a:srgbClr val="000000"/>
                </a:solidFill>
                <a:latin typeface="Calibri"/>
                <a:ea typeface="+mn-ea"/>
                <a:cs typeface="Calibri"/>
              </a:endParaRPr>
            </a:p>
          </xdr:txBody>
        </xdr:sp>
        <xdr:sp macro="" textlink="">
          <xdr:nvSpPr>
            <xdr:cNvPr id="39" name="TextBox 38">
              <a:extLst>
                <a:ext uri="{FF2B5EF4-FFF2-40B4-BE49-F238E27FC236}">
                  <a16:creationId xmlns:a16="http://schemas.microsoft.com/office/drawing/2014/main" id="{21BEC390-C193-1A00-6C71-1C4461F2796D}"/>
                </a:ext>
              </a:extLst>
            </xdr:cNvPr>
            <xdr:cNvSpPr txBox="1"/>
          </xdr:nvSpPr>
          <xdr:spPr>
            <a:xfrm>
              <a:off x="8004326" y="1533525"/>
              <a:ext cx="1133144"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chemeClr val="dk1"/>
                  </a:solidFill>
                  <a:latin typeface="+mn-lt"/>
                  <a:ea typeface="+mn-ea"/>
                  <a:cs typeface="+mn-cs"/>
                </a:rPr>
                <a:t>Avg. Humidity</a:t>
              </a:r>
            </a:p>
          </xdr:txBody>
        </xdr:sp>
        <xdr:pic>
          <xdr:nvPicPr>
            <xdr:cNvPr id="40" name="Picture 39">
              <a:extLst>
                <a:ext uri="{FF2B5EF4-FFF2-40B4-BE49-F238E27FC236}">
                  <a16:creationId xmlns:a16="http://schemas.microsoft.com/office/drawing/2014/main" id="{80B9B219-8937-233B-99FC-CA397D9EC4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105804" y="1751478"/>
              <a:ext cx="445411" cy="446551"/>
            </a:xfrm>
            <a:prstGeom prst="rect">
              <a:avLst/>
            </a:prstGeom>
          </xdr:spPr>
        </xdr:pic>
      </xdr:grpSp>
      <xdr:grpSp>
        <xdr:nvGrpSpPr>
          <xdr:cNvPr id="22" name="Group 21">
            <a:extLst>
              <a:ext uri="{FF2B5EF4-FFF2-40B4-BE49-F238E27FC236}">
                <a16:creationId xmlns:a16="http://schemas.microsoft.com/office/drawing/2014/main" id="{24685F7E-18ED-3452-C4EE-DBB9C738C422}"/>
              </a:ext>
            </a:extLst>
          </xdr:cNvPr>
          <xdr:cNvGrpSpPr/>
        </xdr:nvGrpSpPr>
        <xdr:grpSpPr>
          <a:xfrm>
            <a:off x="4895577" y="1608561"/>
            <a:ext cx="1660992" cy="768096"/>
            <a:chOff x="6152731" y="1517234"/>
            <a:chExt cx="1664750" cy="768096"/>
          </a:xfrm>
        </xdr:grpSpPr>
        <xdr:sp macro="" textlink="'RESULT (B) PIVOT'!F2">
          <xdr:nvSpPr>
            <xdr:cNvPr id="35" name="Rectangle: Rounded Corners 34">
              <a:extLst>
                <a:ext uri="{FF2B5EF4-FFF2-40B4-BE49-F238E27FC236}">
                  <a16:creationId xmlns:a16="http://schemas.microsoft.com/office/drawing/2014/main" id="{C4E953F9-A723-8974-F1C1-F7D3CA2324FD}"/>
                </a:ext>
              </a:extLst>
            </xdr:cNvPr>
            <xdr:cNvSpPr>
              <a:spLocks/>
            </xdr:cNvSpPr>
          </xdr:nvSpPr>
          <xdr:spPr>
            <a:xfrm>
              <a:off x="6152731" y="1517234"/>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CA53717B-4B7B-4661-A0F4-2AF657E33966}" type="TxLink">
                <a:rPr lang="en-US" sz="2000" b="1" i="0" u="none" strike="noStrike">
                  <a:solidFill>
                    <a:srgbClr val="000000"/>
                  </a:solidFill>
                  <a:latin typeface="Calibri"/>
                  <a:ea typeface="+mn-ea"/>
                  <a:cs typeface="Calibri"/>
                </a:rPr>
                <a:pPr marL="0" indent="0" algn="l"/>
                <a:t>0.195m/s</a:t>
              </a:fld>
              <a:endParaRPr lang="en-US" sz="2000" b="1" i="0" u="none" strike="noStrike">
                <a:solidFill>
                  <a:srgbClr val="000000"/>
                </a:solidFill>
                <a:latin typeface="Calibri"/>
                <a:ea typeface="+mn-ea"/>
                <a:cs typeface="Calibri"/>
              </a:endParaRPr>
            </a:p>
          </xdr:txBody>
        </xdr:sp>
        <xdr:sp macro="" textlink="">
          <xdr:nvSpPr>
            <xdr:cNvPr id="36" name="TextBox 35">
              <a:extLst>
                <a:ext uri="{FF2B5EF4-FFF2-40B4-BE49-F238E27FC236}">
                  <a16:creationId xmlns:a16="http://schemas.microsoft.com/office/drawing/2014/main" id="{2F19B9BA-BE24-3A12-3897-A403F230C246}"/>
                </a:ext>
              </a:extLst>
            </xdr:cNvPr>
            <xdr:cNvSpPr txBox="1"/>
          </xdr:nvSpPr>
          <xdr:spPr>
            <a:xfrm>
              <a:off x="6193762" y="1530163"/>
              <a:ext cx="1319599" cy="32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Wind Speed</a:t>
              </a:r>
            </a:p>
          </xdr:txBody>
        </xdr:sp>
        <xdr:pic>
          <xdr:nvPicPr>
            <xdr:cNvPr id="37" name="Picture 36">
              <a:extLst>
                <a:ext uri="{FF2B5EF4-FFF2-40B4-BE49-F238E27FC236}">
                  <a16:creationId xmlns:a16="http://schemas.microsoft.com/office/drawing/2014/main" id="{F6AB434A-3DD4-1501-3ABA-9A1640A7B5B2}"/>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7401486" y="1827679"/>
              <a:ext cx="360171" cy="361950"/>
            </a:xfrm>
            <a:prstGeom prst="rect">
              <a:avLst/>
            </a:prstGeom>
            <a:noFill/>
          </xdr:spPr>
        </xdr:pic>
      </xdr:grpSp>
      <xdr:grpSp>
        <xdr:nvGrpSpPr>
          <xdr:cNvPr id="23" name="Group 22">
            <a:extLst>
              <a:ext uri="{FF2B5EF4-FFF2-40B4-BE49-F238E27FC236}">
                <a16:creationId xmlns:a16="http://schemas.microsoft.com/office/drawing/2014/main" id="{F2713578-C9DD-1DFC-FFA7-CA69FE6DF105}"/>
              </a:ext>
            </a:extLst>
          </xdr:cNvPr>
          <xdr:cNvGrpSpPr/>
        </xdr:nvGrpSpPr>
        <xdr:grpSpPr>
          <a:xfrm>
            <a:off x="3004231" y="1608561"/>
            <a:ext cx="1665231" cy="768096"/>
            <a:chOff x="7957709" y="614039"/>
            <a:chExt cx="1664750" cy="768096"/>
          </a:xfrm>
        </xdr:grpSpPr>
        <xdr:sp macro="" textlink="'RESULT (B) PIVOT'!D2">
          <xdr:nvSpPr>
            <xdr:cNvPr id="32" name="Rectangle: Rounded Corners 31">
              <a:extLst>
                <a:ext uri="{FF2B5EF4-FFF2-40B4-BE49-F238E27FC236}">
                  <a16:creationId xmlns:a16="http://schemas.microsoft.com/office/drawing/2014/main" id="{DC68E87E-9249-B64C-99C9-D4FD38A36883}"/>
                </a:ext>
              </a:extLst>
            </xdr:cNvPr>
            <xdr:cNvSpPr>
              <a:spLocks/>
            </xdr:cNvSpPr>
          </xdr:nvSpPr>
          <xdr:spPr>
            <a:xfrm>
              <a:off x="7957709" y="614039"/>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09C898B4-A9AA-441E-8A3D-DD57D14321DB}" type="TxLink">
                <a:rPr lang="en-US" sz="2000" b="1" i="0" u="none" strike="noStrike">
                  <a:solidFill>
                    <a:srgbClr val="000000"/>
                  </a:solidFill>
                  <a:latin typeface="Calibri"/>
                  <a:ea typeface="+mn-ea"/>
                  <a:cs typeface="Calibri"/>
                </a:rPr>
                <a:pPr marL="0" indent="0" algn="l"/>
                <a:t>0.206°C</a:t>
              </a:fld>
              <a:endParaRPr lang="en-US" sz="2000" b="1" i="0" u="none" strike="noStrike">
                <a:solidFill>
                  <a:srgbClr val="000000"/>
                </a:solidFill>
                <a:latin typeface="Calibri"/>
                <a:ea typeface="+mn-ea"/>
                <a:cs typeface="Calibri"/>
              </a:endParaRPr>
            </a:p>
          </xdr:txBody>
        </xdr:sp>
        <xdr:sp macro="" textlink="">
          <xdr:nvSpPr>
            <xdr:cNvPr id="33" name="TextBox 32">
              <a:extLst>
                <a:ext uri="{FF2B5EF4-FFF2-40B4-BE49-F238E27FC236}">
                  <a16:creationId xmlns:a16="http://schemas.microsoft.com/office/drawing/2014/main" id="{81E3BEB2-985F-D7C5-1085-7B5B51D069DB}"/>
                </a:ext>
              </a:extLst>
            </xdr:cNvPr>
            <xdr:cNvSpPr txBox="1"/>
          </xdr:nvSpPr>
          <xdr:spPr>
            <a:xfrm>
              <a:off x="7984240" y="665069"/>
              <a:ext cx="1316816" cy="312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1">
                  <a:solidFill>
                    <a:schemeClr val="dk1"/>
                  </a:solidFill>
                  <a:latin typeface="+mn-lt"/>
                  <a:ea typeface="+mn-ea"/>
                  <a:cs typeface="+mn-cs"/>
                </a:rPr>
                <a:t>Avg. Temperature</a:t>
              </a:r>
            </a:p>
          </xdr:txBody>
        </xdr:sp>
        <xdr:pic>
          <xdr:nvPicPr>
            <xdr:cNvPr id="34" name="Picture 33">
              <a:extLst>
                <a:ext uri="{FF2B5EF4-FFF2-40B4-BE49-F238E27FC236}">
                  <a16:creationId xmlns:a16="http://schemas.microsoft.com/office/drawing/2014/main" id="{F6720A8D-0107-34C0-706C-209C046CD2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143628" y="900955"/>
              <a:ext cx="440335" cy="437030"/>
            </a:xfrm>
            <a:prstGeom prst="rect">
              <a:avLst/>
            </a:prstGeom>
          </xdr:spPr>
        </xdr:pic>
      </xdr:grpSp>
      <xdr:grpSp>
        <xdr:nvGrpSpPr>
          <xdr:cNvPr id="24" name="Group 23">
            <a:extLst>
              <a:ext uri="{FF2B5EF4-FFF2-40B4-BE49-F238E27FC236}">
                <a16:creationId xmlns:a16="http://schemas.microsoft.com/office/drawing/2014/main" id="{D7592181-3FA1-7DA3-A1E0-1DACDF29187A}"/>
              </a:ext>
            </a:extLst>
          </xdr:cNvPr>
          <xdr:cNvGrpSpPr/>
        </xdr:nvGrpSpPr>
        <xdr:grpSpPr>
          <a:xfrm>
            <a:off x="4854874" y="632886"/>
            <a:ext cx="1667418" cy="790314"/>
            <a:chOff x="4854874" y="632886"/>
            <a:chExt cx="1667418" cy="790314"/>
          </a:xfrm>
        </xdr:grpSpPr>
        <xdr:sp macro="" textlink="'RESULT (B) PIVOT'!B2">
          <xdr:nvSpPr>
            <xdr:cNvPr id="29" name="Rectangle: Rounded Corners 28">
              <a:extLst>
                <a:ext uri="{FF2B5EF4-FFF2-40B4-BE49-F238E27FC236}">
                  <a16:creationId xmlns:a16="http://schemas.microsoft.com/office/drawing/2014/main" id="{39C1FE38-BF46-3463-7884-04160FC1C9F5}"/>
                </a:ext>
              </a:extLst>
            </xdr:cNvPr>
            <xdr:cNvSpPr>
              <a:spLocks/>
            </xdr:cNvSpPr>
          </xdr:nvSpPr>
          <xdr:spPr>
            <a:xfrm>
              <a:off x="4857542"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EFF6B49B-F17B-46A0-A50F-578F0461ED11}" type="TxLink">
                <a:rPr lang="en-US" sz="2000" b="1" i="0" u="none" strike="noStrike">
                  <a:solidFill>
                    <a:srgbClr val="000000"/>
                  </a:solidFill>
                  <a:latin typeface="Calibri"/>
                  <a:ea typeface="+mn-ea"/>
                  <a:cs typeface="Calibri"/>
                </a:rPr>
                <a:pPr marL="0" indent="0" algn="l"/>
                <a:t>4.921K</a:t>
              </a:fld>
              <a:endParaRPr lang="en-US" sz="2000" b="1" i="0" u="none" strike="noStrike">
                <a:solidFill>
                  <a:srgbClr val="000000"/>
                </a:solidFill>
                <a:latin typeface="Calibri"/>
                <a:ea typeface="+mn-ea"/>
                <a:cs typeface="Calibri"/>
              </a:endParaRPr>
            </a:p>
          </xdr:txBody>
        </xdr:sp>
        <xdr:pic>
          <xdr:nvPicPr>
            <xdr:cNvPr id="30" name="Picture 29">
              <a:extLst>
                <a:ext uri="{FF2B5EF4-FFF2-40B4-BE49-F238E27FC236}">
                  <a16:creationId xmlns:a16="http://schemas.microsoft.com/office/drawing/2014/main" id="{9DBFF609-CA1F-D7D2-5BF7-64020796F40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06839" y="955840"/>
              <a:ext cx="437932" cy="467360"/>
            </a:xfrm>
            <a:prstGeom prst="rect">
              <a:avLst/>
            </a:prstGeom>
          </xdr:spPr>
        </xdr:pic>
        <xdr:sp macro="" textlink="">
          <xdr:nvSpPr>
            <xdr:cNvPr id="31" name="TextBox 30">
              <a:extLst>
                <a:ext uri="{FF2B5EF4-FFF2-40B4-BE49-F238E27FC236}">
                  <a16:creationId xmlns:a16="http://schemas.microsoft.com/office/drawing/2014/main" id="{7C2D3142-57A5-AC4E-C8ED-B3A17D689F43}"/>
                </a:ext>
              </a:extLst>
            </xdr:cNvPr>
            <xdr:cNvSpPr txBox="1"/>
          </xdr:nvSpPr>
          <xdr:spPr>
            <a:xfrm>
              <a:off x="4854874" y="699786"/>
              <a:ext cx="1324537"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Casual</a:t>
              </a:r>
              <a:r>
                <a:rPr lang="en-US" sz="1100" b="1" baseline="0"/>
                <a:t> Bikers</a:t>
              </a:r>
              <a:endParaRPr lang="en-US" sz="1100" b="1">
                <a:solidFill>
                  <a:schemeClr val="dk1"/>
                </a:solidFill>
                <a:latin typeface="+mn-lt"/>
                <a:ea typeface="+mn-ea"/>
                <a:cs typeface="+mn-cs"/>
              </a:endParaRPr>
            </a:p>
          </xdr:txBody>
        </xdr:sp>
      </xdr:grpSp>
      <xdr:grpSp>
        <xdr:nvGrpSpPr>
          <xdr:cNvPr id="25" name="Group 24">
            <a:extLst>
              <a:ext uri="{FF2B5EF4-FFF2-40B4-BE49-F238E27FC236}">
                <a16:creationId xmlns:a16="http://schemas.microsoft.com/office/drawing/2014/main" id="{CB669345-EB8D-ADF1-A64F-9D7BEA4AD9A5}"/>
              </a:ext>
            </a:extLst>
          </xdr:cNvPr>
          <xdr:cNvGrpSpPr/>
        </xdr:nvGrpSpPr>
        <xdr:grpSpPr>
          <a:xfrm>
            <a:off x="6715339" y="632886"/>
            <a:ext cx="1664750" cy="785831"/>
            <a:chOff x="6715339" y="632886"/>
            <a:chExt cx="1664750" cy="785831"/>
          </a:xfrm>
        </xdr:grpSpPr>
        <xdr:sp macro="" textlink="'RESULT (B) PIVOT'!C2">
          <xdr:nvSpPr>
            <xdr:cNvPr id="26" name="Rectangle: Rounded Corners 25">
              <a:extLst>
                <a:ext uri="{FF2B5EF4-FFF2-40B4-BE49-F238E27FC236}">
                  <a16:creationId xmlns:a16="http://schemas.microsoft.com/office/drawing/2014/main" id="{6EF23E8C-688B-3D3F-6BE1-FCB0F280B06D}"/>
                </a:ext>
              </a:extLst>
            </xdr:cNvPr>
            <xdr:cNvSpPr>
              <a:spLocks/>
            </xdr:cNvSpPr>
          </xdr:nvSpPr>
          <xdr:spPr>
            <a:xfrm>
              <a:off x="6715339" y="632886"/>
              <a:ext cx="1664750" cy="768096"/>
            </a:xfrm>
            <a:prstGeom prst="roundRect">
              <a:avLst/>
            </a:prstGeom>
            <a:solidFill>
              <a:schemeClr val="bg1"/>
            </a:solidFill>
            <a:ln>
              <a:solidFill>
                <a:schemeClr val="accent1">
                  <a:shade val="15000"/>
                </a:schemeClr>
              </a:solidFill>
            </a:ln>
            <a:effectLst>
              <a:outerShdw blurRad="50800" dist="38100" dir="2700000" algn="tl" rotWithShape="0">
                <a:prstClr val="black">
                  <a:alpha val="7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91440" tIns="0" rIns="91440" bIns="0" rtlCol="0" anchor="b"/>
            <a:lstStyle/>
            <a:p>
              <a:pPr marL="0" indent="0" algn="l"/>
              <a:fld id="{6891AC0E-8F46-483A-ADA4-C6AD038DC4CC}" type="TxLink">
                <a:rPr lang="en-US" sz="2000" b="1" i="0" u="none" strike="noStrike">
                  <a:solidFill>
                    <a:srgbClr val="000000"/>
                  </a:solidFill>
                  <a:latin typeface="Calibri"/>
                  <a:ea typeface="+mn-ea"/>
                  <a:cs typeface="Calibri"/>
                </a:rPr>
                <a:pPr marL="0" indent="0" algn="l"/>
                <a:t>53.383K</a:t>
              </a:fld>
              <a:endParaRPr lang="en-US" sz="2000" b="1" i="0" u="none" strike="noStrike">
                <a:solidFill>
                  <a:srgbClr val="000000"/>
                </a:solidFill>
                <a:latin typeface="Calibri"/>
                <a:ea typeface="+mn-ea"/>
                <a:cs typeface="Calibri"/>
              </a:endParaRPr>
            </a:p>
          </xdr:txBody>
        </xdr:sp>
        <xdr:pic>
          <xdr:nvPicPr>
            <xdr:cNvPr id="27" name="Picture 26">
              <a:extLst>
                <a:ext uri="{FF2B5EF4-FFF2-40B4-BE49-F238E27FC236}">
                  <a16:creationId xmlns:a16="http://schemas.microsoft.com/office/drawing/2014/main" id="{EC0E37E8-EA17-5297-1D42-8AA7EB0A47D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40682" y="951357"/>
              <a:ext cx="437932" cy="467360"/>
            </a:xfrm>
            <a:prstGeom prst="rect">
              <a:avLst/>
            </a:prstGeom>
          </xdr:spPr>
        </xdr:pic>
        <xdr:sp macro="" textlink="">
          <xdr:nvSpPr>
            <xdr:cNvPr id="28" name="TextBox 27">
              <a:extLst>
                <a:ext uri="{FF2B5EF4-FFF2-40B4-BE49-F238E27FC236}">
                  <a16:creationId xmlns:a16="http://schemas.microsoft.com/office/drawing/2014/main" id="{0D751531-8F27-2950-2AE5-FC466EEFF036}"/>
                </a:ext>
              </a:extLst>
            </xdr:cNvPr>
            <xdr:cNvSpPr txBox="1"/>
          </xdr:nvSpPr>
          <xdr:spPr>
            <a:xfrm>
              <a:off x="6744185" y="699786"/>
              <a:ext cx="1513989" cy="29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1"/>
                <a:t>Registered</a:t>
              </a:r>
              <a:r>
                <a:rPr lang="en-US" sz="1100" b="1" baseline="0"/>
                <a:t> Bikers</a:t>
              </a:r>
              <a:endParaRPr lang="en-US" sz="1100" b="1">
                <a:solidFill>
                  <a:schemeClr val="dk1"/>
                </a:solidFill>
                <a:latin typeface="+mn-lt"/>
                <a:ea typeface="+mn-ea"/>
                <a:cs typeface="+mn-cs"/>
              </a:endParaRPr>
            </a:p>
          </xdr:txBody>
        </xdr:sp>
      </xdr:grpSp>
    </xdr:grpSp>
    <xdr:clientData/>
  </xdr:twoCellAnchor>
  <xdr:twoCellAnchor editAs="oneCell">
    <xdr:from>
      <xdr:col>20</xdr:col>
      <xdr:colOff>418779</xdr:colOff>
      <xdr:row>1</xdr:row>
      <xdr:rowOff>179293</xdr:rowOff>
    </xdr:from>
    <xdr:to>
      <xdr:col>23</xdr:col>
      <xdr:colOff>514031</xdr:colOff>
      <xdr:row>11</xdr:row>
      <xdr:rowOff>78440</xdr:rowOff>
    </xdr:to>
    <xdr:sp macro="" textlink="">
      <xdr:nvSpPr>
        <xdr:cNvPr id="44" name="Rectangle: Rounded Corners 43">
          <a:extLst>
            <a:ext uri="{FF2B5EF4-FFF2-40B4-BE49-F238E27FC236}">
              <a16:creationId xmlns:a16="http://schemas.microsoft.com/office/drawing/2014/main" id="{1C3B69B5-ABDC-4962-949D-FC34ED293FAB}"/>
            </a:ext>
          </a:extLst>
        </xdr:cNvPr>
        <xdr:cNvSpPr/>
      </xdr:nvSpPr>
      <xdr:spPr>
        <a:xfrm>
          <a:off x="12325029" y="560293"/>
          <a:ext cx="2076452" cy="1804147"/>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97971</xdr:colOff>
      <xdr:row>27</xdr:row>
      <xdr:rowOff>136872</xdr:rowOff>
    </xdr:from>
    <xdr:to>
      <xdr:col>17</xdr:col>
      <xdr:colOff>45944</xdr:colOff>
      <xdr:row>38</xdr:row>
      <xdr:rowOff>190499</xdr:rowOff>
    </xdr:to>
    <xdr:sp macro="" textlink="">
      <xdr:nvSpPr>
        <xdr:cNvPr id="46" name="Rectangle: Rounded Corners 45">
          <a:extLst>
            <a:ext uri="{FF2B5EF4-FFF2-40B4-BE49-F238E27FC236}">
              <a16:creationId xmlns:a16="http://schemas.microsoft.com/office/drawing/2014/main" id="{C78F641D-67B6-4561-8223-875F2B3B8094}"/>
            </a:ext>
          </a:extLst>
        </xdr:cNvPr>
        <xdr:cNvSpPr/>
      </xdr:nvSpPr>
      <xdr:spPr>
        <a:xfrm>
          <a:off x="2860221" y="5470872"/>
          <a:ext cx="7263173" cy="2149127"/>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121183</xdr:colOff>
      <xdr:row>1</xdr:row>
      <xdr:rowOff>178735</xdr:rowOff>
    </xdr:from>
    <xdr:to>
      <xdr:col>20</xdr:col>
      <xdr:colOff>363391</xdr:colOff>
      <xdr:row>11</xdr:row>
      <xdr:rowOff>78440</xdr:rowOff>
    </xdr:to>
    <xdr:sp macro="" textlink="">
      <xdr:nvSpPr>
        <xdr:cNvPr id="48" name="Rectangle: Rounded Corners 47">
          <a:extLst>
            <a:ext uri="{FF2B5EF4-FFF2-40B4-BE49-F238E27FC236}">
              <a16:creationId xmlns:a16="http://schemas.microsoft.com/office/drawing/2014/main" id="{3566F84E-4FEB-4B88-9438-D92A500473B8}"/>
            </a:ext>
          </a:extLst>
        </xdr:cNvPr>
        <xdr:cNvSpPr/>
      </xdr:nvSpPr>
      <xdr:spPr>
        <a:xfrm>
          <a:off x="10198633" y="559735"/>
          <a:ext cx="2071008" cy="1804705"/>
        </a:xfrm>
        <a:prstGeom prst="roundRect">
          <a:avLst>
            <a:gd name="adj" fmla="val 778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124383</xdr:colOff>
      <xdr:row>11</xdr:row>
      <xdr:rowOff>176893</xdr:rowOff>
    </xdr:from>
    <xdr:to>
      <xdr:col>17</xdr:col>
      <xdr:colOff>45943</xdr:colOff>
      <xdr:row>15</xdr:row>
      <xdr:rowOff>64834</xdr:rowOff>
    </xdr:to>
    <xdr:sp macro="" textlink="">
      <xdr:nvSpPr>
        <xdr:cNvPr id="49" name="Rectangle: Rounded Corners 48">
          <a:extLst>
            <a:ext uri="{FF2B5EF4-FFF2-40B4-BE49-F238E27FC236}">
              <a16:creationId xmlns:a16="http://schemas.microsoft.com/office/drawing/2014/main" id="{F9D0D011-B70D-4019-AAF7-153A9ECF1699}"/>
            </a:ext>
          </a:extLst>
        </xdr:cNvPr>
        <xdr:cNvSpPr/>
      </xdr:nvSpPr>
      <xdr:spPr>
        <a:xfrm>
          <a:off x="2886633" y="2462893"/>
          <a:ext cx="7236760" cy="649941"/>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109177</xdr:colOff>
      <xdr:row>15</xdr:row>
      <xdr:rowOff>137833</xdr:rowOff>
    </xdr:from>
    <xdr:to>
      <xdr:col>17</xdr:col>
      <xdr:colOff>41142</xdr:colOff>
      <xdr:row>27</xdr:row>
      <xdr:rowOff>66675</xdr:rowOff>
    </xdr:to>
    <xdr:sp macro="" textlink="">
      <xdr:nvSpPr>
        <xdr:cNvPr id="50" name="Rectangle: Rounded Corners 49">
          <a:extLst>
            <a:ext uri="{FF2B5EF4-FFF2-40B4-BE49-F238E27FC236}">
              <a16:creationId xmlns:a16="http://schemas.microsoft.com/office/drawing/2014/main" id="{0D95B086-EC24-4BC1-95FF-FA1A8742A0FC}"/>
            </a:ext>
          </a:extLst>
        </xdr:cNvPr>
        <xdr:cNvSpPr/>
      </xdr:nvSpPr>
      <xdr:spPr>
        <a:xfrm>
          <a:off x="2871427" y="3185833"/>
          <a:ext cx="7247165" cy="2214842"/>
        </a:xfrm>
        <a:prstGeom prst="roundRect">
          <a:avLst>
            <a:gd name="adj" fmla="val 7216"/>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135391</xdr:colOff>
      <xdr:row>11</xdr:row>
      <xdr:rowOff>136071</xdr:rowOff>
    </xdr:from>
    <xdr:to>
      <xdr:col>23</xdr:col>
      <xdr:colOff>513670</xdr:colOff>
      <xdr:row>20</xdr:row>
      <xdr:rowOff>140643</xdr:rowOff>
    </xdr:to>
    <xdr:sp macro="" textlink="">
      <xdr:nvSpPr>
        <xdr:cNvPr id="54" name="Rectangle: Rounded Corners 53">
          <a:extLst>
            <a:ext uri="{FF2B5EF4-FFF2-40B4-BE49-F238E27FC236}">
              <a16:creationId xmlns:a16="http://schemas.microsoft.com/office/drawing/2014/main" id="{1BB99632-E00A-4DB5-9C83-EBF858D3DA4F}"/>
            </a:ext>
          </a:extLst>
        </xdr:cNvPr>
        <xdr:cNvSpPr/>
      </xdr:nvSpPr>
      <xdr:spPr>
        <a:xfrm>
          <a:off x="10212841" y="2422071"/>
          <a:ext cx="4188279" cy="1719072"/>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135391</xdr:colOff>
      <xdr:row>20</xdr:row>
      <xdr:rowOff>163285</xdr:rowOff>
    </xdr:from>
    <xdr:to>
      <xdr:col>23</xdr:col>
      <xdr:colOff>513670</xdr:colOff>
      <xdr:row>29</xdr:row>
      <xdr:rowOff>163286</xdr:rowOff>
    </xdr:to>
    <xdr:sp macro="" textlink="">
      <xdr:nvSpPr>
        <xdr:cNvPr id="55" name="Rectangle: Rounded Corners 54">
          <a:extLst>
            <a:ext uri="{FF2B5EF4-FFF2-40B4-BE49-F238E27FC236}">
              <a16:creationId xmlns:a16="http://schemas.microsoft.com/office/drawing/2014/main" id="{729D940D-73BA-41B3-BF8D-CA724D2024C2}"/>
            </a:ext>
          </a:extLst>
        </xdr:cNvPr>
        <xdr:cNvSpPr/>
      </xdr:nvSpPr>
      <xdr:spPr>
        <a:xfrm>
          <a:off x="10212841" y="4163785"/>
          <a:ext cx="4188279" cy="1714501"/>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135391</xdr:colOff>
      <xdr:row>30</xdr:row>
      <xdr:rowOff>0</xdr:rowOff>
    </xdr:from>
    <xdr:to>
      <xdr:col>23</xdr:col>
      <xdr:colOff>513670</xdr:colOff>
      <xdr:row>39</xdr:row>
      <xdr:rowOff>0</xdr:rowOff>
    </xdr:to>
    <xdr:sp macro="" textlink="">
      <xdr:nvSpPr>
        <xdr:cNvPr id="56" name="Rectangle: Rounded Corners 55">
          <a:extLst>
            <a:ext uri="{FF2B5EF4-FFF2-40B4-BE49-F238E27FC236}">
              <a16:creationId xmlns:a16="http://schemas.microsoft.com/office/drawing/2014/main" id="{9AD00921-3E34-45DF-9B4B-74AB733DA909}"/>
            </a:ext>
          </a:extLst>
        </xdr:cNvPr>
        <xdr:cNvSpPr/>
      </xdr:nvSpPr>
      <xdr:spPr>
        <a:xfrm>
          <a:off x="10212841" y="5905500"/>
          <a:ext cx="4188279" cy="1714500"/>
        </a:xfrm>
        <a:prstGeom prst="roundRect">
          <a:avLst>
            <a:gd name="adj" fmla="val 390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485774</xdr:colOff>
      <xdr:row>9</xdr:row>
      <xdr:rowOff>65628</xdr:rowOff>
    </xdr:from>
    <xdr:to>
      <xdr:col>4</xdr:col>
      <xdr:colOff>560753</xdr:colOff>
      <xdr:row>11</xdr:row>
      <xdr:rowOff>114396</xdr:rowOff>
    </xdr:to>
    <mc:AlternateContent xmlns:mc="http://schemas.openxmlformats.org/markup-compatibility/2006" xmlns:a14="http://schemas.microsoft.com/office/drawing/2010/main">
      <mc:Choice Requires="a14">
        <xdr:graphicFrame macro="">
          <xdr:nvGraphicFramePr>
            <xdr:cNvPr id="65" name="YEAR 3">
              <a:extLst>
                <a:ext uri="{FF2B5EF4-FFF2-40B4-BE49-F238E27FC236}">
                  <a16:creationId xmlns:a16="http://schemas.microsoft.com/office/drawing/2014/main" id="{1D64A588-9293-4A78-AC39-21374773F24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091417" y="1689414"/>
              <a:ext cx="682765" cy="429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165274</xdr:colOff>
      <xdr:row>9</xdr:row>
      <xdr:rowOff>66200</xdr:rowOff>
    </xdr:from>
    <xdr:to>
      <xdr:col>2</xdr:col>
      <xdr:colOff>561975</xdr:colOff>
      <xdr:row>11</xdr:row>
      <xdr:rowOff>124112</xdr:rowOff>
    </xdr:to>
    <mc:AlternateContent xmlns:mc="http://schemas.openxmlformats.org/markup-compatibility/2006" xmlns:a14="http://schemas.microsoft.com/office/drawing/2010/main">
      <mc:Choice Requires="a14">
        <xdr:graphicFrame macro="">
          <xdr:nvGraphicFramePr>
            <xdr:cNvPr id="66" name="MONTH 3">
              <a:extLst>
                <a:ext uri="{FF2B5EF4-FFF2-40B4-BE49-F238E27FC236}">
                  <a16:creationId xmlns:a16="http://schemas.microsoft.com/office/drawing/2014/main" id="{F76D4181-31CE-4F69-AABF-17CA75E0C102}"/>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555345" y="1689986"/>
              <a:ext cx="1004487" cy="4389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165274</xdr:colOff>
      <xdr:row>11</xdr:row>
      <xdr:rowOff>127542</xdr:rowOff>
    </xdr:from>
    <xdr:to>
      <xdr:col>4</xdr:col>
      <xdr:colOff>540178</xdr:colOff>
      <xdr:row>20</xdr:row>
      <xdr:rowOff>141258</xdr:rowOff>
    </xdr:to>
    <mc:AlternateContent xmlns:mc="http://schemas.openxmlformats.org/markup-compatibility/2006" xmlns:a14="http://schemas.microsoft.com/office/drawing/2010/main">
      <mc:Choice Requires="a14">
        <xdr:graphicFrame macro="">
          <xdr:nvGraphicFramePr>
            <xdr:cNvPr id="67" name="DATE 3">
              <a:extLst>
                <a:ext uri="{FF2B5EF4-FFF2-40B4-BE49-F238E27FC236}">
                  <a16:creationId xmlns:a16="http://schemas.microsoft.com/office/drawing/2014/main" id="{332BDBFB-4CAF-42F2-BAA8-D7FE719372D4}"/>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555345" y="2132328"/>
              <a:ext cx="2198262" cy="1728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165276</xdr:colOff>
      <xdr:row>20</xdr:row>
      <xdr:rowOff>146592</xdr:rowOff>
    </xdr:from>
    <xdr:to>
      <xdr:col>4</xdr:col>
      <xdr:colOff>540180</xdr:colOff>
      <xdr:row>27</xdr:row>
      <xdr:rowOff>65820</xdr:rowOff>
    </xdr:to>
    <mc:AlternateContent xmlns:mc="http://schemas.openxmlformats.org/markup-compatibility/2006" xmlns:a14="http://schemas.microsoft.com/office/drawing/2010/main">
      <mc:Choice Requires="a14">
        <xdr:graphicFrame macro="">
          <xdr:nvGraphicFramePr>
            <xdr:cNvPr id="68" name="TIME 3">
              <a:extLst>
                <a:ext uri="{FF2B5EF4-FFF2-40B4-BE49-F238E27FC236}">
                  <a16:creationId xmlns:a16="http://schemas.microsoft.com/office/drawing/2014/main" id="{B61FF40F-CED2-4483-8F64-860A3727A3D7}"/>
                </a:ext>
              </a:extLst>
            </xdr:cNvPr>
            <xdr:cNvGraphicFramePr/>
          </xdr:nvGraphicFramePr>
          <xdr:xfrm>
            <a:off x="0" y="0"/>
            <a:ext cx="0" cy="0"/>
          </xdr:xfrm>
          <a:graphic>
            <a:graphicData uri="http://schemas.microsoft.com/office/drawing/2010/slicer">
              <sle:slicer xmlns:sle="http://schemas.microsoft.com/office/drawing/2010/slicer" name="TIME 3"/>
            </a:graphicData>
          </a:graphic>
        </xdr:graphicFrame>
      </mc:Choice>
      <mc:Fallback xmlns="">
        <xdr:sp macro="" textlink="">
          <xdr:nvSpPr>
            <xdr:cNvPr id="0" name=""/>
            <xdr:cNvSpPr>
              <a:spLocks noTextEdit="1"/>
            </xdr:cNvSpPr>
          </xdr:nvSpPr>
          <xdr:spPr>
            <a:xfrm>
              <a:off x="555347" y="3865878"/>
              <a:ext cx="2198262" cy="12527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165276</xdr:colOff>
      <xdr:row>27</xdr:row>
      <xdr:rowOff>70392</xdr:rowOff>
    </xdr:from>
    <xdr:to>
      <xdr:col>2</xdr:col>
      <xdr:colOff>442644</xdr:colOff>
      <xdr:row>32</xdr:row>
      <xdr:rowOff>14004</xdr:rowOff>
    </xdr:to>
    <mc:AlternateContent xmlns:mc="http://schemas.openxmlformats.org/markup-compatibility/2006" xmlns:a14="http://schemas.microsoft.com/office/drawing/2010/main">
      <mc:Choice Requires="a14">
        <xdr:graphicFrame macro="">
          <xdr:nvGraphicFramePr>
            <xdr:cNvPr id="69" name="AM/PM 3">
              <a:extLst>
                <a:ext uri="{FF2B5EF4-FFF2-40B4-BE49-F238E27FC236}">
                  <a16:creationId xmlns:a16="http://schemas.microsoft.com/office/drawing/2014/main" id="{BC6014E4-6063-443F-AEA8-7DDD2E5D1C1C}"/>
                </a:ext>
              </a:extLst>
            </xdr:cNvPr>
            <xdr:cNvGraphicFramePr/>
          </xdr:nvGraphicFramePr>
          <xdr:xfrm>
            <a:off x="0" y="0"/>
            <a:ext cx="0" cy="0"/>
          </xdr:xfrm>
          <a:graphic>
            <a:graphicData uri="http://schemas.microsoft.com/office/drawing/2010/slicer">
              <sle:slicer xmlns:sle="http://schemas.microsoft.com/office/drawing/2010/slicer" name="AM/PM 3"/>
            </a:graphicData>
          </a:graphic>
        </xdr:graphicFrame>
      </mc:Choice>
      <mc:Fallback xmlns="">
        <xdr:sp macro="" textlink="">
          <xdr:nvSpPr>
            <xdr:cNvPr id="0" name=""/>
            <xdr:cNvSpPr>
              <a:spLocks noTextEdit="1"/>
            </xdr:cNvSpPr>
          </xdr:nvSpPr>
          <xdr:spPr>
            <a:xfrm>
              <a:off x="555347" y="5123178"/>
              <a:ext cx="885154" cy="896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460550</xdr:colOff>
      <xdr:row>27</xdr:row>
      <xdr:rowOff>70392</xdr:rowOff>
    </xdr:from>
    <xdr:to>
      <xdr:col>4</xdr:col>
      <xdr:colOff>530654</xdr:colOff>
      <xdr:row>32</xdr:row>
      <xdr:rowOff>14004</xdr:rowOff>
    </xdr:to>
    <mc:AlternateContent xmlns:mc="http://schemas.openxmlformats.org/markup-compatibility/2006" xmlns:a14="http://schemas.microsoft.com/office/drawing/2010/main">
      <mc:Choice Requires="a14">
        <xdr:graphicFrame macro="">
          <xdr:nvGraphicFramePr>
            <xdr:cNvPr id="70" name="HOLIDAY 3">
              <a:extLst>
                <a:ext uri="{FF2B5EF4-FFF2-40B4-BE49-F238E27FC236}">
                  <a16:creationId xmlns:a16="http://schemas.microsoft.com/office/drawing/2014/main" id="{9DE1CF52-B4E0-4E78-A57E-179ED16BB9E4}"/>
                </a:ext>
              </a:extLst>
            </xdr:cNvPr>
            <xdr:cNvGraphicFramePr/>
          </xdr:nvGraphicFramePr>
          <xdr:xfrm>
            <a:off x="0" y="0"/>
            <a:ext cx="0" cy="0"/>
          </xdr:xfrm>
          <a:graphic>
            <a:graphicData uri="http://schemas.microsoft.com/office/drawing/2010/slicer">
              <sle:slicer xmlns:sle="http://schemas.microsoft.com/office/drawing/2010/slicer" name="HOLIDAY 3"/>
            </a:graphicData>
          </a:graphic>
        </xdr:graphicFrame>
      </mc:Choice>
      <mc:Fallback xmlns="">
        <xdr:sp macro="" textlink="">
          <xdr:nvSpPr>
            <xdr:cNvPr id="0" name=""/>
            <xdr:cNvSpPr>
              <a:spLocks noTextEdit="1"/>
            </xdr:cNvSpPr>
          </xdr:nvSpPr>
          <xdr:spPr>
            <a:xfrm>
              <a:off x="1458407" y="5123178"/>
              <a:ext cx="1285676" cy="8961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165276</xdr:colOff>
      <xdr:row>32</xdr:row>
      <xdr:rowOff>32292</xdr:rowOff>
    </xdr:from>
    <xdr:to>
      <xdr:col>4</xdr:col>
      <xdr:colOff>531036</xdr:colOff>
      <xdr:row>38</xdr:row>
      <xdr:rowOff>87156</xdr:rowOff>
    </xdr:to>
    <mc:AlternateContent xmlns:mc="http://schemas.openxmlformats.org/markup-compatibility/2006" xmlns:a14="http://schemas.microsoft.com/office/drawing/2010/main">
      <mc:Choice Requires="a14">
        <xdr:graphicFrame macro="">
          <xdr:nvGraphicFramePr>
            <xdr:cNvPr id="71" name="WEEK NAME 3">
              <a:extLst>
                <a:ext uri="{FF2B5EF4-FFF2-40B4-BE49-F238E27FC236}">
                  <a16:creationId xmlns:a16="http://schemas.microsoft.com/office/drawing/2014/main" id="{334DBA61-85D8-4E61-BA86-E813992BCF09}"/>
                </a:ext>
              </a:extLst>
            </xdr:cNvPr>
            <xdr:cNvGraphicFramePr/>
          </xdr:nvGraphicFramePr>
          <xdr:xfrm>
            <a:off x="0" y="0"/>
            <a:ext cx="0" cy="0"/>
          </xdr:xfrm>
          <a:graphic>
            <a:graphicData uri="http://schemas.microsoft.com/office/drawing/2010/slicer">
              <sle:slicer xmlns:sle="http://schemas.microsoft.com/office/drawing/2010/slicer" name="WEEK NAME 3"/>
            </a:graphicData>
          </a:graphic>
        </xdr:graphicFrame>
      </mc:Choice>
      <mc:Fallback xmlns="">
        <xdr:sp macro="" textlink="">
          <xdr:nvSpPr>
            <xdr:cNvPr id="0" name=""/>
            <xdr:cNvSpPr>
              <a:spLocks noTextEdit="1"/>
            </xdr:cNvSpPr>
          </xdr:nvSpPr>
          <xdr:spPr>
            <a:xfrm>
              <a:off x="555347" y="6037578"/>
              <a:ext cx="2189118" cy="1197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143011</xdr:colOff>
      <xdr:row>12</xdr:row>
      <xdr:rowOff>12289</xdr:rowOff>
    </xdr:from>
    <xdr:to>
      <xdr:col>17</xdr:col>
      <xdr:colOff>14995</xdr:colOff>
      <xdr:row>15</xdr:row>
      <xdr:rowOff>53437</xdr:rowOff>
    </xdr:to>
    <mc:AlternateContent xmlns:mc="http://schemas.openxmlformats.org/markup-compatibility/2006" xmlns:a14="http://schemas.microsoft.com/office/drawing/2010/main">
      <mc:Choice Requires="a14">
        <xdr:graphicFrame macro="">
          <xdr:nvGraphicFramePr>
            <xdr:cNvPr id="72" name="WEATHER CONDITION 3">
              <a:extLst>
                <a:ext uri="{FF2B5EF4-FFF2-40B4-BE49-F238E27FC236}">
                  <a16:creationId xmlns:a16="http://schemas.microsoft.com/office/drawing/2014/main" id="{1F5B4EF4-5DA0-4F72-BDE9-580852784D66}"/>
                </a:ext>
              </a:extLst>
            </xdr:cNvPr>
            <xdr:cNvGraphicFramePr/>
          </xdr:nvGraphicFramePr>
          <xdr:xfrm>
            <a:off x="0" y="0"/>
            <a:ext cx="0" cy="0"/>
          </xdr:xfrm>
          <a:graphic>
            <a:graphicData uri="http://schemas.microsoft.com/office/drawing/2010/slicer">
              <sle:slicer xmlns:sle="http://schemas.microsoft.com/office/drawing/2010/slicer" name="WEATHER CONDITION 3"/>
            </a:graphicData>
          </a:graphic>
        </xdr:graphicFrame>
      </mc:Choice>
      <mc:Fallback xmlns="">
        <xdr:sp macro="" textlink="">
          <xdr:nvSpPr>
            <xdr:cNvPr id="0" name=""/>
            <xdr:cNvSpPr>
              <a:spLocks noTextEdit="1"/>
            </xdr:cNvSpPr>
          </xdr:nvSpPr>
          <xdr:spPr>
            <a:xfrm>
              <a:off x="2964225" y="2207575"/>
              <a:ext cx="7165413" cy="6126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109176</xdr:colOff>
      <xdr:row>15</xdr:row>
      <xdr:rowOff>156883</xdr:rowOff>
    </xdr:from>
    <xdr:to>
      <xdr:col>16</xdr:col>
      <xdr:colOff>571499</xdr:colOff>
      <xdr:row>27</xdr:row>
      <xdr:rowOff>47625</xdr:rowOff>
    </xdr:to>
    <xdr:graphicFrame macro="">
      <xdr:nvGraphicFramePr>
        <xdr:cNvPr id="73" name="Chart 72">
          <a:extLst>
            <a:ext uri="{FF2B5EF4-FFF2-40B4-BE49-F238E27FC236}">
              <a16:creationId xmlns:a16="http://schemas.microsoft.com/office/drawing/2014/main" id="{A63C888D-43F8-47EC-BCC5-40069BFFF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5</xdr:col>
      <xdr:colOff>97970</xdr:colOff>
      <xdr:row>27</xdr:row>
      <xdr:rowOff>136872</xdr:rowOff>
    </xdr:from>
    <xdr:to>
      <xdr:col>17</xdr:col>
      <xdr:colOff>1813</xdr:colOff>
      <xdr:row>38</xdr:row>
      <xdr:rowOff>133350</xdr:rowOff>
    </xdr:to>
    <xdr:graphicFrame macro="">
      <xdr:nvGraphicFramePr>
        <xdr:cNvPr id="74" name="Chart 73">
          <a:extLst>
            <a:ext uri="{FF2B5EF4-FFF2-40B4-BE49-F238E27FC236}">
              <a16:creationId xmlns:a16="http://schemas.microsoft.com/office/drawing/2014/main" id="{343D9F35-C236-493A-B1E8-DE2ED2DCC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17</xdr:col>
      <xdr:colOff>202066</xdr:colOff>
      <xdr:row>30</xdr:row>
      <xdr:rowOff>0</xdr:rowOff>
    </xdr:from>
    <xdr:to>
      <xdr:col>23</xdr:col>
      <xdr:colOff>457200</xdr:colOff>
      <xdr:row>38</xdr:row>
      <xdr:rowOff>171450</xdr:rowOff>
    </xdr:to>
    <xdr:graphicFrame macro="">
      <xdr:nvGraphicFramePr>
        <xdr:cNvPr id="76" name="Chart 75">
          <a:extLst>
            <a:ext uri="{FF2B5EF4-FFF2-40B4-BE49-F238E27FC236}">
              <a16:creationId xmlns:a16="http://schemas.microsoft.com/office/drawing/2014/main" id="{0C151DCA-7131-4177-963C-F53817D2F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17</xdr:col>
      <xdr:colOff>135391</xdr:colOff>
      <xdr:row>20</xdr:row>
      <xdr:rowOff>163285</xdr:rowOff>
    </xdr:from>
    <xdr:to>
      <xdr:col>23</xdr:col>
      <xdr:colOff>466725</xdr:colOff>
      <xdr:row>29</xdr:row>
      <xdr:rowOff>76200</xdr:rowOff>
    </xdr:to>
    <xdr:graphicFrame macro="">
      <xdr:nvGraphicFramePr>
        <xdr:cNvPr id="78" name="Chart 77">
          <a:extLst>
            <a:ext uri="{FF2B5EF4-FFF2-40B4-BE49-F238E27FC236}">
              <a16:creationId xmlns:a16="http://schemas.microsoft.com/office/drawing/2014/main" id="{6186C6C8-D69F-45F7-99D8-201C751FA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20</xdr:col>
      <xdr:colOff>561975</xdr:colOff>
      <xdr:row>2</xdr:row>
      <xdr:rowOff>19051</xdr:rowOff>
    </xdr:from>
    <xdr:to>
      <xdr:col>23</xdr:col>
      <xdr:colOff>381000</xdr:colOff>
      <xdr:row>10</xdr:row>
      <xdr:rowOff>152401</xdr:rowOff>
    </xdr:to>
    <xdr:graphicFrame macro="">
      <xdr:nvGraphicFramePr>
        <xdr:cNvPr id="82" name="Chart 81">
          <a:extLst>
            <a:ext uri="{FF2B5EF4-FFF2-40B4-BE49-F238E27FC236}">
              <a16:creationId xmlns:a16="http://schemas.microsoft.com/office/drawing/2014/main" id="{A46286A5-CC3D-48E6-939C-F3BF71737B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17</xdr:col>
      <xdr:colOff>228599</xdr:colOff>
      <xdr:row>12</xdr:row>
      <xdr:rowOff>28574</xdr:rowOff>
    </xdr:from>
    <xdr:to>
      <xdr:col>23</xdr:col>
      <xdr:colOff>438150</xdr:colOff>
      <xdr:row>20</xdr:row>
      <xdr:rowOff>76199</xdr:rowOff>
    </xdr:to>
    <xdr:graphicFrame macro="">
      <xdr:nvGraphicFramePr>
        <xdr:cNvPr id="83" name="Chart 82">
          <a:extLst>
            <a:ext uri="{FF2B5EF4-FFF2-40B4-BE49-F238E27FC236}">
              <a16:creationId xmlns:a16="http://schemas.microsoft.com/office/drawing/2014/main" id="{AC6AFF05-1F3C-42E7-83E2-4546506173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17</xdr:col>
      <xdr:colOff>168809</xdr:colOff>
      <xdr:row>2</xdr:row>
      <xdr:rowOff>47625</xdr:rowOff>
    </xdr:from>
    <xdr:to>
      <xdr:col>20</xdr:col>
      <xdr:colOff>304801</xdr:colOff>
      <xdr:row>11</xdr:row>
      <xdr:rowOff>0</xdr:rowOff>
    </xdr:to>
    <xdr:graphicFrame macro="">
      <xdr:nvGraphicFramePr>
        <xdr:cNvPr id="84" name="Chart 83">
          <a:extLst>
            <a:ext uri="{FF2B5EF4-FFF2-40B4-BE49-F238E27FC236}">
              <a16:creationId xmlns:a16="http://schemas.microsoft.com/office/drawing/2014/main" id="{5CE50E10-B67E-4465-BEBF-7AD436FA2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14</xdr:col>
      <xdr:colOff>257311</xdr:colOff>
      <xdr:row>2</xdr:row>
      <xdr:rowOff>0</xdr:rowOff>
    </xdr:from>
    <xdr:to>
      <xdr:col>17</xdr:col>
      <xdr:colOff>58495</xdr:colOff>
      <xdr:row>11</xdr:row>
      <xdr:rowOff>86248</xdr:rowOff>
    </xdr:to>
    <xdr:grpSp>
      <xdr:nvGrpSpPr>
        <xdr:cNvPr id="85" name="Group 84">
          <a:extLst>
            <a:ext uri="{FF2B5EF4-FFF2-40B4-BE49-F238E27FC236}">
              <a16:creationId xmlns:a16="http://schemas.microsoft.com/office/drawing/2014/main" id="{EBFD389A-9563-4F34-AAB5-847DBD1D64CD}"/>
            </a:ext>
          </a:extLst>
        </xdr:cNvPr>
        <xdr:cNvGrpSpPr/>
      </xdr:nvGrpSpPr>
      <xdr:grpSpPr>
        <a:xfrm>
          <a:off x="8358097" y="290286"/>
          <a:ext cx="1624541" cy="1800748"/>
          <a:chOff x="8495091" y="574899"/>
          <a:chExt cx="1629984" cy="1800748"/>
        </a:xfrm>
        <a:gradFill flip="none" rotWithShape="1">
          <a:gsLst>
            <a:gs pos="0">
              <a:schemeClr val="accent4">
                <a:lumMod val="5000"/>
                <a:lumOff val="95000"/>
              </a:schemeClr>
            </a:gs>
            <a:gs pos="71000">
              <a:schemeClr val="accent4">
                <a:lumMod val="40000"/>
                <a:lumOff val="60000"/>
              </a:schemeClr>
            </a:gs>
          </a:gsLst>
          <a:lin ang="5400000" scaled="1"/>
          <a:tileRect/>
        </a:gradFill>
        <a:effectLst>
          <a:outerShdw blurRad="50800" dist="38100" dir="2700000" algn="tl" rotWithShape="0">
            <a:prstClr val="black">
              <a:alpha val="40000"/>
            </a:prstClr>
          </a:outerShdw>
        </a:effectLst>
      </xdr:grpSpPr>
      <xdr:sp macro="" textlink="">
        <xdr:nvSpPr>
          <xdr:cNvPr id="86" name="Rectangle: Rounded Corners 85">
            <a:extLst>
              <a:ext uri="{FF2B5EF4-FFF2-40B4-BE49-F238E27FC236}">
                <a16:creationId xmlns:a16="http://schemas.microsoft.com/office/drawing/2014/main" id="{E00B1870-2322-7096-CB65-7DDB2ECFB56E}"/>
              </a:ext>
            </a:extLst>
          </xdr:cNvPr>
          <xdr:cNvSpPr/>
        </xdr:nvSpPr>
        <xdr:spPr>
          <a:xfrm>
            <a:off x="8495091" y="574899"/>
            <a:ext cx="1629984" cy="1800748"/>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87" name="Rectangle: Rounded Corners 86">
            <a:hlinkClick xmlns:r="http://schemas.openxmlformats.org/officeDocument/2006/relationships" r:id="rId15"/>
            <a:extLst>
              <a:ext uri="{FF2B5EF4-FFF2-40B4-BE49-F238E27FC236}">
                <a16:creationId xmlns:a16="http://schemas.microsoft.com/office/drawing/2014/main" id="{960826F0-68EA-AE59-5D79-FD57D6CAAB84}"/>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88" name="Rectangle: Rounded Corners 87">
            <a:hlinkClick xmlns:r="http://schemas.openxmlformats.org/officeDocument/2006/relationships" r:id="rId16"/>
            <a:extLst>
              <a:ext uri="{FF2B5EF4-FFF2-40B4-BE49-F238E27FC236}">
                <a16:creationId xmlns:a16="http://schemas.microsoft.com/office/drawing/2014/main" id="{3DDB9941-64F4-4366-E36B-25E55F39BCC9}"/>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9" name="Rectangle: Rounded Corners 88">
            <a:hlinkClick xmlns:r="http://schemas.openxmlformats.org/officeDocument/2006/relationships" r:id="rId17"/>
            <a:extLst>
              <a:ext uri="{FF2B5EF4-FFF2-40B4-BE49-F238E27FC236}">
                <a16:creationId xmlns:a16="http://schemas.microsoft.com/office/drawing/2014/main" id="{9EE12DA8-42D5-78C6-3391-95EA03AEC0B2}"/>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90" name="Rectangle: Rounded Corners 89">
            <a:hlinkClick xmlns:r="http://schemas.openxmlformats.org/officeDocument/2006/relationships" r:id="rId18"/>
            <a:extLst>
              <a:ext uri="{FF2B5EF4-FFF2-40B4-BE49-F238E27FC236}">
                <a16:creationId xmlns:a16="http://schemas.microsoft.com/office/drawing/2014/main" id="{F5398D6E-00FC-3910-4A0F-797C117DE474}"/>
              </a:ext>
            </a:extLst>
          </xdr:cNvPr>
          <xdr:cNvSpPr/>
        </xdr:nvSpPr>
        <xdr:spPr>
          <a:xfrm>
            <a:off x="8515351" y="1659823"/>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91" name="Rectangle: Rounded Corners 90">
            <a:hlinkClick xmlns:r="http://schemas.openxmlformats.org/officeDocument/2006/relationships" r:id="rId19"/>
            <a:extLst>
              <a:ext uri="{FF2B5EF4-FFF2-40B4-BE49-F238E27FC236}">
                <a16:creationId xmlns:a16="http://schemas.microsoft.com/office/drawing/2014/main" id="{1E8389C8-98BB-A2BF-CDE1-3A443C0CCCB2}"/>
              </a:ext>
            </a:extLst>
          </xdr:cNvPr>
          <xdr:cNvSpPr/>
        </xdr:nvSpPr>
        <xdr:spPr>
          <a:xfrm>
            <a:off x="8524875" y="197552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92" name="Rectangle: Rounded Corners 91">
            <a:hlinkClick xmlns:r="http://schemas.openxmlformats.org/officeDocument/2006/relationships" r:id="rId20"/>
            <a:extLst>
              <a:ext uri="{FF2B5EF4-FFF2-40B4-BE49-F238E27FC236}">
                <a16:creationId xmlns:a16="http://schemas.microsoft.com/office/drawing/2014/main" id="{9FCE1010-DB56-7AB8-7F0B-7A726619BAD0}"/>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93" name="Rectangle: Rounded Corners 92">
            <a:hlinkClick xmlns:r="http://schemas.openxmlformats.org/officeDocument/2006/relationships" r:id="rId21"/>
            <a:extLst>
              <a:ext uri="{FF2B5EF4-FFF2-40B4-BE49-F238E27FC236}">
                <a16:creationId xmlns:a16="http://schemas.microsoft.com/office/drawing/2014/main" id="{0BEBDF88-C509-4EE0-CB00-245274FF1094}"/>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94" name="Rectangle: Rounded Corners 93">
            <a:hlinkClick xmlns:r="http://schemas.openxmlformats.org/officeDocument/2006/relationships" r:id="rId22"/>
            <a:extLst>
              <a:ext uri="{FF2B5EF4-FFF2-40B4-BE49-F238E27FC236}">
                <a16:creationId xmlns:a16="http://schemas.microsoft.com/office/drawing/2014/main" id="{05A54842-9529-915A-BDCF-5254EF6CAC64}"/>
              </a:ext>
            </a:extLst>
          </xdr:cNvPr>
          <xdr:cNvSpPr/>
        </xdr:nvSpPr>
        <xdr:spPr>
          <a:xfrm>
            <a:off x="9364757" y="134526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DASH_(A)</a:t>
            </a:r>
          </a:p>
        </xdr:txBody>
      </xdr:sp>
    </xdr:grpSp>
    <xdr:clientData/>
  </xdr:twoCellAnchor>
  <xdr:twoCellAnchor>
    <xdr:from>
      <xdr:col>15</xdr:col>
      <xdr:colOff>567909</xdr:colOff>
      <xdr:row>7</xdr:row>
      <xdr:rowOff>164823</xdr:rowOff>
    </xdr:from>
    <xdr:to>
      <xdr:col>16</xdr:col>
      <xdr:colOff>596348</xdr:colOff>
      <xdr:row>11</xdr:row>
      <xdr:rowOff>33131</xdr:rowOff>
    </xdr:to>
    <xdr:grpSp>
      <xdr:nvGrpSpPr>
        <xdr:cNvPr id="100" name="Group 99">
          <a:extLst>
            <a:ext uri="{FF2B5EF4-FFF2-40B4-BE49-F238E27FC236}">
              <a16:creationId xmlns:a16="http://schemas.microsoft.com/office/drawing/2014/main" id="{C7DFB191-2F61-AF85-6EE7-122F9E4F21A2}"/>
            </a:ext>
          </a:extLst>
        </xdr:cNvPr>
        <xdr:cNvGrpSpPr/>
      </xdr:nvGrpSpPr>
      <xdr:grpSpPr>
        <a:xfrm>
          <a:off x="9276480" y="1407609"/>
          <a:ext cx="636225" cy="630308"/>
          <a:chOff x="1553540" y="1680540"/>
          <a:chExt cx="536577" cy="447675"/>
        </a:xfrm>
      </xdr:grpSpPr>
      <xdr:sp macro="" textlink="">
        <xdr:nvSpPr>
          <xdr:cNvPr id="98" name="Rectangle: Rounded Corners 97">
            <a:extLst>
              <a:ext uri="{FF2B5EF4-FFF2-40B4-BE49-F238E27FC236}">
                <a16:creationId xmlns:a16="http://schemas.microsoft.com/office/drawing/2014/main" id="{C6B76A19-C92E-4BC3-AF73-65D8ED864A57}"/>
              </a:ext>
            </a:extLst>
          </xdr:cNvPr>
          <xdr:cNvSpPr/>
        </xdr:nvSpPr>
        <xdr:spPr>
          <a:xfrm>
            <a:off x="1553540" y="1680540"/>
            <a:ext cx="536577" cy="4476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00" b="1" baseline="0">
                <a:solidFill>
                  <a:sysClr val="windowText" lastClr="000000"/>
                </a:solidFill>
              </a:rPr>
              <a:t>Filters</a:t>
            </a:r>
            <a:endParaRPr lang="en-US" sz="800" b="1">
              <a:solidFill>
                <a:sysClr val="windowText" lastClr="000000"/>
              </a:solidFill>
            </a:endParaRPr>
          </a:p>
        </xdr:txBody>
      </xdr:sp>
      <xdr:pic macro="[0]!RESET_A">
        <xdr:nvPicPr>
          <xdr:cNvPr id="99" name="Picture 98">
            <a:extLst>
              <a:ext uri="{FF2B5EF4-FFF2-40B4-BE49-F238E27FC236}">
                <a16:creationId xmlns:a16="http://schemas.microsoft.com/office/drawing/2014/main" id="{E6615CEC-59E9-4013-AF02-E6145CC180A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606826" y="1680541"/>
            <a:ext cx="422413" cy="29072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171451</xdr:colOff>
      <xdr:row>2</xdr:row>
      <xdr:rowOff>152401</xdr:rowOff>
    </xdr:from>
    <xdr:to>
      <xdr:col>1</xdr:col>
      <xdr:colOff>876301</xdr:colOff>
      <xdr:row>5</xdr:row>
      <xdr:rowOff>104775</xdr:rowOff>
    </xdr:to>
    <mc:AlternateContent xmlns:mc="http://schemas.openxmlformats.org/markup-compatibility/2006" xmlns:a14="http://schemas.microsoft.com/office/drawing/2010/main">
      <mc:Choice Requires="a14">
        <xdr:graphicFrame macro="">
          <xdr:nvGraphicFramePr>
            <xdr:cNvPr id="20" name="YEAR 2">
              <a:extLst>
                <a:ext uri="{FF2B5EF4-FFF2-40B4-BE49-F238E27FC236}">
                  <a16:creationId xmlns:a16="http://schemas.microsoft.com/office/drawing/2014/main" id="{2A75C8B5-8AB0-DC3C-A8AF-3124AA0A0B8A}"/>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047751" y="533401"/>
              <a:ext cx="70485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7</xdr:row>
      <xdr:rowOff>114299</xdr:rowOff>
    </xdr:from>
    <xdr:to>
      <xdr:col>1</xdr:col>
      <xdr:colOff>1143000</xdr:colOff>
      <xdr:row>17</xdr:row>
      <xdr:rowOff>180974</xdr:rowOff>
    </xdr:to>
    <mc:AlternateContent xmlns:mc="http://schemas.openxmlformats.org/markup-compatibility/2006" xmlns:a14="http://schemas.microsoft.com/office/drawing/2010/main">
      <mc:Choice Requires="a14">
        <xdr:graphicFrame macro="">
          <xdr:nvGraphicFramePr>
            <xdr:cNvPr id="22" name="TIME 2">
              <a:extLst>
                <a:ext uri="{FF2B5EF4-FFF2-40B4-BE49-F238E27FC236}">
                  <a16:creationId xmlns:a16="http://schemas.microsoft.com/office/drawing/2014/main" id="{F1378EE5-B074-1DB5-BA16-B95174D25C92}"/>
                </a:ext>
              </a:extLst>
            </xdr:cNvPr>
            <xdr:cNvGraphicFramePr/>
          </xdr:nvGraphicFramePr>
          <xdr:xfrm>
            <a:off x="0" y="0"/>
            <a:ext cx="0" cy="0"/>
          </xdr:xfrm>
          <a:graphic>
            <a:graphicData uri="http://schemas.microsoft.com/office/drawing/2010/slicer">
              <sle:slicer xmlns:sle="http://schemas.microsoft.com/office/drawing/2010/slicer" name="TIME 2"/>
            </a:graphicData>
          </a:graphic>
        </xdr:graphicFrame>
      </mc:Choice>
      <mc:Fallback xmlns="">
        <xdr:sp macro="" textlink="">
          <xdr:nvSpPr>
            <xdr:cNvPr id="0" name=""/>
            <xdr:cNvSpPr>
              <a:spLocks noTextEdit="1"/>
            </xdr:cNvSpPr>
          </xdr:nvSpPr>
          <xdr:spPr>
            <a:xfrm>
              <a:off x="9525" y="1447799"/>
              <a:ext cx="2009775" cy="1971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571500</xdr:colOff>
      <xdr:row>2</xdr:row>
      <xdr:rowOff>66674</xdr:rowOff>
    </xdr:from>
    <xdr:to>
      <xdr:col>5</xdr:col>
      <xdr:colOff>19050</xdr:colOff>
      <xdr:row>8</xdr:row>
      <xdr:rowOff>76199</xdr:rowOff>
    </xdr:to>
    <mc:AlternateContent xmlns:mc="http://schemas.openxmlformats.org/markup-compatibility/2006" xmlns:a14="http://schemas.microsoft.com/office/drawing/2010/main">
      <mc:Choice Requires="a14">
        <xdr:graphicFrame macro="">
          <xdr:nvGraphicFramePr>
            <xdr:cNvPr id="23" name="WEEK NAME 2">
              <a:extLst>
                <a:ext uri="{FF2B5EF4-FFF2-40B4-BE49-F238E27FC236}">
                  <a16:creationId xmlns:a16="http://schemas.microsoft.com/office/drawing/2014/main" id="{A41C5913-FE1C-D716-854D-90ADA8D5CA07}"/>
                </a:ext>
              </a:extLst>
            </xdr:cNvPr>
            <xdr:cNvGraphicFramePr/>
          </xdr:nvGraphicFramePr>
          <xdr:xfrm>
            <a:off x="0" y="0"/>
            <a:ext cx="0" cy="0"/>
          </xdr:xfrm>
          <a:graphic>
            <a:graphicData uri="http://schemas.microsoft.com/office/drawing/2010/slicer">
              <sle:slicer xmlns:sle="http://schemas.microsoft.com/office/drawing/2010/slicer" name="WEEK NAME 2"/>
            </a:graphicData>
          </a:graphic>
        </xdr:graphicFrame>
      </mc:Choice>
      <mc:Fallback xmlns="">
        <xdr:sp macro="" textlink="">
          <xdr:nvSpPr>
            <xdr:cNvPr id="0" name=""/>
            <xdr:cNvSpPr>
              <a:spLocks noTextEdit="1"/>
            </xdr:cNvSpPr>
          </xdr:nvSpPr>
          <xdr:spPr>
            <a:xfrm>
              <a:off x="4095750" y="447674"/>
              <a:ext cx="1800225"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571500</xdr:colOff>
      <xdr:row>8</xdr:row>
      <xdr:rowOff>133350</xdr:rowOff>
    </xdr:from>
    <xdr:to>
      <xdr:col>5</xdr:col>
      <xdr:colOff>47625</xdr:colOff>
      <xdr:row>16</xdr:row>
      <xdr:rowOff>85725</xdr:rowOff>
    </xdr:to>
    <mc:AlternateContent xmlns:mc="http://schemas.openxmlformats.org/markup-compatibility/2006" xmlns:a14="http://schemas.microsoft.com/office/drawing/2010/main">
      <mc:Choice Requires="a14">
        <xdr:graphicFrame macro="">
          <xdr:nvGraphicFramePr>
            <xdr:cNvPr id="24" name="WEATHER CONDITION 2">
              <a:extLst>
                <a:ext uri="{FF2B5EF4-FFF2-40B4-BE49-F238E27FC236}">
                  <a16:creationId xmlns:a16="http://schemas.microsoft.com/office/drawing/2014/main" id="{086016B1-A054-33E1-FC8D-B066E7BC51CF}"/>
                </a:ext>
              </a:extLst>
            </xdr:cNvPr>
            <xdr:cNvGraphicFramePr/>
          </xdr:nvGraphicFramePr>
          <xdr:xfrm>
            <a:off x="0" y="0"/>
            <a:ext cx="0" cy="0"/>
          </xdr:xfrm>
          <a:graphic>
            <a:graphicData uri="http://schemas.microsoft.com/office/drawing/2010/slicer">
              <sle:slicer xmlns:sle="http://schemas.microsoft.com/office/drawing/2010/slicer" name="WEATHER CONDITION 2"/>
            </a:graphicData>
          </a:graphic>
        </xdr:graphicFrame>
      </mc:Choice>
      <mc:Fallback xmlns="">
        <xdr:sp macro="" textlink="">
          <xdr:nvSpPr>
            <xdr:cNvPr id="0" name=""/>
            <xdr:cNvSpPr>
              <a:spLocks noTextEdit="1"/>
            </xdr:cNvSpPr>
          </xdr:nvSpPr>
          <xdr:spPr>
            <a:xfrm>
              <a:off x="4095750" y="1657350"/>
              <a:ext cx="1828800" cy="1476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xdr:colOff>
      <xdr:row>2</xdr:row>
      <xdr:rowOff>66676</xdr:rowOff>
    </xdr:from>
    <xdr:to>
      <xdr:col>1</xdr:col>
      <xdr:colOff>161925</xdr:colOff>
      <xdr:row>7</xdr:row>
      <xdr:rowOff>28576</xdr:rowOff>
    </xdr:to>
    <mc:AlternateContent xmlns:mc="http://schemas.openxmlformats.org/markup-compatibility/2006" xmlns:a14="http://schemas.microsoft.com/office/drawing/2010/main">
      <mc:Choice Requires="a14">
        <xdr:graphicFrame macro="">
          <xdr:nvGraphicFramePr>
            <xdr:cNvPr id="25" name="AM/PM 2">
              <a:extLst>
                <a:ext uri="{FF2B5EF4-FFF2-40B4-BE49-F238E27FC236}">
                  <a16:creationId xmlns:a16="http://schemas.microsoft.com/office/drawing/2014/main" id="{5A670916-3000-BC69-3DDA-8323A9746A5F}"/>
                </a:ext>
              </a:extLst>
            </xdr:cNvPr>
            <xdr:cNvGraphicFramePr/>
          </xdr:nvGraphicFramePr>
          <xdr:xfrm>
            <a:off x="0" y="0"/>
            <a:ext cx="0" cy="0"/>
          </xdr:xfrm>
          <a:graphic>
            <a:graphicData uri="http://schemas.microsoft.com/office/drawing/2010/slicer">
              <sle:slicer xmlns:sle="http://schemas.microsoft.com/office/drawing/2010/slicer" name="AM/PM 2"/>
            </a:graphicData>
          </a:graphic>
        </xdr:graphicFrame>
      </mc:Choice>
      <mc:Fallback xmlns="">
        <xdr:sp macro="" textlink="">
          <xdr:nvSpPr>
            <xdr:cNvPr id="0" name=""/>
            <xdr:cNvSpPr>
              <a:spLocks noTextEdit="1"/>
            </xdr:cNvSpPr>
          </xdr:nvSpPr>
          <xdr:spPr>
            <a:xfrm>
              <a:off x="38100" y="447676"/>
              <a:ext cx="1000125"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1162050</xdr:colOff>
      <xdr:row>7</xdr:row>
      <xdr:rowOff>123825</xdr:rowOff>
    </xdr:from>
    <xdr:to>
      <xdr:col>3</xdr:col>
      <xdr:colOff>552450</xdr:colOff>
      <xdr:row>17</xdr:row>
      <xdr:rowOff>152400</xdr:rowOff>
    </xdr:to>
    <mc:AlternateContent xmlns:mc="http://schemas.openxmlformats.org/markup-compatibility/2006" xmlns:a14="http://schemas.microsoft.com/office/drawing/2010/main">
      <mc:Choice Requires="a14">
        <xdr:graphicFrame macro="">
          <xdr:nvGraphicFramePr>
            <xdr:cNvPr id="26" name="DATE 2">
              <a:extLst>
                <a:ext uri="{FF2B5EF4-FFF2-40B4-BE49-F238E27FC236}">
                  <a16:creationId xmlns:a16="http://schemas.microsoft.com/office/drawing/2014/main" id="{8F646E73-7509-3072-9182-D0C8991A6729}"/>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2038350" y="1457325"/>
              <a:ext cx="203835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942974</xdr:colOff>
      <xdr:row>2</xdr:row>
      <xdr:rowOff>142877</xdr:rowOff>
    </xdr:from>
    <xdr:to>
      <xdr:col>2</xdr:col>
      <xdr:colOff>638174</xdr:colOff>
      <xdr:row>5</xdr:row>
      <xdr:rowOff>1</xdr:rowOff>
    </xdr:to>
    <mc:AlternateContent xmlns:mc="http://schemas.openxmlformats.org/markup-compatibility/2006" xmlns:a14="http://schemas.microsoft.com/office/drawing/2010/main">
      <mc:Choice Requires="a14">
        <xdr:graphicFrame macro="">
          <xdr:nvGraphicFramePr>
            <xdr:cNvPr id="29" name="MONTH 2">
              <a:extLst>
                <a:ext uri="{FF2B5EF4-FFF2-40B4-BE49-F238E27FC236}">
                  <a16:creationId xmlns:a16="http://schemas.microsoft.com/office/drawing/2014/main" id="{F055A735-9712-1A60-2E76-A96AABFE71AA}"/>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819274" y="523877"/>
              <a:ext cx="1019175"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266700</xdr:colOff>
      <xdr:row>2</xdr:row>
      <xdr:rowOff>95250</xdr:rowOff>
    </xdr:from>
    <xdr:to>
      <xdr:col>5</xdr:col>
      <xdr:colOff>1419226</xdr:colOff>
      <xdr:row>7</xdr:row>
      <xdr:rowOff>104775</xdr:rowOff>
    </xdr:to>
    <mc:AlternateContent xmlns:mc="http://schemas.openxmlformats.org/markup-compatibility/2006" xmlns:a14="http://schemas.microsoft.com/office/drawing/2010/main">
      <mc:Choice Requires="a14">
        <xdr:graphicFrame macro="">
          <xdr:nvGraphicFramePr>
            <xdr:cNvPr id="30" name="HOLIDAY 2">
              <a:extLst>
                <a:ext uri="{FF2B5EF4-FFF2-40B4-BE49-F238E27FC236}">
                  <a16:creationId xmlns:a16="http://schemas.microsoft.com/office/drawing/2014/main" id="{48E5FA47-9D5F-0EE6-FEFE-B259F036AFB5}"/>
                </a:ext>
              </a:extLst>
            </xdr:cNvPr>
            <xdr:cNvGraphicFramePr/>
          </xdr:nvGraphicFramePr>
          <xdr:xfrm>
            <a:off x="0" y="0"/>
            <a:ext cx="0" cy="0"/>
          </xdr:xfrm>
          <a:graphic>
            <a:graphicData uri="http://schemas.microsoft.com/office/drawing/2010/slicer">
              <sle:slicer xmlns:sle="http://schemas.microsoft.com/office/drawing/2010/slicer" name="HOLIDAY 2"/>
            </a:graphicData>
          </a:graphic>
        </xdr:graphicFrame>
      </mc:Choice>
      <mc:Fallback xmlns="">
        <xdr:sp macro="" textlink="">
          <xdr:nvSpPr>
            <xdr:cNvPr id="0" name=""/>
            <xdr:cNvSpPr>
              <a:spLocks noTextEdit="1"/>
            </xdr:cNvSpPr>
          </xdr:nvSpPr>
          <xdr:spPr>
            <a:xfrm>
              <a:off x="6143625" y="476250"/>
              <a:ext cx="11525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85725</xdr:colOff>
      <xdr:row>1</xdr:row>
      <xdr:rowOff>19050</xdr:rowOff>
    </xdr:from>
    <xdr:to>
      <xdr:col>9</xdr:col>
      <xdr:colOff>1143000</xdr:colOff>
      <xdr:row>2</xdr:row>
      <xdr:rowOff>142875</xdr:rowOff>
    </xdr:to>
    <xdr:sp macro="" textlink="">
      <xdr:nvSpPr>
        <xdr:cNvPr id="38" name="Rectangle: Rounded Corners 37">
          <a:hlinkClick xmlns:r="http://schemas.openxmlformats.org/officeDocument/2006/relationships" r:id="rId1"/>
          <a:extLst>
            <a:ext uri="{FF2B5EF4-FFF2-40B4-BE49-F238E27FC236}">
              <a16:creationId xmlns:a16="http://schemas.microsoft.com/office/drawing/2014/main" id="{AC5A26B5-3B22-422C-9B30-10EC5EBF73C4}"/>
            </a:ext>
          </a:extLst>
        </xdr:cNvPr>
        <xdr:cNvSpPr/>
      </xdr:nvSpPr>
      <xdr:spPr>
        <a:xfrm>
          <a:off x="10953750" y="20955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9</xdr:col>
      <xdr:colOff>95250</xdr:colOff>
      <xdr:row>3</xdr:row>
      <xdr:rowOff>66675</xdr:rowOff>
    </xdr:from>
    <xdr:to>
      <xdr:col>9</xdr:col>
      <xdr:colOff>1143000</xdr:colOff>
      <xdr:row>5</xdr:row>
      <xdr:rowOff>9525</xdr:rowOff>
    </xdr:to>
    <xdr:sp macro="" textlink="">
      <xdr:nvSpPr>
        <xdr:cNvPr id="39" name="Rectangle: Rounded Corners 38">
          <a:hlinkClick xmlns:r="http://schemas.openxmlformats.org/officeDocument/2006/relationships" r:id="rId2"/>
          <a:extLst>
            <a:ext uri="{FF2B5EF4-FFF2-40B4-BE49-F238E27FC236}">
              <a16:creationId xmlns:a16="http://schemas.microsoft.com/office/drawing/2014/main" id="{EC0C601A-5CEB-41F1-8901-16847DF881A5}"/>
            </a:ext>
          </a:extLst>
        </xdr:cNvPr>
        <xdr:cNvSpPr/>
      </xdr:nvSpPr>
      <xdr:spPr>
        <a:xfrm>
          <a:off x="10963275" y="63817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8</xdr:col>
      <xdr:colOff>666750</xdr:colOff>
      <xdr:row>6</xdr:row>
      <xdr:rowOff>142875</xdr:rowOff>
    </xdr:from>
    <xdr:to>
      <xdr:col>9</xdr:col>
      <xdr:colOff>1134684</xdr:colOff>
      <xdr:row>16</xdr:row>
      <xdr:rowOff>64434</xdr:rowOff>
    </xdr:to>
    <xdr:grpSp>
      <xdr:nvGrpSpPr>
        <xdr:cNvPr id="40" name="Group 39">
          <a:extLst>
            <a:ext uri="{FF2B5EF4-FFF2-40B4-BE49-F238E27FC236}">
              <a16:creationId xmlns:a16="http://schemas.microsoft.com/office/drawing/2014/main" id="{9455BCD1-4C2C-4EF6-9749-5A5B3D572826}"/>
            </a:ext>
          </a:extLst>
        </xdr:cNvPr>
        <xdr:cNvGrpSpPr/>
      </xdr:nvGrpSpPr>
      <xdr:grpSpPr>
        <a:xfrm>
          <a:off x="10372725" y="1285875"/>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41" name="Rectangle: Rounded Corners 40">
            <a:extLst>
              <a:ext uri="{FF2B5EF4-FFF2-40B4-BE49-F238E27FC236}">
                <a16:creationId xmlns:a16="http://schemas.microsoft.com/office/drawing/2014/main" id="{0FF3B4D8-2FD7-83EA-B308-E716013B6ADB}"/>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42" name="Rectangle: Rounded Corners 41">
            <a:hlinkClick xmlns:r="http://schemas.openxmlformats.org/officeDocument/2006/relationships" r:id="rId3"/>
            <a:extLst>
              <a:ext uri="{FF2B5EF4-FFF2-40B4-BE49-F238E27FC236}">
                <a16:creationId xmlns:a16="http://schemas.microsoft.com/office/drawing/2014/main" id="{549396CC-7207-8EBF-4385-E51738D38763}"/>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43" name="Rectangle: Rounded Corners 42">
            <a:hlinkClick xmlns:r="http://schemas.openxmlformats.org/officeDocument/2006/relationships" r:id="rId4"/>
            <a:extLst>
              <a:ext uri="{FF2B5EF4-FFF2-40B4-BE49-F238E27FC236}">
                <a16:creationId xmlns:a16="http://schemas.microsoft.com/office/drawing/2014/main" id="{0DDB87A3-20E8-EE99-A1E6-357D3917C910}"/>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44" name="Rectangle: Rounded Corners 43">
            <a:hlinkClick xmlns:r="http://schemas.openxmlformats.org/officeDocument/2006/relationships" r:id="rId5"/>
            <a:extLst>
              <a:ext uri="{FF2B5EF4-FFF2-40B4-BE49-F238E27FC236}">
                <a16:creationId xmlns:a16="http://schemas.microsoft.com/office/drawing/2014/main" id="{6064144A-E343-5719-4FED-F9EEB4CF75B4}"/>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45" name="Rectangle: Rounded Corners 44">
            <a:hlinkClick xmlns:r="http://schemas.openxmlformats.org/officeDocument/2006/relationships" r:id="rId6"/>
            <a:extLst>
              <a:ext uri="{FF2B5EF4-FFF2-40B4-BE49-F238E27FC236}">
                <a16:creationId xmlns:a16="http://schemas.microsoft.com/office/drawing/2014/main" id="{969CD4EB-E12D-510E-C3C5-E9AFED7EB9DB}"/>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A2047524-64CF-8980-7299-9025E99C2879}"/>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8E5AF232-1EB6-FCBF-9776-1F0EE51D5607}"/>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E23C6B7D-1EFE-0FC2-3E56-6DF7F7E594DA}"/>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49" name="Rectangle: Rounded Corners 48">
            <a:hlinkClick xmlns:r="http://schemas.openxmlformats.org/officeDocument/2006/relationships" r:id="rId2"/>
            <a:extLst>
              <a:ext uri="{FF2B5EF4-FFF2-40B4-BE49-F238E27FC236}">
                <a16:creationId xmlns:a16="http://schemas.microsoft.com/office/drawing/2014/main" id="{5943148F-C001-85A6-926B-FBF5A44498C1}"/>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838200</xdr:colOff>
      <xdr:row>4</xdr:row>
      <xdr:rowOff>123827</xdr:rowOff>
    </xdr:from>
    <xdr:to>
      <xdr:col>1</xdr:col>
      <xdr:colOff>666750</xdr:colOff>
      <xdr:row>6</xdr:row>
      <xdr:rowOff>180975</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4EFCD3B7-E5DB-D7B9-B2C1-41B81C3BBA1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8200" y="885827"/>
              <a:ext cx="704850" cy="438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85724</xdr:colOff>
      <xdr:row>4</xdr:row>
      <xdr:rowOff>104775</xdr:rowOff>
    </xdr:from>
    <xdr:to>
      <xdr:col>0</xdr:col>
      <xdr:colOff>752475</xdr:colOff>
      <xdr:row>7</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A496B47C-B198-3CF6-FC93-7AD20DE3C61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4" y="866775"/>
              <a:ext cx="666751" cy="466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714374</xdr:colOff>
      <xdr:row>3</xdr:row>
      <xdr:rowOff>95251</xdr:rowOff>
    </xdr:from>
    <xdr:to>
      <xdr:col>2</xdr:col>
      <xdr:colOff>0</xdr:colOff>
      <xdr:row>7</xdr:row>
      <xdr:rowOff>28575</xdr:rowOff>
    </xdr:to>
    <mc:AlternateContent xmlns:mc="http://schemas.openxmlformats.org/markup-compatibility/2006" xmlns:a14="http://schemas.microsoft.com/office/drawing/2010/main">
      <mc:Choice Requires="a14">
        <xdr:graphicFrame macro="">
          <xdr:nvGraphicFramePr>
            <xdr:cNvPr id="10" name="AM/PM">
              <a:extLst>
                <a:ext uri="{FF2B5EF4-FFF2-40B4-BE49-F238E27FC236}">
                  <a16:creationId xmlns:a16="http://schemas.microsoft.com/office/drawing/2014/main" id="{07E6E4AC-7DF2-0BCE-E9A7-672A0FF396CD}"/>
                </a:ext>
              </a:extLst>
            </xdr:cNvPr>
            <xdr:cNvGraphicFramePr/>
          </xdr:nvGraphicFramePr>
          <xdr:xfrm>
            <a:off x="0" y="0"/>
            <a:ext cx="0" cy="0"/>
          </xdr:xfrm>
          <a:graphic>
            <a:graphicData uri="http://schemas.microsoft.com/office/drawing/2010/slicer">
              <sle:slicer xmlns:sle="http://schemas.microsoft.com/office/drawing/2010/slicer" name="AM/PM"/>
            </a:graphicData>
          </a:graphic>
        </xdr:graphicFrame>
      </mc:Choice>
      <mc:Fallback xmlns="">
        <xdr:sp macro="" textlink="">
          <xdr:nvSpPr>
            <xdr:cNvPr id="0" name=""/>
            <xdr:cNvSpPr>
              <a:spLocks noTextEdit="1"/>
            </xdr:cNvSpPr>
          </xdr:nvSpPr>
          <xdr:spPr>
            <a:xfrm>
              <a:off x="1590674" y="666751"/>
              <a:ext cx="609601" cy="695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104775</xdr:colOff>
      <xdr:row>7</xdr:row>
      <xdr:rowOff>104773</xdr:rowOff>
    </xdr:from>
    <xdr:to>
      <xdr:col>1</xdr:col>
      <xdr:colOff>1047751</xdr:colOff>
      <xdr:row>15</xdr:row>
      <xdr:rowOff>114301</xdr:rowOff>
    </xdr:to>
    <mc:AlternateContent xmlns:mc="http://schemas.openxmlformats.org/markup-compatibility/2006" xmlns:a14="http://schemas.microsoft.com/office/drawing/2010/main">
      <mc:Choice Requires="a14">
        <xdr:graphicFrame macro="">
          <xdr:nvGraphicFramePr>
            <xdr:cNvPr id="11" name="TIME">
              <a:extLst>
                <a:ext uri="{FF2B5EF4-FFF2-40B4-BE49-F238E27FC236}">
                  <a16:creationId xmlns:a16="http://schemas.microsoft.com/office/drawing/2014/main" id="{2690194D-1AA9-9163-4435-539C363A7A9E}"/>
                </a:ext>
              </a:extLst>
            </xdr:cNvPr>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104775" y="1438273"/>
              <a:ext cx="1819276" cy="15335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1238250</xdr:colOff>
      <xdr:row>7</xdr:row>
      <xdr:rowOff>19050</xdr:rowOff>
    </xdr:from>
    <xdr:to>
      <xdr:col>3</xdr:col>
      <xdr:colOff>819150</xdr:colOff>
      <xdr:row>17</xdr:row>
      <xdr:rowOff>108735</xdr:rowOff>
    </xdr:to>
    <mc:AlternateContent xmlns:mc="http://schemas.openxmlformats.org/markup-compatibility/2006" xmlns:a14="http://schemas.microsoft.com/office/drawing/2010/main">
      <mc:Choice Requires="a14">
        <xdr:graphicFrame macro="">
          <xdr:nvGraphicFramePr>
            <xdr:cNvPr id="13" name="DATE 1">
              <a:extLst>
                <a:ext uri="{FF2B5EF4-FFF2-40B4-BE49-F238E27FC236}">
                  <a16:creationId xmlns:a16="http://schemas.microsoft.com/office/drawing/2014/main" id="{5CEB90F4-0021-4A8E-9293-3FAD1EEA7ADD}"/>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2114550" y="1352550"/>
              <a:ext cx="2228850" cy="19946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1181100</xdr:colOff>
      <xdr:row>1</xdr:row>
      <xdr:rowOff>180975</xdr:rowOff>
    </xdr:from>
    <xdr:to>
      <xdr:col>5</xdr:col>
      <xdr:colOff>1028700</xdr:colOff>
      <xdr:row>7</xdr:row>
      <xdr:rowOff>57150</xdr:rowOff>
    </xdr:to>
    <mc:AlternateContent xmlns:mc="http://schemas.openxmlformats.org/markup-compatibility/2006" xmlns:a14="http://schemas.microsoft.com/office/drawing/2010/main">
      <mc:Choice Requires="a14">
        <xdr:graphicFrame macro="">
          <xdr:nvGraphicFramePr>
            <xdr:cNvPr id="19" name="HOLIDAY">
              <a:extLst>
                <a:ext uri="{FF2B5EF4-FFF2-40B4-BE49-F238E27FC236}">
                  <a16:creationId xmlns:a16="http://schemas.microsoft.com/office/drawing/2014/main" id="{53ADD167-AEAC-0556-D2D8-B6D76F8E37AA}"/>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5581650" y="371475"/>
              <a:ext cx="1323975" cy="1019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857251</xdr:colOff>
      <xdr:row>7</xdr:row>
      <xdr:rowOff>19050</xdr:rowOff>
    </xdr:from>
    <xdr:to>
      <xdr:col>4</xdr:col>
      <xdr:colOff>1114425</xdr:colOff>
      <xdr:row>17</xdr:row>
      <xdr:rowOff>152400</xdr:rowOff>
    </xdr:to>
    <mc:AlternateContent xmlns:mc="http://schemas.openxmlformats.org/markup-compatibility/2006" xmlns:a14="http://schemas.microsoft.com/office/drawing/2010/main">
      <mc:Choice Requires="a14">
        <xdr:graphicFrame macro="">
          <xdr:nvGraphicFramePr>
            <xdr:cNvPr id="23" name="WEEK NAME">
              <a:extLst>
                <a:ext uri="{FF2B5EF4-FFF2-40B4-BE49-F238E27FC236}">
                  <a16:creationId xmlns:a16="http://schemas.microsoft.com/office/drawing/2014/main" id="{E56E366E-A2D9-8448-E449-3D1CE1C0DB26}"/>
                </a:ext>
              </a:extLst>
            </xdr:cNvPr>
            <xdr:cNvGraphicFramePr/>
          </xdr:nvGraphicFramePr>
          <xdr:xfrm>
            <a:off x="0" y="0"/>
            <a:ext cx="0" cy="0"/>
          </xdr:xfrm>
          <a:graphic>
            <a:graphicData uri="http://schemas.microsoft.com/office/drawing/2010/slicer">
              <sle:slicer xmlns:sle="http://schemas.microsoft.com/office/drawing/2010/slicer" name="WEEK NAME"/>
            </a:graphicData>
          </a:graphic>
        </xdr:graphicFrame>
      </mc:Choice>
      <mc:Fallback xmlns="">
        <xdr:sp macro="" textlink="">
          <xdr:nvSpPr>
            <xdr:cNvPr id="0" name=""/>
            <xdr:cNvSpPr>
              <a:spLocks noTextEdit="1"/>
            </xdr:cNvSpPr>
          </xdr:nvSpPr>
          <xdr:spPr>
            <a:xfrm>
              <a:off x="4381501" y="1352550"/>
              <a:ext cx="1133474" cy="2038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1162050</xdr:colOff>
      <xdr:row>7</xdr:row>
      <xdr:rowOff>114300</xdr:rowOff>
    </xdr:from>
    <xdr:to>
      <xdr:col>5</xdr:col>
      <xdr:colOff>1285875</xdr:colOff>
      <xdr:row>15</xdr:row>
      <xdr:rowOff>104775</xdr:rowOff>
    </xdr:to>
    <mc:AlternateContent xmlns:mc="http://schemas.openxmlformats.org/markup-compatibility/2006" xmlns:a14="http://schemas.microsoft.com/office/drawing/2010/main">
      <mc:Choice Requires="a14">
        <xdr:graphicFrame macro="">
          <xdr:nvGraphicFramePr>
            <xdr:cNvPr id="24" name="WEATHER CONDITION">
              <a:extLst>
                <a:ext uri="{FF2B5EF4-FFF2-40B4-BE49-F238E27FC236}">
                  <a16:creationId xmlns:a16="http://schemas.microsoft.com/office/drawing/2014/main" id="{9E66849E-881C-28A6-B752-9BDBA85AA89D}"/>
                </a:ext>
              </a:extLst>
            </xdr:cNvPr>
            <xdr:cNvGraphicFramePr/>
          </xdr:nvGraphicFramePr>
          <xdr:xfrm>
            <a:off x="0" y="0"/>
            <a:ext cx="0" cy="0"/>
          </xdr:xfrm>
          <a:graphic>
            <a:graphicData uri="http://schemas.microsoft.com/office/drawing/2010/slicer">
              <sle:slicer xmlns:sle="http://schemas.microsoft.com/office/drawing/2010/slicer" name="WEATHER CONDITION"/>
            </a:graphicData>
          </a:graphic>
        </xdr:graphicFrame>
      </mc:Choice>
      <mc:Fallback xmlns="">
        <xdr:sp macro="" textlink="">
          <xdr:nvSpPr>
            <xdr:cNvPr id="0" name=""/>
            <xdr:cNvSpPr>
              <a:spLocks noTextEdit="1"/>
            </xdr:cNvSpPr>
          </xdr:nvSpPr>
          <xdr:spPr>
            <a:xfrm>
              <a:off x="5562600" y="1447800"/>
              <a:ext cx="1600200"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76200</xdr:colOff>
      <xdr:row>1</xdr:row>
      <xdr:rowOff>0</xdr:rowOff>
    </xdr:from>
    <xdr:to>
      <xdr:col>9</xdr:col>
      <xdr:colOff>1133475</xdr:colOff>
      <xdr:row>2</xdr:row>
      <xdr:rowOff>123825</xdr:rowOff>
    </xdr:to>
    <xdr:sp macro="" textlink="">
      <xdr:nvSpPr>
        <xdr:cNvPr id="17" name="Rectangle: Rounded Corners 16">
          <a:hlinkClick xmlns:r="http://schemas.openxmlformats.org/officeDocument/2006/relationships" r:id="rId1"/>
          <a:extLst>
            <a:ext uri="{FF2B5EF4-FFF2-40B4-BE49-F238E27FC236}">
              <a16:creationId xmlns:a16="http://schemas.microsoft.com/office/drawing/2014/main" id="{253D5C9A-561D-46EE-A31A-9B822F511EAB}"/>
            </a:ext>
          </a:extLst>
        </xdr:cNvPr>
        <xdr:cNvSpPr/>
      </xdr:nvSpPr>
      <xdr:spPr>
        <a:xfrm>
          <a:off x="10944225" y="19050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9</xdr:col>
      <xdr:colOff>85725</xdr:colOff>
      <xdr:row>3</xdr:row>
      <xdr:rowOff>47625</xdr:rowOff>
    </xdr:from>
    <xdr:to>
      <xdr:col>9</xdr:col>
      <xdr:colOff>1133475</xdr:colOff>
      <xdr:row>4</xdr:row>
      <xdr:rowOff>180975</xdr:rowOff>
    </xdr:to>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3307471F-C51D-4AF0-8F80-712E7EE04BBA}"/>
            </a:ext>
          </a:extLst>
        </xdr:cNvPr>
        <xdr:cNvSpPr/>
      </xdr:nvSpPr>
      <xdr:spPr>
        <a:xfrm>
          <a:off x="10953750" y="6191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8</xdr:col>
      <xdr:colOff>666750</xdr:colOff>
      <xdr:row>6</xdr:row>
      <xdr:rowOff>95250</xdr:rowOff>
    </xdr:from>
    <xdr:to>
      <xdr:col>9</xdr:col>
      <xdr:colOff>1134684</xdr:colOff>
      <xdr:row>16</xdr:row>
      <xdr:rowOff>16809</xdr:rowOff>
    </xdr:to>
    <xdr:grpSp>
      <xdr:nvGrpSpPr>
        <xdr:cNvPr id="20" name="Group 19">
          <a:extLst>
            <a:ext uri="{FF2B5EF4-FFF2-40B4-BE49-F238E27FC236}">
              <a16:creationId xmlns:a16="http://schemas.microsoft.com/office/drawing/2014/main" id="{24C62F49-5E41-4AE5-9BF9-A1C91C1C058F}"/>
            </a:ext>
          </a:extLst>
        </xdr:cNvPr>
        <xdr:cNvGrpSpPr/>
      </xdr:nvGrpSpPr>
      <xdr:grpSpPr>
        <a:xfrm>
          <a:off x="10220325" y="1238250"/>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21" name="Rectangle: Rounded Corners 20">
            <a:extLst>
              <a:ext uri="{FF2B5EF4-FFF2-40B4-BE49-F238E27FC236}">
                <a16:creationId xmlns:a16="http://schemas.microsoft.com/office/drawing/2014/main" id="{640260F9-0E51-3646-0836-FB110943698C}"/>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22" name="Rectangle: Rounded Corners 21">
            <a:hlinkClick xmlns:r="http://schemas.openxmlformats.org/officeDocument/2006/relationships" r:id="rId3"/>
            <a:extLst>
              <a:ext uri="{FF2B5EF4-FFF2-40B4-BE49-F238E27FC236}">
                <a16:creationId xmlns:a16="http://schemas.microsoft.com/office/drawing/2014/main" id="{C6E31A85-824B-503B-6915-24580AB135C2}"/>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64B249A1-1C0E-7940-E208-13A844F85DE5}"/>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EE7EC62C-421C-3B12-4ACB-86DE2AF25213}"/>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61F7C103-ED28-65F5-222D-3B916F414151}"/>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28" name="Rectangle: Rounded Corners 27">
            <a:hlinkClick xmlns:r="http://schemas.openxmlformats.org/officeDocument/2006/relationships" r:id="rId7"/>
            <a:extLst>
              <a:ext uri="{FF2B5EF4-FFF2-40B4-BE49-F238E27FC236}">
                <a16:creationId xmlns:a16="http://schemas.microsoft.com/office/drawing/2014/main" id="{2B437F8B-D4EC-B0A0-34B5-EC9D4C1F428C}"/>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29" name="Rectangle: Rounded Corners 28">
            <a:hlinkClick xmlns:r="http://schemas.openxmlformats.org/officeDocument/2006/relationships" r:id="rId8"/>
            <a:extLst>
              <a:ext uri="{FF2B5EF4-FFF2-40B4-BE49-F238E27FC236}">
                <a16:creationId xmlns:a16="http://schemas.microsoft.com/office/drawing/2014/main" id="{3A909488-1B2E-576C-1228-218F1E24DA0E}"/>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30" name="Rectangle: Rounded Corners 29">
            <a:hlinkClick xmlns:r="http://schemas.openxmlformats.org/officeDocument/2006/relationships" r:id="rId9"/>
            <a:extLst>
              <a:ext uri="{FF2B5EF4-FFF2-40B4-BE49-F238E27FC236}">
                <a16:creationId xmlns:a16="http://schemas.microsoft.com/office/drawing/2014/main" id="{96837897-AFE9-2D08-79C3-0B9EB4F77625}"/>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31" name="Rectangle: Rounded Corners 30">
            <a:hlinkClick xmlns:r="http://schemas.openxmlformats.org/officeDocument/2006/relationships" r:id="rId2"/>
            <a:extLst>
              <a:ext uri="{FF2B5EF4-FFF2-40B4-BE49-F238E27FC236}">
                <a16:creationId xmlns:a16="http://schemas.microsoft.com/office/drawing/2014/main" id="{9BF77C29-2BBF-FF01-2865-5777BFA74410}"/>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381000</xdr:colOff>
      <xdr:row>0</xdr:row>
      <xdr:rowOff>333375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1D8E140-903A-4B99-AFA8-680F0B2A23EC}"/>
            </a:ext>
          </a:extLst>
        </xdr:cNvPr>
        <xdr:cNvSpPr/>
      </xdr:nvSpPr>
      <xdr:spPr>
        <a:xfrm>
          <a:off x="19050" y="1905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2</xdr:col>
      <xdr:colOff>0</xdr:colOff>
      <xdr:row>0</xdr:row>
      <xdr:rowOff>9525</xdr:rowOff>
    </xdr:from>
    <xdr:to>
      <xdr:col>3</xdr:col>
      <xdr:colOff>485775</xdr:colOff>
      <xdr:row>0</xdr:row>
      <xdr:rowOff>333375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6F1DE643-B7C8-48EC-8DFB-8A89F18918BC}"/>
            </a:ext>
          </a:extLst>
        </xdr:cNvPr>
        <xdr:cNvSpPr/>
      </xdr:nvSpPr>
      <xdr:spPr>
        <a:xfrm>
          <a:off x="1276350" y="95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19050</xdr:colOff>
      <xdr:row>0</xdr:row>
      <xdr:rowOff>9525</xdr:rowOff>
    </xdr:from>
    <xdr:to>
      <xdr:col>1</xdr:col>
      <xdr:colOff>381000</xdr:colOff>
      <xdr:row>1</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3BEFEB8-1521-4195-9F49-2C7EF32DE1A1}"/>
            </a:ext>
          </a:extLst>
        </xdr:cNvPr>
        <xdr:cNvSpPr/>
      </xdr:nvSpPr>
      <xdr:spPr>
        <a:xfrm>
          <a:off x="19050" y="9525"/>
          <a:ext cx="1057275" cy="33337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2</xdr:col>
      <xdr:colOff>0</xdr:colOff>
      <xdr:row>0</xdr:row>
      <xdr:rowOff>19050</xdr:rowOff>
    </xdr:from>
    <xdr:to>
      <xdr:col>3</xdr:col>
      <xdr:colOff>485775</xdr:colOff>
      <xdr:row>0</xdr:row>
      <xdr:rowOff>342900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27055E5E-B79A-4C62-91DE-A8B81A66D5A8}"/>
            </a:ext>
          </a:extLst>
        </xdr:cNvPr>
        <xdr:cNvSpPr/>
      </xdr:nvSpPr>
      <xdr:spPr>
        <a:xfrm>
          <a:off x="1276350" y="19050"/>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28575</xdr:colOff>
      <xdr:row>1</xdr:row>
      <xdr:rowOff>28575</xdr:rowOff>
    </xdr:from>
    <xdr:to>
      <xdr:col>18</xdr:col>
      <xdr:colOff>247650</xdr:colOff>
      <xdr:row>3</xdr:row>
      <xdr:rowOff>19050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93E5BAE-BB08-CA76-AA8E-10EFA5B907F1}"/>
            </a:ext>
          </a:extLst>
        </xdr:cNvPr>
        <xdr:cNvSpPr/>
      </xdr:nvSpPr>
      <xdr:spPr>
        <a:xfrm>
          <a:off x="13811250" y="22860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17</xdr:col>
      <xdr:colOff>38100</xdr:colOff>
      <xdr:row>3</xdr:row>
      <xdr:rowOff>133350</xdr:rowOff>
    </xdr:from>
    <xdr:to>
      <xdr:col>18</xdr:col>
      <xdr:colOff>247650</xdr:colOff>
      <xdr:row>5</xdr:row>
      <xdr:rowOff>133350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60003998-9629-4CE0-BEC1-0E274CC6FCFE}"/>
            </a:ext>
          </a:extLst>
        </xdr:cNvPr>
        <xdr:cNvSpPr/>
      </xdr:nvSpPr>
      <xdr:spPr>
        <a:xfrm>
          <a:off x="13820775" y="6572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17</xdr:col>
      <xdr:colOff>95250</xdr:colOff>
      <xdr:row>6</xdr:row>
      <xdr:rowOff>47625</xdr:rowOff>
    </xdr:from>
    <xdr:to>
      <xdr:col>19</xdr:col>
      <xdr:colOff>48834</xdr:colOff>
      <xdr:row>17</xdr:row>
      <xdr:rowOff>93009</xdr:rowOff>
    </xdr:to>
    <xdr:grpSp>
      <xdr:nvGrpSpPr>
        <xdr:cNvPr id="4" name="Group 3">
          <a:extLst>
            <a:ext uri="{FF2B5EF4-FFF2-40B4-BE49-F238E27FC236}">
              <a16:creationId xmlns:a16="http://schemas.microsoft.com/office/drawing/2014/main" id="{52133E7F-7ED7-4971-97C0-75CE12F433C2}"/>
            </a:ext>
          </a:extLst>
        </xdr:cNvPr>
        <xdr:cNvGrpSpPr/>
      </xdr:nvGrpSpPr>
      <xdr:grpSpPr>
        <a:xfrm>
          <a:off x="12868275" y="1057275"/>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5" name="Rectangle: Rounded Corners 4">
            <a:extLst>
              <a:ext uri="{FF2B5EF4-FFF2-40B4-BE49-F238E27FC236}">
                <a16:creationId xmlns:a16="http://schemas.microsoft.com/office/drawing/2014/main" id="{793F8E67-4515-E7E9-015F-DEB7FD7C4448}"/>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A536A37-2990-D6FB-015D-F7AA5E70B5FB}"/>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D60B6148-5C72-6926-397C-A1F8E23D7ADE}"/>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A25B6E5B-5D01-1580-EE89-104F81C38081}"/>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F1F9F5B4-28C5-B598-214E-70D928F9482E}"/>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9DAFFDB-9987-7F97-DB24-07AC8306D541}"/>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3E80A757-5A81-F28A-930C-E0A430DB5659}"/>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F74A8C60-B334-3ECA-4FD1-BECE61770142}"/>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16BF263A-4846-A4B7-1EB9-AB2794656D78}"/>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38100</xdr:colOff>
      <xdr:row>1</xdr:row>
      <xdr:rowOff>0</xdr:rowOff>
    </xdr:from>
    <xdr:to>
      <xdr:col>11</xdr:col>
      <xdr:colOff>514350</xdr:colOff>
      <xdr:row>2</xdr:row>
      <xdr:rowOff>123825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A786D37-E8D9-47DF-820D-58B5BF7EA898}"/>
            </a:ext>
          </a:extLst>
        </xdr:cNvPr>
        <xdr:cNvSpPr/>
      </xdr:nvSpPr>
      <xdr:spPr>
        <a:xfrm>
          <a:off x="8820150" y="200025"/>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10</xdr:col>
      <xdr:colOff>47625</xdr:colOff>
      <xdr:row>3</xdr:row>
      <xdr:rowOff>0</xdr:rowOff>
    </xdr:from>
    <xdr:to>
      <xdr:col>11</xdr:col>
      <xdr:colOff>514350</xdr:colOff>
      <xdr:row>4</xdr:row>
      <xdr:rowOff>133350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F661661D-2CD2-4703-A12C-3A5370168753}"/>
            </a:ext>
          </a:extLst>
        </xdr:cNvPr>
        <xdr:cNvSpPr/>
      </xdr:nvSpPr>
      <xdr:spPr>
        <a:xfrm>
          <a:off x="8829675" y="581025"/>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10</xdr:col>
      <xdr:colOff>66675</xdr:colOff>
      <xdr:row>5</xdr:row>
      <xdr:rowOff>0</xdr:rowOff>
    </xdr:from>
    <xdr:to>
      <xdr:col>12</xdr:col>
      <xdr:colOff>534609</xdr:colOff>
      <xdr:row>14</xdr:row>
      <xdr:rowOff>112059</xdr:rowOff>
    </xdr:to>
    <xdr:grpSp>
      <xdr:nvGrpSpPr>
        <xdr:cNvPr id="6" name="Group 5">
          <a:extLst>
            <a:ext uri="{FF2B5EF4-FFF2-40B4-BE49-F238E27FC236}">
              <a16:creationId xmlns:a16="http://schemas.microsoft.com/office/drawing/2014/main" id="{DE58C9C5-2EAE-405E-A272-1B86B9E23FB6}"/>
            </a:ext>
          </a:extLst>
        </xdr:cNvPr>
        <xdr:cNvGrpSpPr/>
      </xdr:nvGrpSpPr>
      <xdr:grpSpPr>
        <a:xfrm>
          <a:off x="8848725" y="962025"/>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7" name="Rectangle: Rounded Corners 6">
            <a:extLst>
              <a:ext uri="{FF2B5EF4-FFF2-40B4-BE49-F238E27FC236}">
                <a16:creationId xmlns:a16="http://schemas.microsoft.com/office/drawing/2014/main" id="{2C237912-3AEA-61A8-9A7E-C4C713FA14E9}"/>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692AB533-C335-3832-86C2-5AFDDAB3F020}"/>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E7E81A13-63F7-B55A-0479-02BC4B7D2854}"/>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4D4B2E20-D773-9D47-99E4-F3975D476016}"/>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F68EDFB4-C3B0-A708-1821-7805541DED35}"/>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D0A51197-71EC-2996-2514-5C34DAC27CBD}"/>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3" name="Rectangle: Rounded Corners 12">
            <a:hlinkClick xmlns:r="http://schemas.openxmlformats.org/officeDocument/2006/relationships" r:id="rId8"/>
            <a:extLst>
              <a:ext uri="{FF2B5EF4-FFF2-40B4-BE49-F238E27FC236}">
                <a16:creationId xmlns:a16="http://schemas.microsoft.com/office/drawing/2014/main" id="{1DEAE3EA-4275-6C80-9EF8-492D7C81FAA9}"/>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4" name="Rectangle: Rounded Corners 13">
            <a:hlinkClick xmlns:r="http://schemas.openxmlformats.org/officeDocument/2006/relationships" r:id="rId9"/>
            <a:extLst>
              <a:ext uri="{FF2B5EF4-FFF2-40B4-BE49-F238E27FC236}">
                <a16:creationId xmlns:a16="http://schemas.microsoft.com/office/drawing/2014/main" id="{3213E3FF-E121-7993-A789-821759D752F5}"/>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5" name="Rectangle: Rounded Corners 14">
            <a:hlinkClick xmlns:r="http://schemas.openxmlformats.org/officeDocument/2006/relationships" r:id="rId2"/>
            <a:extLst>
              <a:ext uri="{FF2B5EF4-FFF2-40B4-BE49-F238E27FC236}">
                <a16:creationId xmlns:a16="http://schemas.microsoft.com/office/drawing/2014/main" id="{356165B0-9BFA-935B-1112-58575DB1CD6B}"/>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25</xdr:col>
      <xdr:colOff>47625</xdr:colOff>
      <xdr:row>1</xdr:row>
      <xdr:rowOff>0</xdr:rowOff>
    </xdr:from>
    <xdr:to>
      <xdr:col>26</xdr:col>
      <xdr:colOff>266700</xdr:colOff>
      <xdr:row>2</xdr:row>
      <xdr:rowOff>152400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2C7D34A-564A-48A5-8BA8-959CC786DB8D}"/>
            </a:ext>
          </a:extLst>
        </xdr:cNvPr>
        <xdr:cNvSpPr/>
      </xdr:nvSpPr>
      <xdr:spPr>
        <a:xfrm>
          <a:off x="18954750" y="171450"/>
          <a:ext cx="1057275" cy="314325"/>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Dashboard</a:t>
          </a:r>
          <a:r>
            <a:rPr lang="en-US" sz="1100" b="1" baseline="0">
              <a:solidFill>
                <a:schemeClr val="bg1"/>
              </a:solidFill>
            </a:rPr>
            <a:t> (A)</a:t>
          </a:r>
        </a:p>
        <a:p>
          <a:pPr algn="l"/>
          <a:endParaRPr lang="en-US" sz="1100" b="1">
            <a:solidFill>
              <a:schemeClr val="bg1"/>
            </a:solidFill>
          </a:endParaRPr>
        </a:p>
      </xdr:txBody>
    </xdr:sp>
    <xdr:clientData/>
  </xdr:twoCellAnchor>
  <xdr:twoCellAnchor>
    <xdr:from>
      <xdr:col>25</xdr:col>
      <xdr:colOff>57150</xdr:colOff>
      <xdr:row>3</xdr:row>
      <xdr:rowOff>38100</xdr:rowOff>
    </xdr:from>
    <xdr:to>
      <xdr:col>26</xdr:col>
      <xdr:colOff>266700</xdr:colOff>
      <xdr:row>5</xdr:row>
      <xdr:rowOff>38100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D30A87F-DFB4-4703-9EF8-5613E4C2AFA4}"/>
            </a:ext>
          </a:extLst>
        </xdr:cNvPr>
        <xdr:cNvSpPr/>
      </xdr:nvSpPr>
      <xdr:spPr>
        <a:xfrm>
          <a:off x="18964275" y="533400"/>
          <a:ext cx="1047750" cy="323850"/>
        </a:xfrm>
        <a:prstGeom prst="roundRect">
          <a:avLst/>
        </a:prstGeom>
        <a:gradFill>
          <a:gsLst>
            <a:gs pos="0">
              <a:schemeClr val="accent1">
                <a:lumMod val="50000"/>
              </a:schemeClr>
            </a:gs>
            <a:gs pos="82000">
              <a:schemeClr val="accent2">
                <a:lumMod val="60000"/>
                <a:lumOff val="40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Dashboard (B)</a:t>
          </a:r>
        </a:p>
        <a:p>
          <a:pPr marL="0" indent="0" algn="l"/>
          <a:endParaRPr lang="en-US" sz="1100" b="1">
            <a:solidFill>
              <a:schemeClr val="bg1"/>
            </a:solidFill>
            <a:latin typeface="+mn-lt"/>
            <a:ea typeface="+mn-ea"/>
            <a:cs typeface="+mn-cs"/>
          </a:endParaRPr>
        </a:p>
      </xdr:txBody>
    </xdr:sp>
    <xdr:clientData/>
  </xdr:twoCellAnchor>
  <xdr:twoCellAnchor editAs="absolute">
    <xdr:from>
      <xdr:col>25</xdr:col>
      <xdr:colOff>66675</xdr:colOff>
      <xdr:row>6</xdr:row>
      <xdr:rowOff>38100</xdr:rowOff>
    </xdr:from>
    <xdr:to>
      <xdr:col>27</xdr:col>
      <xdr:colOff>20259</xdr:colOff>
      <xdr:row>17</xdr:row>
      <xdr:rowOff>83484</xdr:rowOff>
    </xdr:to>
    <xdr:grpSp>
      <xdr:nvGrpSpPr>
        <xdr:cNvPr id="4" name="Group 3">
          <a:extLst>
            <a:ext uri="{FF2B5EF4-FFF2-40B4-BE49-F238E27FC236}">
              <a16:creationId xmlns:a16="http://schemas.microsoft.com/office/drawing/2014/main" id="{52C1ABC5-F68F-419D-AEBE-4F74EF07F76C}"/>
            </a:ext>
          </a:extLst>
        </xdr:cNvPr>
        <xdr:cNvGrpSpPr/>
      </xdr:nvGrpSpPr>
      <xdr:grpSpPr>
        <a:xfrm>
          <a:off x="18973800" y="1009650"/>
          <a:ext cx="1629984" cy="1826559"/>
          <a:chOff x="8495091" y="549088"/>
          <a:chExt cx="1629984" cy="1826559"/>
        </a:xfrm>
        <a:gradFill flip="none" rotWithShape="1">
          <a:gsLst>
            <a:gs pos="0">
              <a:schemeClr val="accent4">
                <a:lumMod val="5000"/>
                <a:lumOff val="95000"/>
              </a:schemeClr>
            </a:gs>
            <a:gs pos="71000">
              <a:schemeClr val="accent4">
                <a:lumMod val="40000"/>
                <a:lumOff val="60000"/>
              </a:schemeClr>
            </a:gs>
          </a:gsLst>
          <a:lin ang="5400000" scaled="1"/>
          <a:tileRect/>
        </a:gradFill>
      </xdr:grpSpPr>
      <xdr:sp macro="" textlink="">
        <xdr:nvSpPr>
          <xdr:cNvPr id="5" name="Rectangle: Rounded Corners 4">
            <a:extLst>
              <a:ext uri="{FF2B5EF4-FFF2-40B4-BE49-F238E27FC236}">
                <a16:creationId xmlns:a16="http://schemas.microsoft.com/office/drawing/2014/main" id="{088882A5-B50B-F302-1DD8-222920C0036F}"/>
              </a:ext>
            </a:extLst>
          </xdr:cNvPr>
          <xdr:cNvSpPr/>
        </xdr:nvSpPr>
        <xdr:spPr>
          <a:xfrm>
            <a:off x="8495091" y="549088"/>
            <a:ext cx="1629984" cy="1826559"/>
          </a:xfrm>
          <a:prstGeom prst="roundRect">
            <a:avLst>
              <a:gd name="adj" fmla="val 4917"/>
            </a:avLst>
          </a:prstGeom>
          <a:solidFill>
            <a:schemeClr val="bg1"/>
          </a:soli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800" b="1">
              <a:solidFill>
                <a:sysClr val="windowText" lastClr="000000"/>
              </a:solidFill>
              <a:latin typeface="+mn-lt"/>
              <a:ea typeface="+mn-ea"/>
              <a:cs typeface="+mn-cs"/>
            </a:endParaRPr>
          </a:p>
        </xdr:txBody>
      </xdr:sp>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1DDF6106-FD22-D025-8F8E-A961364E3526}"/>
              </a:ext>
            </a:extLst>
          </xdr:cNvPr>
          <xdr:cNvSpPr/>
        </xdr:nvSpPr>
        <xdr:spPr>
          <a:xfrm>
            <a:off x="8515350" y="676275"/>
            <a:ext cx="704088" cy="279280"/>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DATASET_1</a:t>
            </a:r>
          </a:p>
        </xdr:txBody>
      </xdr:sp>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4F6F455A-1F7B-7D1F-C3F0-E35ED3DA0696}"/>
              </a:ext>
            </a:extLst>
          </xdr:cNvPr>
          <xdr:cNvSpPr/>
        </xdr:nvSpPr>
        <xdr:spPr>
          <a:xfrm>
            <a:off x="8515350" y="1004124"/>
            <a:ext cx="704088" cy="291423"/>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DATASET_2</a:t>
            </a:r>
          </a:p>
        </xdr:txBody>
      </xdr:sp>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ECDB07BA-AE02-08B2-E968-97041FA7CADD}"/>
              </a:ext>
            </a:extLst>
          </xdr:cNvPr>
          <xdr:cNvSpPr/>
        </xdr:nvSpPr>
        <xdr:spPr>
          <a:xfrm>
            <a:off x="8515350" y="1331974"/>
            <a:ext cx="704088" cy="291422"/>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DATASET_3</a:t>
            </a:r>
          </a:p>
        </xdr:txBody>
      </xdr:sp>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8BC403D0-929E-E197-F964-7B0BE005B167}"/>
              </a:ext>
            </a:extLst>
          </xdr:cNvPr>
          <xdr:cNvSpPr/>
        </xdr:nvSpPr>
        <xdr:spPr>
          <a:xfrm>
            <a:off x="8515351" y="1669348"/>
            <a:ext cx="704088" cy="279279"/>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(A)</a:t>
            </a:r>
          </a:p>
        </xdr:txBody>
      </xdr:sp>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65E12B6C-1159-43FD-9849-0DF987635266}"/>
              </a:ext>
            </a:extLst>
          </xdr:cNvPr>
          <xdr:cNvSpPr/>
        </xdr:nvSpPr>
        <xdr:spPr>
          <a:xfrm>
            <a:off x="8524875" y="1994579"/>
            <a:ext cx="704850" cy="291421"/>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RESULT (B)</a:t>
            </a:r>
          </a:p>
        </xdr:txBody>
      </xdr:sp>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AA19F01B-5233-E33E-7D23-A602E1B0EA26}"/>
              </a:ext>
            </a:extLst>
          </xdr:cNvPr>
          <xdr:cNvSpPr/>
        </xdr:nvSpPr>
        <xdr:spPr>
          <a:xfrm>
            <a:off x="9364757" y="682996"/>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(A)</a:t>
            </a:r>
          </a:p>
        </xdr:txBody>
      </xdr:sp>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05660965-09CB-85FC-0842-1AB1075EBD05}"/>
              </a:ext>
            </a:extLst>
          </xdr:cNvPr>
          <xdr:cNvSpPr/>
        </xdr:nvSpPr>
        <xdr:spPr>
          <a:xfrm>
            <a:off x="9364757" y="100460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PIVOT (B)</a:t>
            </a:r>
          </a:p>
        </xdr:txBody>
      </xdr:sp>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6687570E-F916-AD8A-2AB2-55D8296D9A31}"/>
              </a:ext>
            </a:extLst>
          </xdr:cNvPr>
          <xdr:cNvSpPr/>
        </xdr:nvSpPr>
        <xdr:spPr>
          <a:xfrm>
            <a:off x="9364757" y="1343025"/>
            <a:ext cx="704088" cy="283464"/>
          </a:xfrm>
          <a:prstGeom prst="roundRect">
            <a:avLst/>
          </a:prstGeom>
          <a:gradFill>
            <a:gsLst>
              <a:gs pos="31000">
                <a:schemeClr val="accent4">
                  <a:lumMod val="5000"/>
                  <a:lumOff val="95000"/>
                </a:schemeClr>
              </a:gs>
              <a:gs pos="100000">
                <a:srgbClr val="0070C0"/>
              </a:gs>
            </a:gsLst>
            <a:lin ang="5400000" scaled="1"/>
          </a:gradFill>
          <a:ln w="31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1">
                <a:solidFill>
                  <a:sysClr val="windowText" lastClr="000000"/>
                </a:solidFill>
                <a:latin typeface="+mn-lt"/>
                <a:ea typeface="+mn-ea"/>
                <a:cs typeface="+mn-cs"/>
              </a:rPr>
              <a:t>DASH_(B)</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llo" refreshedDate="46043.118759722223" createdVersion="8" refreshedVersion="8" minRefreshableVersion="3" recordCount="610" xr:uid="{E05FE702-4353-4DE2-9CC5-C63926651669}">
  <cacheSource type="worksheet">
    <worksheetSource name="RESULT__A"/>
  </cacheSource>
  <cacheFields count="28">
    <cacheField name="Name" numFmtId="0">
      <sharedItems/>
    </cacheField>
    <cacheField name="INSTANT" numFmtId="0">
      <sharedItems containsSemiMixedTypes="0" containsString="0" containsNumber="1" containsInteger="1" minValue="1" maxValue="610"/>
    </cacheField>
    <cacheField name="DTEDAY" numFmtId="14">
      <sharedItems containsSemiMixedTypes="0" containsNonDate="0" containsDate="1" containsString="0" minDate="2011-01-01T00:00:00" maxDate="2011-01-29T00:00:00" count="28">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sharedItems>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1"/>
    </cacheField>
    <cacheField name="HR" numFmtId="0">
      <sharedItems containsSemiMixedTypes="0" containsString="0" containsNumber="1" containsInteger="1" minValue="0" maxValue="23"/>
    </cacheField>
    <cacheField name="HOLIDAY" numFmtId="0">
      <sharedItems count="2">
        <s v="Working Day"/>
        <s v="Holiday"/>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165">
      <sharedItems containsSemiMixedTypes="0" containsString="0" containsNumber="1" minValue="0.02" maxValue="0.46"/>
    </cacheField>
    <cacheField name="ATEMP" numFmtId="165">
      <sharedItems containsString="0" containsBlank="1" containsNumber="1" minValue="0" maxValue="0.45450000000000002"/>
    </cacheField>
    <cacheField name="HUM" numFmtId="9">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47"/>
    </cacheField>
    <cacheField name="REGISTERED" numFmtId="0">
      <sharedItems containsSemiMixedTypes="0" containsString="0" containsNumber="1" containsInteger="1" minValue="0" maxValue="247"/>
    </cacheField>
    <cacheField name="TOTAL BIKERS" numFmtId="0">
      <sharedItems containsSemiMixedTypes="0" containsString="0" containsNumber="1" containsInteger="1" minValue="1" maxValue="249"/>
    </cacheField>
    <cacheField name="SEASON NAME" numFmtId="0">
      <sharedItems/>
    </cacheField>
    <cacheField name="YEAR" numFmtId="0">
      <sharedItems containsSemiMixedTypes="0" containsString="0" containsNumber="1" containsInteger="1" minValue="2011" maxValue="2011" count="1">
        <n v="2011"/>
      </sharedItems>
    </cacheField>
    <cacheField name="MONTH" numFmtId="0">
      <sharedItems count="1">
        <s v="Jan"/>
      </sharedItems>
    </cacheField>
    <cacheField name="TIME" numFmtId="172">
      <sharedItems containsSemiMixedTypes="0" containsNonDate="0" containsDate="1" containsString="0" minDate="1899-12-30T00:00:00" maxDate="1899-12-31T00:00:00" count="24">
        <d v="1899-12-30T00:00:00"/>
        <d v="1899-12-30T01:00:00"/>
        <d v="1899-12-30T02:00:00"/>
        <d v="1899-12-30T03:00:00"/>
        <d v="1899-12-30T04:00:00"/>
        <d v="1899-12-30T05:00:00"/>
        <d v="1899-12-30T06:00:00"/>
        <d v="1899-12-30T07:00:00"/>
        <d v="1899-12-30T08:00:00"/>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cacheField>
    <cacheField name="WEEK NAME" numFmtId="0">
      <sharedItems count="14">
        <s v="Sat"/>
        <s v="Sun"/>
        <s v="Mon"/>
        <s v="Tue"/>
        <s v="Wed"/>
        <s v="Thu"/>
        <s v="Fri"/>
        <s v="Saturday" u="1"/>
        <s v="Sunday" u="1"/>
        <s v="Monday" u="1"/>
        <s v="Tuesday" u="1"/>
        <s v="Wednesday" u="1"/>
        <s v="Thursday" u="1"/>
        <s v="Friday" u="1"/>
      </sharedItems>
    </cacheField>
    <cacheField name="WEATHER CONDITION" numFmtId="0">
      <sharedItems count="4">
        <s v="CLEAR SKY"/>
        <s v="MIST SKY"/>
        <s v="DARK SKY"/>
        <s v="RAINY &amp; DARK SKY"/>
      </sharedItems>
    </cacheField>
    <cacheField name="TEMP (AUTO)" numFmtId="165">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M_TEMP(AUTO)" numFmtId="165">
      <sharedItems containsSemiMixedTypes="0" containsString="0" containsNumber="1" minValue="0" maxValue="0.45"/>
    </cacheField>
    <cacheField name="HUM_(AUTO)" numFmtId="9">
      <sharedItems containsSemiMixedTypes="0" containsString="0" containsNumber="1" minValue="0.21" maxValue="1"/>
    </cacheField>
    <cacheField name="AM/PM" numFmtId="173">
      <sharedItems count="2">
        <s v="AM"/>
        <s v="PM"/>
      </sharedItems>
    </cacheField>
    <cacheField name="DATE" numFmtId="0">
      <sharedItems count="28">
        <s v="01"/>
        <s v="02"/>
        <s v="03"/>
        <s v="04"/>
        <s v="05"/>
        <s v="06"/>
        <s v="07"/>
        <s v="08"/>
        <s v="09"/>
        <s v="10"/>
        <s v="11"/>
        <s v="12"/>
        <s v="13"/>
        <s v="14"/>
        <s v="15"/>
        <s v="16"/>
        <s v="17"/>
        <s v="18"/>
        <s v="19"/>
        <s v="20"/>
        <s v="21"/>
        <s v="22"/>
        <s v="23"/>
        <s v="24"/>
        <s v="25"/>
        <s v="26"/>
        <s v="27"/>
        <s v="28"/>
      </sharedItems>
    </cacheField>
  </cacheFields>
  <extLst>
    <ext xmlns:x14="http://schemas.microsoft.com/office/spreadsheetml/2009/9/main" uri="{725AE2AE-9491-48be-B2B4-4EB974FC3084}">
      <x14:pivotCacheDefinition pivotCacheId="93139229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llo" refreshedDate="46043.1849806713" createdVersion="8" refreshedVersion="8" minRefreshableVersion="3" recordCount="1000" xr:uid="{CC4FC81D-EC62-4154-9D43-5A749BFAD05D}">
  <cacheSource type="worksheet">
    <worksheetSource name="RESULT__B"/>
  </cacheSource>
  <cacheFields count="28">
    <cacheField name="Name" numFmtId="0">
      <sharedItems/>
    </cacheField>
    <cacheField name="INSTANT" numFmtId="0">
      <sharedItems containsSemiMixedTypes="0" containsString="0" containsNumber="1" containsInteger="1" minValue="1" maxValue="1000"/>
    </cacheField>
    <cacheField name="DTEDAY"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acheField>
    <cacheField name="HR" numFmtId="0">
      <sharedItems containsSemiMixedTypes="0" containsString="0" containsNumber="1" containsInteger="1" minValue="0" maxValue="23"/>
    </cacheField>
    <cacheField name="HOLIDAY" numFmtId="0">
      <sharedItems count="2">
        <s v="Working Day"/>
        <s v="Holiday"/>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165">
      <sharedItems containsSemiMixedTypes="0" containsString="0" containsNumber="1" minValue="0.02" maxValue="0.46"/>
    </cacheField>
    <cacheField name="ATEMP" numFmtId="165">
      <sharedItems containsString="0" containsBlank="1"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TOTAL BIKERS" numFmtId="0">
      <sharedItems containsSemiMixedTypes="0" containsString="0" containsNumber="1" containsInteger="1" minValue="1" maxValue="249"/>
    </cacheField>
    <cacheField name="SEASON NAME" numFmtId="0">
      <sharedItems/>
    </cacheField>
    <cacheField name="YEAR" numFmtId="0">
      <sharedItems containsSemiMixedTypes="0" containsString="0" containsNumber="1" containsInteger="1" minValue="2011" maxValue="2011" count="1">
        <n v="2011"/>
      </sharedItems>
    </cacheField>
    <cacheField name="MONTH" numFmtId="0">
      <sharedItems count="2">
        <s v="Jan"/>
        <s v="Feb"/>
      </sharedItems>
    </cacheField>
    <cacheField name="TIME" numFmtId="172">
      <sharedItems containsSemiMixedTypes="0" containsNonDate="0" containsDate="1" containsString="0" minDate="1899-12-30T00:00:00" maxDate="1899-12-31T00:00:00" count="24">
        <d v="1899-12-30T00:00:00"/>
        <d v="1899-12-30T01:00:00"/>
        <d v="1899-12-30T02:00:00"/>
        <d v="1899-12-30T03:00:00"/>
        <d v="1899-12-30T04:00:00"/>
        <d v="1899-12-30T05:00:00"/>
        <d v="1899-12-30T06:00:00"/>
        <d v="1899-12-30T07:00:00"/>
        <d v="1899-12-30T08:00:00"/>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cacheField>
    <cacheField name="WEEK NAME" numFmtId="0">
      <sharedItems count="7">
        <s v="Sat"/>
        <s v="Sun"/>
        <s v="Mon"/>
        <s v="Tue"/>
        <s v="Wed"/>
        <s v="Thu"/>
        <s v="Fri"/>
      </sharedItems>
    </cacheField>
    <cacheField name="WEATHER CONDITION" numFmtId="0">
      <sharedItems count="4">
        <s v="CLEAR SKY"/>
        <s v="MIST SKY"/>
        <s v="DARK SKY"/>
        <s v="RAINY &amp; DARK SKY"/>
      </sharedItems>
    </cacheField>
    <cacheField name="TEMP (AUTO)" numFmtId="165">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M_TEMP(AUTO)" numFmtId="165">
      <sharedItems containsSemiMixedTypes="0" containsString="0" containsNumber="1" minValue="0" maxValue="0.45"/>
    </cacheField>
    <cacheField name="HUM_(AUTO)" numFmtId="9">
      <sharedItems containsSemiMixedTypes="0" containsString="0" containsNumber="1" minValue="0.21" maxValue="1"/>
    </cacheField>
    <cacheField name="AM/PM" numFmtId="173">
      <sharedItems count="2">
        <s v="AM"/>
        <s v="PM"/>
      </sharedItems>
    </cacheField>
    <cacheField name="DATE" numFmtId="0">
      <sharedItems count="31">
        <s v="01"/>
        <s v="02"/>
        <s v="03"/>
        <s v="04"/>
        <s v="05"/>
        <s v="06"/>
        <s v="07"/>
        <s v="08"/>
        <s v="09"/>
        <s v="10"/>
        <s v="11"/>
        <s v="12"/>
        <s v="13"/>
        <s v="14"/>
        <s v="15"/>
        <s v="16"/>
        <s v="17"/>
        <s v="18"/>
        <s v="19"/>
        <s v="20"/>
        <s v="21"/>
        <s v="22"/>
        <s v="23"/>
        <s v="24"/>
        <s v="25"/>
        <s v="26"/>
        <s v="27"/>
        <s v="28"/>
        <s v="29"/>
        <s v="30"/>
        <s v="31"/>
      </sharedItems>
    </cacheField>
  </cacheFields>
  <extLst>
    <ext xmlns:x14="http://schemas.microsoft.com/office/spreadsheetml/2009/9/main" uri="{725AE2AE-9491-48be-B2B4-4EB974FC3084}">
      <x14:pivotCacheDefinition pivotCacheId="19079517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s v="RESULT (A)"/>
    <n v="1"/>
    <x v="0"/>
    <n v="1"/>
    <n v="0"/>
    <n v="1"/>
    <n v="0"/>
    <x v="0"/>
    <n v="6"/>
    <n v="1"/>
    <n v="0.24"/>
    <n v="0.28789999999999999"/>
    <n v="0.81"/>
    <n v="0"/>
    <n v="3"/>
    <n v="13"/>
    <n v="16"/>
    <s v="WINTER"/>
    <x v="0"/>
    <x v="0"/>
    <x v="0"/>
    <x v="0"/>
    <x v="0"/>
    <x v="0"/>
    <n v="0.28999999999999998"/>
    <n v="0.81"/>
    <x v="0"/>
    <x v="0"/>
  </r>
  <r>
    <s v="RESULT (A)"/>
    <n v="2"/>
    <x v="0"/>
    <n v="1"/>
    <n v="0"/>
    <n v="1"/>
    <n v="1"/>
    <x v="0"/>
    <n v="6"/>
    <n v="1"/>
    <n v="0.22"/>
    <n v="0.2727"/>
    <n v="0.8"/>
    <n v="0"/>
    <n v="8"/>
    <n v="32"/>
    <n v="40"/>
    <s v="WINTER"/>
    <x v="0"/>
    <x v="0"/>
    <x v="1"/>
    <x v="0"/>
    <x v="0"/>
    <x v="1"/>
    <n v="0.27"/>
    <n v="0.8"/>
    <x v="0"/>
    <x v="0"/>
  </r>
  <r>
    <s v="RESULT (A)"/>
    <n v="3"/>
    <x v="0"/>
    <n v="1"/>
    <n v="0"/>
    <n v="1"/>
    <n v="2"/>
    <x v="0"/>
    <n v="6"/>
    <n v="1"/>
    <n v="0.22"/>
    <n v="0.2727"/>
    <n v="0.8"/>
    <n v="0"/>
    <n v="5"/>
    <n v="27"/>
    <n v="32"/>
    <s v="WINTER"/>
    <x v="0"/>
    <x v="0"/>
    <x v="2"/>
    <x v="0"/>
    <x v="0"/>
    <x v="1"/>
    <n v="0.27"/>
    <n v="0.8"/>
    <x v="0"/>
    <x v="0"/>
  </r>
  <r>
    <s v="RESULT (A)"/>
    <n v="4"/>
    <x v="0"/>
    <n v="1"/>
    <n v="0"/>
    <n v="1"/>
    <n v="3"/>
    <x v="0"/>
    <n v="6"/>
    <n v="1"/>
    <n v="0.24"/>
    <n v="0.28789999999999999"/>
    <n v="0.75"/>
    <n v="0"/>
    <n v="3"/>
    <n v="10"/>
    <n v="13"/>
    <s v="WINTER"/>
    <x v="0"/>
    <x v="0"/>
    <x v="3"/>
    <x v="0"/>
    <x v="0"/>
    <x v="0"/>
    <n v="0.28999999999999998"/>
    <n v="0.75"/>
    <x v="0"/>
    <x v="0"/>
  </r>
  <r>
    <s v="RESULT (A)"/>
    <n v="5"/>
    <x v="0"/>
    <n v="1"/>
    <n v="0"/>
    <n v="1"/>
    <n v="4"/>
    <x v="0"/>
    <n v="6"/>
    <n v="1"/>
    <n v="0.24"/>
    <n v="0.28789999999999999"/>
    <n v="0.75"/>
    <n v="0"/>
    <n v="0"/>
    <n v="1"/>
    <n v="1"/>
    <s v="WINTER"/>
    <x v="0"/>
    <x v="0"/>
    <x v="4"/>
    <x v="0"/>
    <x v="0"/>
    <x v="0"/>
    <n v="0.28999999999999998"/>
    <n v="0.75"/>
    <x v="0"/>
    <x v="0"/>
  </r>
  <r>
    <s v="RESULT (A)"/>
    <n v="6"/>
    <x v="0"/>
    <n v="1"/>
    <n v="0"/>
    <n v="1"/>
    <n v="5"/>
    <x v="0"/>
    <n v="6"/>
    <n v="2"/>
    <n v="0.24"/>
    <n v="0.2576"/>
    <n v="0.75"/>
    <n v="8.9599999999999999E-2"/>
    <n v="0"/>
    <n v="1"/>
    <n v="1"/>
    <s v="WINTER"/>
    <x v="0"/>
    <x v="0"/>
    <x v="5"/>
    <x v="0"/>
    <x v="1"/>
    <x v="0"/>
    <n v="0.26"/>
    <n v="0.75"/>
    <x v="0"/>
    <x v="0"/>
  </r>
  <r>
    <s v="RESULT (A)"/>
    <n v="7"/>
    <x v="0"/>
    <n v="1"/>
    <n v="0"/>
    <n v="1"/>
    <n v="6"/>
    <x v="0"/>
    <n v="6"/>
    <n v="1"/>
    <n v="0.22"/>
    <n v="0.2727"/>
    <n v="0.8"/>
    <n v="0"/>
    <n v="2"/>
    <n v="0"/>
    <n v="2"/>
    <s v="WINTER"/>
    <x v="0"/>
    <x v="0"/>
    <x v="6"/>
    <x v="0"/>
    <x v="0"/>
    <x v="1"/>
    <n v="0.27"/>
    <n v="0.8"/>
    <x v="0"/>
    <x v="0"/>
  </r>
  <r>
    <s v="RESULT (A)"/>
    <n v="8"/>
    <x v="0"/>
    <n v="1"/>
    <n v="0"/>
    <n v="1"/>
    <n v="7"/>
    <x v="0"/>
    <n v="6"/>
    <n v="1"/>
    <n v="0.2"/>
    <n v="0.2576"/>
    <n v="0.86"/>
    <n v="0"/>
    <n v="1"/>
    <n v="2"/>
    <n v="3"/>
    <s v="WINTER"/>
    <x v="0"/>
    <x v="0"/>
    <x v="7"/>
    <x v="0"/>
    <x v="0"/>
    <x v="2"/>
    <n v="0.26"/>
    <n v="0.86"/>
    <x v="0"/>
    <x v="0"/>
  </r>
  <r>
    <s v="RESULT (A)"/>
    <n v="9"/>
    <x v="0"/>
    <n v="1"/>
    <n v="0"/>
    <n v="1"/>
    <n v="8"/>
    <x v="0"/>
    <n v="6"/>
    <n v="1"/>
    <n v="0.24"/>
    <m/>
    <n v="0.75"/>
    <n v="0"/>
    <n v="1"/>
    <n v="7"/>
    <n v="8"/>
    <s v="WINTER"/>
    <x v="0"/>
    <x v="0"/>
    <x v="8"/>
    <x v="0"/>
    <x v="0"/>
    <x v="0"/>
    <n v="0.2"/>
    <n v="0.75"/>
    <x v="0"/>
    <x v="0"/>
  </r>
  <r>
    <s v="RESULT (A)"/>
    <n v="10"/>
    <x v="0"/>
    <n v="1"/>
    <n v="0"/>
    <n v="1"/>
    <n v="9"/>
    <x v="0"/>
    <n v="6"/>
    <n v="1"/>
    <n v="0.32"/>
    <n v="0.34849999999999998"/>
    <n v="0.76"/>
    <n v="0"/>
    <n v="8"/>
    <n v="6"/>
    <n v="14"/>
    <s v="WINTER"/>
    <x v="0"/>
    <x v="0"/>
    <x v="9"/>
    <x v="0"/>
    <x v="0"/>
    <x v="3"/>
    <n v="0.35"/>
    <n v="0.76"/>
    <x v="0"/>
    <x v="0"/>
  </r>
  <r>
    <s v="RESULT (A)"/>
    <n v="11"/>
    <x v="0"/>
    <n v="1"/>
    <n v="0"/>
    <n v="1"/>
    <n v="10"/>
    <x v="0"/>
    <n v="6"/>
    <n v="1"/>
    <n v="0.38"/>
    <n v="0.39389999999999997"/>
    <n v="0.76"/>
    <n v="0.25369999999999998"/>
    <n v="12"/>
    <n v="24"/>
    <n v="36"/>
    <s v="WINTER"/>
    <x v="0"/>
    <x v="0"/>
    <x v="10"/>
    <x v="0"/>
    <x v="0"/>
    <x v="4"/>
    <n v="0.39"/>
    <n v="0.76"/>
    <x v="0"/>
    <x v="0"/>
  </r>
  <r>
    <s v="RESULT (A)"/>
    <n v="12"/>
    <x v="0"/>
    <n v="1"/>
    <n v="0"/>
    <n v="1"/>
    <n v="11"/>
    <x v="0"/>
    <n v="6"/>
    <n v="1"/>
    <n v="0.36"/>
    <n v="0.33329999999999999"/>
    <n v="0.81"/>
    <n v="0.28360000000000002"/>
    <n v="26"/>
    <n v="30"/>
    <n v="56"/>
    <s v="WINTER"/>
    <x v="0"/>
    <x v="0"/>
    <x v="11"/>
    <x v="0"/>
    <x v="0"/>
    <x v="5"/>
    <n v="0.33"/>
    <n v="0.81"/>
    <x v="0"/>
    <x v="0"/>
  </r>
  <r>
    <s v="RESULT (A)"/>
    <n v="13"/>
    <x v="0"/>
    <n v="1"/>
    <n v="0"/>
    <n v="1"/>
    <n v="12"/>
    <x v="0"/>
    <n v="6"/>
    <n v="1"/>
    <n v="0.42"/>
    <n v="0.42420000000000002"/>
    <n v="0.77"/>
    <n v="0.28360000000000002"/>
    <n v="29"/>
    <n v="55"/>
    <n v="84"/>
    <s v="WINTER"/>
    <x v="0"/>
    <x v="0"/>
    <x v="12"/>
    <x v="0"/>
    <x v="0"/>
    <x v="6"/>
    <n v="0.42"/>
    <n v="0.77"/>
    <x v="1"/>
    <x v="0"/>
  </r>
  <r>
    <s v="RESULT (A)"/>
    <n v="14"/>
    <x v="0"/>
    <n v="1"/>
    <n v="0"/>
    <n v="1"/>
    <n v="13"/>
    <x v="0"/>
    <n v="6"/>
    <n v="2"/>
    <n v="0.46"/>
    <n v="0.45450000000000002"/>
    <n v="0.72"/>
    <n v="0.29849999999999999"/>
    <n v="47"/>
    <n v="47"/>
    <n v="94"/>
    <s v="WINTER"/>
    <x v="0"/>
    <x v="0"/>
    <x v="13"/>
    <x v="0"/>
    <x v="1"/>
    <x v="7"/>
    <n v="0.45"/>
    <n v="0.72"/>
    <x v="1"/>
    <x v="0"/>
  </r>
  <r>
    <s v="RESULT (A)"/>
    <n v="15"/>
    <x v="0"/>
    <n v="1"/>
    <n v="0"/>
    <n v="1"/>
    <n v="14"/>
    <x v="0"/>
    <n v="6"/>
    <n v="2"/>
    <n v="0.46"/>
    <n v="0.45450000000000002"/>
    <n v="0.72"/>
    <n v="0.28360000000000002"/>
    <n v="35"/>
    <n v="71"/>
    <n v="106"/>
    <s v="WINTER"/>
    <x v="0"/>
    <x v="0"/>
    <x v="14"/>
    <x v="0"/>
    <x v="1"/>
    <x v="7"/>
    <n v="0.45"/>
    <n v="0.72"/>
    <x v="1"/>
    <x v="0"/>
  </r>
  <r>
    <s v="RESULT (A)"/>
    <n v="16"/>
    <x v="0"/>
    <n v="1"/>
    <n v="0"/>
    <n v="1"/>
    <n v="15"/>
    <x v="0"/>
    <n v="6"/>
    <n v="2"/>
    <n v="0.44"/>
    <n v="0.43940000000000001"/>
    <n v="0.77"/>
    <n v="0.29849999999999999"/>
    <n v="40"/>
    <n v="70"/>
    <n v="110"/>
    <s v="WINTER"/>
    <x v="0"/>
    <x v="0"/>
    <x v="15"/>
    <x v="0"/>
    <x v="1"/>
    <x v="8"/>
    <n v="0.44"/>
    <n v="0.77"/>
    <x v="1"/>
    <x v="0"/>
  </r>
  <r>
    <s v="RESULT (A)"/>
    <n v="17"/>
    <x v="0"/>
    <n v="1"/>
    <n v="0"/>
    <n v="1"/>
    <n v="16"/>
    <x v="0"/>
    <n v="6"/>
    <n v="2"/>
    <n v="0.42"/>
    <n v="0.42420000000000002"/>
    <n v="0.82"/>
    <n v="0.29849999999999999"/>
    <n v="41"/>
    <n v="52"/>
    <n v="93"/>
    <s v="WINTER"/>
    <x v="0"/>
    <x v="0"/>
    <x v="16"/>
    <x v="0"/>
    <x v="1"/>
    <x v="6"/>
    <n v="0.42"/>
    <n v="0.82"/>
    <x v="1"/>
    <x v="0"/>
  </r>
  <r>
    <s v="RESULT (A)"/>
    <n v="18"/>
    <x v="0"/>
    <n v="1"/>
    <n v="0"/>
    <n v="1"/>
    <n v="17"/>
    <x v="0"/>
    <n v="6"/>
    <n v="2"/>
    <n v="0.44"/>
    <m/>
    <n v="0.82"/>
    <n v="0.28360000000000002"/>
    <n v="15"/>
    <n v="52"/>
    <n v="67"/>
    <s v="WINTER"/>
    <x v="0"/>
    <x v="0"/>
    <x v="17"/>
    <x v="0"/>
    <x v="1"/>
    <x v="8"/>
    <n v="0.2"/>
    <n v="0.82"/>
    <x v="1"/>
    <x v="0"/>
  </r>
  <r>
    <s v="RESULT (A)"/>
    <n v="19"/>
    <x v="0"/>
    <n v="1"/>
    <n v="0"/>
    <n v="1"/>
    <n v="18"/>
    <x v="0"/>
    <n v="6"/>
    <n v="3"/>
    <n v="0.42"/>
    <n v="0.42420000000000002"/>
    <n v="0.88"/>
    <n v="0.25369999999999998"/>
    <n v="9"/>
    <n v="26"/>
    <n v="35"/>
    <s v="WINTER"/>
    <x v="0"/>
    <x v="0"/>
    <x v="18"/>
    <x v="0"/>
    <x v="2"/>
    <x v="6"/>
    <n v="0.42"/>
    <n v="0.88"/>
    <x v="1"/>
    <x v="0"/>
  </r>
  <r>
    <s v="RESULT (A)"/>
    <n v="20"/>
    <x v="0"/>
    <n v="1"/>
    <n v="0"/>
    <n v="1"/>
    <n v="19"/>
    <x v="0"/>
    <n v="6"/>
    <n v="3"/>
    <n v="0.42"/>
    <n v="0.42420000000000002"/>
    <n v="0.88"/>
    <n v="0.25369999999999998"/>
    <n v="6"/>
    <n v="31"/>
    <n v="37"/>
    <s v="WINTER"/>
    <x v="0"/>
    <x v="0"/>
    <x v="19"/>
    <x v="0"/>
    <x v="2"/>
    <x v="6"/>
    <n v="0.42"/>
    <n v="0.88"/>
    <x v="1"/>
    <x v="0"/>
  </r>
  <r>
    <s v="RESULT (A)"/>
    <n v="21"/>
    <x v="0"/>
    <n v="1"/>
    <n v="0"/>
    <n v="1"/>
    <n v="20"/>
    <x v="0"/>
    <n v="6"/>
    <n v="2"/>
    <n v="0.4"/>
    <n v="0.40910000000000002"/>
    <n v="0.87"/>
    <n v="0.25369999999999998"/>
    <n v="11"/>
    <n v="25"/>
    <n v="36"/>
    <s v="WINTER"/>
    <x v="0"/>
    <x v="0"/>
    <x v="20"/>
    <x v="0"/>
    <x v="1"/>
    <x v="9"/>
    <n v="0.41"/>
    <n v="0.87"/>
    <x v="1"/>
    <x v="0"/>
  </r>
  <r>
    <s v="RESULT (A)"/>
    <n v="22"/>
    <x v="0"/>
    <n v="1"/>
    <n v="0"/>
    <n v="1"/>
    <n v="21"/>
    <x v="0"/>
    <n v="6"/>
    <n v="2"/>
    <n v="0.4"/>
    <n v="0.40910000000000002"/>
    <n v="0.87"/>
    <n v="0.19400000000000001"/>
    <n v="3"/>
    <n v="31"/>
    <n v="34"/>
    <s v="WINTER"/>
    <x v="0"/>
    <x v="0"/>
    <x v="21"/>
    <x v="0"/>
    <x v="1"/>
    <x v="9"/>
    <n v="0.41"/>
    <n v="0.87"/>
    <x v="1"/>
    <x v="0"/>
  </r>
  <r>
    <s v="RESULT (A)"/>
    <n v="23"/>
    <x v="0"/>
    <n v="1"/>
    <n v="0"/>
    <n v="1"/>
    <n v="22"/>
    <x v="0"/>
    <n v="6"/>
    <n v="2"/>
    <n v="0.4"/>
    <n v="0.40910000000000002"/>
    <n v="0.94"/>
    <n v="0.22389999999999999"/>
    <n v="11"/>
    <n v="17"/>
    <n v="28"/>
    <s v="WINTER"/>
    <x v="0"/>
    <x v="0"/>
    <x v="22"/>
    <x v="0"/>
    <x v="1"/>
    <x v="9"/>
    <n v="0.41"/>
    <n v="0.94"/>
    <x v="1"/>
    <x v="0"/>
  </r>
  <r>
    <s v="RESULT (A)"/>
    <n v="24"/>
    <x v="0"/>
    <n v="1"/>
    <n v="0"/>
    <n v="1"/>
    <n v="23"/>
    <x v="0"/>
    <n v="6"/>
    <n v="2"/>
    <n v="0.46"/>
    <m/>
    <n v="0.88"/>
    <n v="0.29849999999999999"/>
    <n v="15"/>
    <n v="24"/>
    <n v="39"/>
    <s v="WINTER"/>
    <x v="0"/>
    <x v="0"/>
    <x v="23"/>
    <x v="0"/>
    <x v="1"/>
    <x v="7"/>
    <n v="0.2"/>
    <n v="0.88"/>
    <x v="1"/>
    <x v="0"/>
  </r>
  <r>
    <s v="RESULT (A)"/>
    <n v="25"/>
    <x v="1"/>
    <n v="1"/>
    <n v="0"/>
    <n v="1"/>
    <n v="0"/>
    <x v="0"/>
    <n v="0"/>
    <n v="2"/>
    <n v="0.46"/>
    <n v="0.45450000000000002"/>
    <n v="0.88"/>
    <n v="0.29849999999999999"/>
    <n v="4"/>
    <n v="13"/>
    <n v="17"/>
    <s v="WINTER"/>
    <x v="0"/>
    <x v="0"/>
    <x v="0"/>
    <x v="1"/>
    <x v="1"/>
    <x v="7"/>
    <n v="0.45"/>
    <n v="0.88"/>
    <x v="0"/>
    <x v="1"/>
  </r>
  <r>
    <s v="RESULT (A)"/>
    <n v="26"/>
    <x v="1"/>
    <n v="1"/>
    <n v="0"/>
    <n v="1"/>
    <n v="1"/>
    <x v="0"/>
    <n v="0"/>
    <n v="2"/>
    <n v="0.44"/>
    <n v="0.43940000000000001"/>
    <n v="0.94"/>
    <n v="0.25369999999999998"/>
    <n v="1"/>
    <n v="16"/>
    <n v="17"/>
    <s v="WINTER"/>
    <x v="0"/>
    <x v="0"/>
    <x v="1"/>
    <x v="1"/>
    <x v="1"/>
    <x v="8"/>
    <n v="0.44"/>
    <n v="0.94"/>
    <x v="0"/>
    <x v="1"/>
  </r>
  <r>
    <s v="RESULT (A)"/>
    <n v="27"/>
    <x v="1"/>
    <n v="1"/>
    <n v="0"/>
    <n v="1"/>
    <n v="2"/>
    <x v="0"/>
    <n v="0"/>
    <n v="2"/>
    <n v="0.42"/>
    <n v="0.42420000000000002"/>
    <n v="1"/>
    <n v="0.28360000000000002"/>
    <n v="1"/>
    <n v="8"/>
    <n v="9"/>
    <s v="WINTER"/>
    <x v="0"/>
    <x v="0"/>
    <x v="2"/>
    <x v="1"/>
    <x v="1"/>
    <x v="6"/>
    <n v="0.42"/>
    <n v="1"/>
    <x v="0"/>
    <x v="1"/>
  </r>
  <r>
    <s v="RESULT (A)"/>
    <n v="28"/>
    <x v="1"/>
    <n v="1"/>
    <n v="0"/>
    <n v="1"/>
    <n v="3"/>
    <x v="0"/>
    <n v="0"/>
    <n v="2"/>
    <n v="0.46"/>
    <n v="0.45450000000000002"/>
    <n v="0.94"/>
    <n v="0.19400000000000001"/>
    <n v="2"/>
    <n v="4"/>
    <n v="6"/>
    <s v="WINTER"/>
    <x v="0"/>
    <x v="0"/>
    <x v="3"/>
    <x v="1"/>
    <x v="1"/>
    <x v="7"/>
    <n v="0.45"/>
    <n v="0.94"/>
    <x v="0"/>
    <x v="1"/>
  </r>
  <r>
    <s v="RESULT (A)"/>
    <n v="29"/>
    <x v="1"/>
    <n v="1"/>
    <n v="0"/>
    <n v="1"/>
    <n v="4"/>
    <x v="0"/>
    <n v="0"/>
    <n v="2"/>
    <n v="0.46"/>
    <m/>
    <n v="0.94"/>
    <n v="0.19400000000000001"/>
    <n v="2"/>
    <n v="1"/>
    <n v="3"/>
    <s v="WINTER"/>
    <x v="0"/>
    <x v="0"/>
    <x v="4"/>
    <x v="1"/>
    <x v="1"/>
    <x v="7"/>
    <n v="0.2"/>
    <n v="0.94"/>
    <x v="0"/>
    <x v="1"/>
  </r>
  <r>
    <s v="RESULT (A)"/>
    <n v="30"/>
    <x v="1"/>
    <n v="1"/>
    <n v="0"/>
    <n v="1"/>
    <n v="6"/>
    <x v="0"/>
    <n v="0"/>
    <n v="3"/>
    <n v="0.42"/>
    <n v="0.42420000000000002"/>
    <n v="0.77"/>
    <n v="0.29849999999999999"/>
    <n v="0"/>
    <n v="2"/>
    <n v="2"/>
    <s v="WINTER"/>
    <x v="0"/>
    <x v="0"/>
    <x v="6"/>
    <x v="1"/>
    <x v="2"/>
    <x v="6"/>
    <n v="0.42"/>
    <n v="0.77"/>
    <x v="0"/>
    <x v="1"/>
  </r>
  <r>
    <s v="RESULT (A)"/>
    <n v="31"/>
    <x v="1"/>
    <n v="1"/>
    <n v="0"/>
    <n v="1"/>
    <n v="7"/>
    <x v="0"/>
    <n v="0"/>
    <n v="2"/>
    <n v="0.4"/>
    <n v="0.40910000000000002"/>
    <n v="0.76"/>
    <n v="0.19400000000000001"/>
    <n v="0"/>
    <n v="1"/>
    <n v="1"/>
    <s v="WINTER"/>
    <x v="0"/>
    <x v="0"/>
    <x v="7"/>
    <x v="1"/>
    <x v="1"/>
    <x v="9"/>
    <n v="0.41"/>
    <n v="0.76"/>
    <x v="0"/>
    <x v="1"/>
  </r>
  <r>
    <s v="RESULT (A)"/>
    <n v="32"/>
    <x v="1"/>
    <n v="1"/>
    <n v="0"/>
    <n v="1"/>
    <n v="8"/>
    <x v="0"/>
    <n v="0"/>
    <n v="3"/>
    <n v="0.4"/>
    <n v="0.40910000000000002"/>
    <n v="0.71"/>
    <n v="0.22389999999999999"/>
    <n v="0"/>
    <n v="8"/>
    <n v="8"/>
    <s v="WINTER"/>
    <x v="0"/>
    <x v="0"/>
    <x v="8"/>
    <x v="1"/>
    <x v="2"/>
    <x v="9"/>
    <n v="0.41"/>
    <n v="0.71"/>
    <x v="0"/>
    <x v="1"/>
  </r>
  <r>
    <s v="RESULT (A)"/>
    <n v="33"/>
    <x v="1"/>
    <n v="1"/>
    <n v="0"/>
    <n v="1"/>
    <n v="9"/>
    <x v="0"/>
    <n v="0"/>
    <n v="2"/>
    <n v="0.38"/>
    <m/>
    <n v="0.76"/>
    <n v="0.22389999999999999"/>
    <n v="1"/>
    <n v="19"/>
    <n v="20"/>
    <s v="WINTER"/>
    <x v="0"/>
    <x v="0"/>
    <x v="9"/>
    <x v="1"/>
    <x v="1"/>
    <x v="4"/>
    <n v="0.2"/>
    <n v="0.76"/>
    <x v="0"/>
    <x v="1"/>
  </r>
  <r>
    <s v="RESULT (A)"/>
    <n v="34"/>
    <x v="1"/>
    <n v="1"/>
    <n v="0"/>
    <n v="1"/>
    <n v="10"/>
    <x v="0"/>
    <n v="0"/>
    <n v="2"/>
    <n v="0.36"/>
    <n v="0.34849999999999998"/>
    <n v="0.81"/>
    <n v="0.22389999999999999"/>
    <n v="7"/>
    <n v="46"/>
    <n v="53"/>
    <s v="WINTER"/>
    <x v="0"/>
    <x v="0"/>
    <x v="10"/>
    <x v="1"/>
    <x v="1"/>
    <x v="5"/>
    <n v="0.35"/>
    <n v="0.81"/>
    <x v="0"/>
    <x v="1"/>
  </r>
  <r>
    <s v="RESULT (A)"/>
    <n v="35"/>
    <x v="1"/>
    <n v="1"/>
    <n v="0"/>
    <n v="1"/>
    <n v="11"/>
    <x v="0"/>
    <n v="0"/>
    <n v="2"/>
    <n v="0.36"/>
    <n v="0.33329999999999999"/>
    <n v="0.71"/>
    <n v="0.25369999999999998"/>
    <n v="16"/>
    <n v="54"/>
    <n v="70"/>
    <s v="WINTER"/>
    <x v="0"/>
    <x v="0"/>
    <x v="11"/>
    <x v="1"/>
    <x v="1"/>
    <x v="5"/>
    <n v="0.33"/>
    <n v="0.71"/>
    <x v="0"/>
    <x v="1"/>
  </r>
  <r>
    <s v="RESULT (A)"/>
    <n v="36"/>
    <x v="1"/>
    <n v="1"/>
    <n v="0"/>
    <n v="1"/>
    <n v="12"/>
    <x v="0"/>
    <n v="0"/>
    <n v="2"/>
    <n v="0.36"/>
    <n v="0.33329999999999999"/>
    <n v="0.66"/>
    <n v="0.29849999999999999"/>
    <n v="20"/>
    <n v="73"/>
    <n v="93"/>
    <s v="WINTER"/>
    <x v="0"/>
    <x v="0"/>
    <x v="12"/>
    <x v="1"/>
    <x v="1"/>
    <x v="5"/>
    <n v="0.33"/>
    <n v="0.66"/>
    <x v="1"/>
    <x v="1"/>
  </r>
  <r>
    <s v="RESULT (A)"/>
    <n v="37"/>
    <x v="1"/>
    <n v="1"/>
    <n v="0"/>
    <n v="1"/>
    <n v="13"/>
    <x v="0"/>
    <n v="0"/>
    <n v="2"/>
    <n v="0.36"/>
    <n v="0.34849999999999998"/>
    <n v="0.66"/>
    <n v="0.1343"/>
    <n v="11"/>
    <n v="64"/>
    <n v="75"/>
    <s v="WINTER"/>
    <x v="0"/>
    <x v="0"/>
    <x v="13"/>
    <x v="1"/>
    <x v="1"/>
    <x v="5"/>
    <n v="0.35"/>
    <n v="0.66"/>
    <x v="1"/>
    <x v="1"/>
  </r>
  <r>
    <s v="RESULT (A)"/>
    <n v="38"/>
    <x v="1"/>
    <n v="1"/>
    <n v="0"/>
    <n v="1"/>
    <n v="14"/>
    <x v="0"/>
    <n v="0"/>
    <n v="3"/>
    <n v="0.36"/>
    <m/>
    <n v="0.76"/>
    <n v="0.19400000000000001"/>
    <n v="4"/>
    <n v="55"/>
    <n v="59"/>
    <s v="WINTER"/>
    <x v="0"/>
    <x v="0"/>
    <x v="14"/>
    <x v="1"/>
    <x v="2"/>
    <x v="5"/>
    <n v="0.2"/>
    <n v="0.76"/>
    <x v="1"/>
    <x v="1"/>
  </r>
  <r>
    <s v="RESULT (A)"/>
    <n v="39"/>
    <x v="1"/>
    <n v="1"/>
    <n v="0"/>
    <n v="1"/>
    <n v="15"/>
    <x v="0"/>
    <n v="0"/>
    <n v="3"/>
    <n v="0.34"/>
    <n v="0.33329999999999999"/>
    <n v="0.81"/>
    <n v="0.16420000000000001"/>
    <n v="19"/>
    <n v="55"/>
    <n v="74"/>
    <s v="WINTER"/>
    <x v="0"/>
    <x v="0"/>
    <x v="15"/>
    <x v="1"/>
    <x v="2"/>
    <x v="10"/>
    <n v="0.33"/>
    <n v="0.81"/>
    <x v="1"/>
    <x v="1"/>
  </r>
  <r>
    <s v="RESULT (A)"/>
    <n v="40"/>
    <x v="1"/>
    <n v="1"/>
    <n v="0"/>
    <n v="1"/>
    <n v="16"/>
    <x v="0"/>
    <n v="0"/>
    <n v="3"/>
    <n v="0.34"/>
    <n v="0.33329999999999999"/>
    <n v="0.71"/>
    <n v="0.16420000000000001"/>
    <n v="9"/>
    <n v="67"/>
    <n v="76"/>
    <s v="WINTER"/>
    <x v="0"/>
    <x v="0"/>
    <x v="16"/>
    <x v="1"/>
    <x v="2"/>
    <x v="10"/>
    <n v="0.33"/>
    <n v="0.71"/>
    <x v="1"/>
    <x v="1"/>
  </r>
  <r>
    <s v="RESULT (A)"/>
    <n v="41"/>
    <x v="1"/>
    <n v="1"/>
    <n v="0"/>
    <n v="1"/>
    <n v="17"/>
    <x v="0"/>
    <n v="0"/>
    <n v="1"/>
    <n v="0.34"/>
    <n v="0.33329999999999999"/>
    <n v="0.56999999999999995"/>
    <n v="0.19400000000000001"/>
    <n v="7"/>
    <n v="58"/>
    <n v="65"/>
    <s v="WINTER"/>
    <x v="0"/>
    <x v="0"/>
    <x v="17"/>
    <x v="1"/>
    <x v="0"/>
    <x v="10"/>
    <n v="0.33"/>
    <n v="0.56999999999999995"/>
    <x v="1"/>
    <x v="1"/>
  </r>
  <r>
    <s v="RESULT (A)"/>
    <n v="42"/>
    <x v="1"/>
    <n v="1"/>
    <n v="0"/>
    <n v="1"/>
    <n v="18"/>
    <x v="0"/>
    <n v="0"/>
    <n v="2"/>
    <n v="0.36"/>
    <n v="0.33329999999999999"/>
    <n v="0.46"/>
    <n v="0.32840000000000003"/>
    <n v="10"/>
    <n v="43"/>
    <n v="53"/>
    <s v="WINTER"/>
    <x v="0"/>
    <x v="0"/>
    <x v="18"/>
    <x v="1"/>
    <x v="1"/>
    <x v="5"/>
    <n v="0.33"/>
    <n v="0.46"/>
    <x v="1"/>
    <x v="1"/>
  </r>
  <r>
    <s v="RESULT (A)"/>
    <n v="43"/>
    <x v="1"/>
    <n v="1"/>
    <n v="0"/>
    <n v="1"/>
    <n v="19"/>
    <x v="0"/>
    <n v="0"/>
    <n v="1"/>
    <n v="0.32"/>
    <n v="0.28789999999999999"/>
    <n v="0.42"/>
    <n v="0.44779999999999998"/>
    <n v="1"/>
    <n v="29"/>
    <n v="30"/>
    <s v="WINTER"/>
    <x v="0"/>
    <x v="0"/>
    <x v="19"/>
    <x v="1"/>
    <x v="0"/>
    <x v="3"/>
    <n v="0.28999999999999998"/>
    <n v="0.42"/>
    <x v="1"/>
    <x v="1"/>
  </r>
  <r>
    <s v="RESULT (A)"/>
    <n v="44"/>
    <x v="1"/>
    <n v="1"/>
    <n v="0"/>
    <n v="1"/>
    <n v="20"/>
    <x v="0"/>
    <n v="0"/>
    <n v="1"/>
    <n v="0.3"/>
    <m/>
    <n v="0.39"/>
    <n v="0.35820000000000002"/>
    <n v="5"/>
    <n v="17"/>
    <n v="22"/>
    <s v="WINTER"/>
    <x v="0"/>
    <x v="0"/>
    <x v="20"/>
    <x v="1"/>
    <x v="0"/>
    <x v="11"/>
    <n v="0.2"/>
    <n v="0.39"/>
    <x v="1"/>
    <x v="1"/>
  </r>
  <r>
    <s v="RESULT (A)"/>
    <n v="45"/>
    <x v="1"/>
    <n v="1"/>
    <n v="0"/>
    <n v="1"/>
    <n v="21"/>
    <x v="0"/>
    <n v="0"/>
    <n v="1"/>
    <n v="0.26"/>
    <n v="0.2273"/>
    <n v="0.44"/>
    <n v="0.32840000000000003"/>
    <n v="11"/>
    <n v="20"/>
    <n v="31"/>
    <s v="WINTER"/>
    <x v="0"/>
    <x v="0"/>
    <x v="21"/>
    <x v="1"/>
    <x v="0"/>
    <x v="12"/>
    <n v="0.23"/>
    <n v="0.44"/>
    <x v="1"/>
    <x v="1"/>
  </r>
  <r>
    <s v="RESULT (A)"/>
    <n v="46"/>
    <x v="1"/>
    <n v="1"/>
    <n v="0"/>
    <n v="1"/>
    <n v="22"/>
    <x v="0"/>
    <n v="0"/>
    <n v="1"/>
    <n v="0.24"/>
    <n v="0.21210000000000001"/>
    <n v="0.44"/>
    <n v="0.29849999999999999"/>
    <n v="0"/>
    <n v="9"/>
    <n v="9"/>
    <s v="WINTER"/>
    <x v="0"/>
    <x v="0"/>
    <x v="22"/>
    <x v="1"/>
    <x v="0"/>
    <x v="0"/>
    <n v="0.21"/>
    <n v="0.44"/>
    <x v="1"/>
    <x v="1"/>
  </r>
  <r>
    <s v="RESULT (A)"/>
    <n v="47"/>
    <x v="1"/>
    <n v="1"/>
    <n v="0"/>
    <n v="1"/>
    <n v="23"/>
    <x v="0"/>
    <n v="0"/>
    <n v="1"/>
    <n v="0.22"/>
    <n v="0.2273"/>
    <n v="0.47"/>
    <n v="0.16420000000000001"/>
    <n v="0"/>
    <n v="8"/>
    <n v="8"/>
    <s v="WINTER"/>
    <x v="0"/>
    <x v="0"/>
    <x v="23"/>
    <x v="1"/>
    <x v="0"/>
    <x v="1"/>
    <n v="0.23"/>
    <n v="0.47"/>
    <x v="1"/>
    <x v="1"/>
  </r>
  <r>
    <s v="RESULT (A)"/>
    <n v="48"/>
    <x v="2"/>
    <n v="1"/>
    <n v="0"/>
    <n v="1"/>
    <n v="0"/>
    <x v="0"/>
    <n v="1"/>
    <n v="1"/>
    <n v="0.22"/>
    <n v="0.19700000000000001"/>
    <n v="0.44"/>
    <n v="0.35820000000000002"/>
    <n v="0"/>
    <n v="5"/>
    <n v="5"/>
    <s v="WINTER"/>
    <x v="0"/>
    <x v="0"/>
    <x v="0"/>
    <x v="2"/>
    <x v="0"/>
    <x v="1"/>
    <n v="0.2"/>
    <n v="0.44"/>
    <x v="0"/>
    <x v="2"/>
  </r>
  <r>
    <s v="RESULT (A)"/>
    <n v="49"/>
    <x v="2"/>
    <n v="1"/>
    <n v="0"/>
    <n v="1"/>
    <n v="1"/>
    <x v="0"/>
    <n v="1"/>
    <n v="1"/>
    <n v="0.2"/>
    <m/>
    <n v="0.44"/>
    <n v="0.41789999999999999"/>
    <n v="0"/>
    <n v="2"/>
    <n v="2"/>
    <s v="WINTER"/>
    <x v="0"/>
    <x v="0"/>
    <x v="1"/>
    <x v="2"/>
    <x v="0"/>
    <x v="2"/>
    <n v="0.2"/>
    <n v="0.44"/>
    <x v="0"/>
    <x v="2"/>
  </r>
  <r>
    <s v="RESULT (A)"/>
    <n v="50"/>
    <x v="2"/>
    <n v="1"/>
    <n v="0"/>
    <n v="1"/>
    <n v="4"/>
    <x v="0"/>
    <n v="1"/>
    <n v="1"/>
    <n v="0.16"/>
    <n v="0.13639999999999999"/>
    <n v="0.47"/>
    <n v="0.3881"/>
    <n v="0"/>
    <n v="1"/>
    <n v="1"/>
    <s v="WINTER"/>
    <x v="0"/>
    <x v="0"/>
    <x v="4"/>
    <x v="2"/>
    <x v="0"/>
    <x v="13"/>
    <n v="0.14000000000000001"/>
    <n v="0.47"/>
    <x v="0"/>
    <x v="2"/>
  </r>
  <r>
    <s v="RESULT (A)"/>
    <n v="51"/>
    <x v="2"/>
    <n v="1"/>
    <n v="0"/>
    <n v="1"/>
    <n v="5"/>
    <x v="0"/>
    <n v="1"/>
    <n v="1"/>
    <n v="0.16"/>
    <n v="0.13639999999999999"/>
    <n v="0.47"/>
    <n v="0.28360000000000002"/>
    <n v="0"/>
    <n v="3"/>
    <n v="3"/>
    <s v="WINTER"/>
    <x v="0"/>
    <x v="0"/>
    <x v="5"/>
    <x v="2"/>
    <x v="0"/>
    <x v="13"/>
    <n v="0.14000000000000001"/>
    <n v="0.47"/>
    <x v="0"/>
    <x v="2"/>
  </r>
  <r>
    <s v="RESULT (A)"/>
    <n v="52"/>
    <x v="2"/>
    <n v="1"/>
    <n v="0"/>
    <n v="1"/>
    <n v="6"/>
    <x v="0"/>
    <n v="1"/>
    <n v="1"/>
    <n v="0.14000000000000001"/>
    <n v="0.1061"/>
    <n v="0.5"/>
    <n v="0.3881"/>
    <n v="0"/>
    <n v="30"/>
    <n v="30"/>
    <s v="WINTER"/>
    <x v="0"/>
    <x v="0"/>
    <x v="6"/>
    <x v="2"/>
    <x v="0"/>
    <x v="14"/>
    <n v="0.11"/>
    <n v="0.5"/>
    <x v="0"/>
    <x v="2"/>
  </r>
  <r>
    <s v="RESULT (A)"/>
    <n v="53"/>
    <x v="2"/>
    <n v="1"/>
    <n v="0"/>
    <n v="1"/>
    <n v="7"/>
    <x v="0"/>
    <n v="1"/>
    <n v="1"/>
    <n v="0.14000000000000001"/>
    <n v="0.13639999999999999"/>
    <n v="0.5"/>
    <n v="0.19400000000000001"/>
    <n v="1"/>
    <n v="63"/>
    <n v="64"/>
    <s v="WINTER"/>
    <x v="0"/>
    <x v="0"/>
    <x v="7"/>
    <x v="2"/>
    <x v="0"/>
    <x v="14"/>
    <n v="0.14000000000000001"/>
    <n v="0.5"/>
    <x v="0"/>
    <x v="2"/>
  </r>
  <r>
    <s v="RESULT (A)"/>
    <n v="54"/>
    <x v="2"/>
    <n v="1"/>
    <n v="0"/>
    <n v="1"/>
    <n v="8"/>
    <x v="0"/>
    <n v="1"/>
    <n v="1"/>
    <n v="0.14000000000000001"/>
    <n v="0.1212"/>
    <n v="0.5"/>
    <n v="0.28360000000000002"/>
    <n v="1"/>
    <n v="153"/>
    <n v="154"/>
    <s v="WINTER"/>
    <x v="0"/>
    <x v="0"/>
    <x v="8"/>
    <x v="2"/>
    <x v="0"/>
    <x v="14"/>
    <n v="0.12"/>
    <n v="0.5"/>
    <x v="0"/>
    <x v="2"/>
  </r>
  <r>
    <s v="RESULT (A)"/>
    <n v="55"/>
    <x v="2"/>
    <n v="1"/>
    <n v="0"/>
    <n v="1"/>
    <n v="9"/>
    <x v="0"/>
    <n v="1"/>
    <n v="1"/>
    <n v="0.16"/>
    <n v="0.13639999999999999"/>
    <n v="0.43"/>
    <n v="0.3881"/>
    <n v="7"/>
    <n v="81"/>
    <n v="88"/>
    <s v="WINTER"/>
    <x v="0"/>
    <x v="0"/>
    <x v="9"/>
    <x v="2"/>
    <x v="0"/>
    <x v="13"/>
    <n v="0.14000000000000001"/>
    <n v="0.43"/>
    <x v="0"/>
    <x v="2"/>
  </r>
  <r>
    <s v="RESULT (A)"/>
    <n v="56"/>
    <x v="2"/>
    <n v="1"/>
    <n v="0"/>
    <n v="1"/>
    <n v="10"/>
    <x v="0"/>
    <n v="1"/>
    <n v="1"/>
    <n v="0.18"/>
    <n v="0.16669999999999999"/>
    <n v="0.43"/>
    <n v="0.25369999999999998"/>
    <n v="11"/>
    <n v="33"/>
    <n v="44"/>
    <s v="WINTER"/>
    <x v="0"/>
    <x v="0"/>
    <x v="10"/>
    <x v="2"/>
    <x v="0"/>
    <x v="15"/>
    <n v="0.17"/>
    <n v="0.43"/>
    <x v="0"/>
    <x v="2"/>
  </r>
  <r>
    <s v="RESULT (A)"/>
    <n v="57"/>
    <x v="2"/>
    <n v="1"/>
    <n v="0"/>
    <n v="1"/>
    <n v="11"/>
    <x v="0"/>
    <n v="1"/>
    <n v="1"/>
    <n v="0.2"/>
    <n v="0.18179999999999999"/>
    <n v="0.4"/>
    <n v="0.32840000000000003"/>
    <n v="10"/>
    <n v="41"/>
    <n v="51"/>
    <s v="WINTER"/>
    <x v="0"/>
    <x v="0"/>
    <x v="11"/>
    <x v="2"/>
    <x v="0"/>
    <x v="2"/>
    <n v="0.18"/>
    <n v="0.4"/>
    <x v="0"/>
    <x v="2"/>
  </r>
  <r>
    <s v="RESULT (A)"/>
    <n v="58"/>
    <x v="2"/>
    <n v="1"/>
    <n v="0"/>
    <n v="1"/>
    <n v="12"/>
    <x v="0"/>
    <n v="1"/>
    <n v="1"/>
    <n v="0.22"/>
    <n v="0.21210000000000001"/>
    <n v="0.35"/>
    <n v="0.29849999999999999"/>
    <n v="13"/>
    <n v="48"/>
    <n v="61"/>
    <s v="WINTER"/>
    <x v="0"/>
    <x v="0"/>
    <x v="12"/>
    <x v="2"/>
    <x v="0"/>
    <x v="1"/>
    <n v="0.21"/>
    <n v="0.35"/>
    <x v="1"/>
    <x v="2"/>
  </r>
  <r>
    <s v="RESULT (A)"/>
    <n v="59"/>
    <x v="2"/>
    <n v="1"/>
    <n v="0"/>
    <n v="1"/>
    <n v="13"/>
    <x v="0"/>
    <n v="1"/>
    <n v="1"/>
    <n v="0.24"/>
    <m/>
    <n v="0.35"/>
    <n v="0.28360000000000002"/>
    <n v="8"/>
    <n v="53"/>
    <n v="61"/>
    <s v="WINTER"/>
    <x v="0"/>
    <x v="0"/>
    <x v="13"/>
    <x v="2"/>
    <x v="0"/>
    <x v="0"/>
    <n v="0.2"/>
    <n v="0.35"/>
    <x v="1"/>
    <x v="2"/>
  </r>
  <r>
    <s v="RESULT (A)"/>
    <n v="60"/>
    <x v="2"/>
    <n v="1"/>
    <n v="0"/>
    <n v="1"/>
    <n v="14"/>
    <x v="0"/>
    <n v="1"/>
    <n v="1"/>
    <n v="0.26"/>
    <n v="0.2424"/>
    <n v="0.3"/>
    <n v="0.28360000000000002"/>
    <n v="11"/>
    <n v="66"/>
    <n v="77"/>
    <s v="WINTER"/>
    <x v="0"/>
    <x v="0"/>
    <x v="14"/>
    <x v="2"/>
    <x v="0"/>
    <x v="12"/>
    <n v="0.24"/>
    <n v="0.3"/>
    <x v="1"/>
    <x v="2"/>
  </r>
  <r>
    <s v="RESULT (A)"/>
    <n v="61"/>
    <x v="2"/>
    <n v="1"/>
    <n v="0"/>
    <n v="1"/>
    <n v="15"/>
    <x v="0"/>
    <n v="1"/>
    <n v="1"/>
    <n v="0.26"/>
    <n v="0.2424"/>
    <n v="0.3"/>
    <n v="0.25369999999999998"/>
    <n v="14"/>
    <n v="58"/>
    <n v="72"/>
    <s v="WINTER"/>
    <x v="0"/>
    <x v="0"/>
    <x v="15"/>
    <x v="2"/>
    <x v="0"/>
    <x v="12"/>
    <n v="0.24"/>
    <n v="0.3"/>
    <x v="1"/>
    <x v="2"/>
  </r>
  <r>
    <s v="RESULT (A)"/>
    <n v="62"/>
    <x v="2"/>
    <n v="1"/>
    <n v="0"/>
    <n v="1"/>
    <n v="16"/>
    <x v="0"/>
    <n v="1"/>
    <n v="1"/>
    <n v="0.26"/>
    <n v="0.2424"/>
    <n v="0.3"/>
    <n v="0.25369999999999998"/>
    <n v="9"/>
    <n v="67"/>
    <n v="76"/>
    <s v="WINTER"/>
    <x v="0"/>
    <x v="0"/>
    <x v="16"/>
    <x v="2"/>
    <x v="0"/>
    <x v="12"/>
    <n v="0.24"/>
    <n v="0.3"/>
    <x v="1"/>
    <x v="2"/>
  </r>
  <r>
    <s v="RESULT (A)"/>
    <n v="63"/>
    <x v="2"/>
    <n v="1"/>
    <n v="0"/>
    <n v="1"/>
    <n v="17"/>
    <x v="0"/>
    <n v="1"/>
    <n v="1"/>
    <n v="0.24"/>
    <n v="0.2273"/>
    <n v="0.3"/>
    <n v="0.22389999999999999"/>
    <n v="11"/>
    <n v="146"/>
    <n v="157"/>
    <s v="WINTER"/>
    <x v="0"/>
    <x v="0"/>
    <x v="17"/>
    <x v="2"/>
    <x v="0"/>
    <x v="0"/>
    <n v="0.23"/>
    <n v="0.3"/>
    <x v="1"/>
    <x v="2"/>
  </r>
  <r>
    <s v="RESULT (A)"/>
    <n v="64"/>
    <x v="2"/>
    <n v="1"/>
    <n v="0"/>
    <n v="1"/>
    <n v="18"/>
    <x v="0"/>
    <n v="1"/>
    <n v="1"/>
    <n v="0.24"/>
    <n v="0.2576"/>
    <n v="0.32"/>
    <n v="0.1045"/>
    <n v="9"/>
    <n v="148"/>
    <n v="157"/>
    <s v="WINTER"/>
    <x v="0"/>
    <x v="0"/>
    <x v="18"/>
    <x v="2"/>
    <x v="0"/>
    <x v="0"/>
    <n v="0.26"/>
    <n v="0.32"/>
    <x v="1"/>
    <x v="2"/>
  </r>
  <r>
    <s v="RESULT (A)"/>
    <n v="65"/>
    <x v="2"/>
    <n v="1"/>
    <n v="0"/>
    <n v="1"/>
    <n v="19"/>
    <x v="0"/>
    <n v="1"/>
    <n v="1"/>
    <n v="0.2"/>
    <n v="0.2576"/>
    <n v="0.47"/>
    <n v="0"/>
    <n v="8"/>
    <n v="102"/>
    <n v="110"/>
    <s v="WINTER"/>
    <x v="0"/>
    <x v="0"/>
    <x v="19"/>
    <x v="2"/>
    <x v="0"/>
    <x v="2"/>
    <n v="0.26"/>
    <n v="0.47"/>
    <x v="1"/>
    <x v="2"/>
  </r>
  <r>
    <s v="RESULT (A)"/>
    <n v="66"/>
    <x v="2"/>
    <n v="1"/>
    <n v="0"/>
    <n v="1"/>
    <n v="20"/>
    <x v="0"/>
    <n v="1"/>
    <n v="1"/>
    <n v="0.2"/>
    <m/>
    <n v="0.47"/>
    <n v="0.1045"/>
    <n v="3"/>
    <n v="49"/>
    <n v="52"/>
    <s v="WINTER"/>
    <x v="0"/>
    <x v="0"/>
    <x v="20"/>
    <x v="2"/>
    <x v="0"/>
    <x v="2"/>
    <n v="0.2"/>
    <n v="0.47"/>
    <x v="1"/>
    <x v="2"/>
  </r>
  <r>
    <s v="RESULT (A)"/>
    <n v="67"/>
    <x v="2"/>
    <n v="1"/>
    <n v="0"/>
    <n v="1"/>
    <n v="21"/>
    <x v="0"/>
    <n v="1"/>
    <n v="1"/>
    <n v="0.18"/>
    <n v="0.19700000000000001"/>
    <n v="0.64"/>
    <n v="0.1343"/>
    <n v="3"/>
    <n v="49"/>
    <n v="52"/>
    <s v="WINTER"/>
    <x v="0"/>
    <x v="0"/>
    <x v="21"/>
    <x v="2"/>
    <x v="0"/>
    <x v="15"/>
    <n v="0.2"/>
    <n v="0.64"/>
    <x v="1"/>
    <x v="2"/>
  </r>
  <r>
    <s v="RESULT (A)"/>
    <n v="68"/>
    <x v="2"/>
    <n v="1"/>
    <n v="0"/>
    <n v="1"/>
    <n v="22"/>
    <x v="0"/>
    <n v="1"/>
    <n v="1"/>
    <n v="0.14000000000000001"/>
    <n v="0.1515"/>
    <n v="0.69"/>
    <n v="0.1343"/>
    <n v="0"/>
    <n v="20"/>
    <n v="20"/>
    <s v="WINTER"/>
    <x v="0"/>
    <x v="0"/>
    <x v="22"/>
    <x v="2"/>
    <x v="0"/>
    <x v="14"/>
    <n v="0.15"/>
    <n v="0.69"/>
    <x v="1"/>
    <x v="2"/>
  </r>
  <r>
    <s v="RESULT (A)"/>
    <n v="69"/>
    <x v="2"/>
    <n v="1"/>
    <n v="0"/>
    <n v="1"/>
    <n v="23"/>
    <x v="0"/>
    <n v="1"/>
    <n v="1"/>
    <n v="0.18"/>
    <n v="0.21210000000000001"/>
    <n v="0.55000000000000004"/>
    <n v="0.1045"/>
    <n v="1"/>
    <n v="11"/>
    <n v="12"/>
    <s v="WINTER"/>
    <x v="0"/>
    <x v="0"/>
    <x v="23"/>
    <x v="2"/>
    <x v="0"/>
    <x v="15"/>
    <n v="0.21"/>
    <n v="0.55000000000000004"/>
    <x v="1"/>
    <x v="2"/>
  </r>
  <r>
    <s v="RESULT (A)"/>
    <n v="70"/>
    <x v="3"/>
    <n v="1"/>
    <n v="0"/>
    <n v="1"/>
    <n v="0"/>
    <x v="0"/>
    <n v="2"/>
    <n v="1"/>
    <n v="0.16"/>
    <m/>
    <n v="0.55000000000000004"/>
    <n v="0.1045"/>
    <n v="0"/>
    <n v="5"/>
    <n v="5"/>
    <s v="WINTER"/>
    <x v="0"/>
    <x v="0"/>
    <x v="0"/>
    <x v="3"/>
    <x v="0"/>
    <x v="13"/>
    <n v="0.2"/>
    <n v="0.55000000000000004"/>
    <x v="0"/>
    <x v="3"/>
  </r>
  <r>
    <s v="RESULT (A)"/>
    <n v="71"/>
    <x v="3"/>
    <n v="1"/>
    <n v="0"/>
    <n v="1"/>
    <n v="1"/>
    <x v="0"/>
    <n v="2"/>
    <n v="1"/>
    <n v="0.16"/>
    <n v="0.18179999999999999"/>
    <n v="0.59"/>
    <n v="0.1045"/>
    <n v="0"/>
    <n v="2"/>
    <n v="2"/>
    <s v="WINTER"/>
    <x v="0"/>
    <x v="0"/>
    <x v="1"/>
    <x v="3"/>
    <x v="0"/>
    <x v="13"/>
    <n v="0.18"/>
    <n v="0.59"/>
    <x v="0"/>
    <x v="3"/>
  </r>
  <r>
    <s v="RESULT (A)"/>
    <n v="72"/>
    <x v="3"/>
    <n v="1"/>
    <n v="0"/>
    <n v="1"/>
    <n v="2"/>
    <x v="0"/>
    <n v="2"/>
    <n v="1"/>
    <n v="0.14000000000000001"/>
    <n v="0.1515"/>
    <n v="0.63"/>
    <n v="0.1343"/>
    <n v="0"/>
    <n v="1"/>
    <n v="1"/>
    <s v="WINTER"/>
    <x v="0"/>
    <x v="0"/>
    <x v="2"/>
    <x v="3"/>
    <x v="0"/>
    <x v="14"/>
    <n v="0.15"/>
    <n v="0.63"/>
    <x v="0"/>
    <x v="3"/>
  </r>
  <r>
    <s v="RESULT (A)"/>
    <n v="73"/>
    <x v="3"/>
    <n v="1"/>
    <n v="0"/>
    <n v="1"/>
    <n v="4"/>
    <x v="0"/>
    <n v="2"/>
    <n v="1"/>
    <n v="0.14000000000000001"/>
    <n v="0.18179999999999999"/>
    <n v="0.63"/>
    <n v="8.9599999999999999E-2"/>
    <n v="0"/>
    <n v="2"/>
    <n v="2"/>
    <s v="WINTER"/>
    <x v="0"/>
    <x v="0"/>
    <x v="4"/>
    <x v="3"/>
    <x v="0"/>
    <x v="14"/>
    <n v="0.18"/>
    <n v="0.63"/>
    <x v="0"/>
    <x v="3"/>
  </r>
  <r>
    <s v="RESULT (A)"/>
    <n v="74"/>
    <x v="3"/>
    <n v="1"/>
    <n v="0"/>
    <n v="1"/>
    <n v="5"/>
    <x v="0"/>
    <n v="2"/>
    <n v="1"/>
    <n v="0.12"/>
    <n v="0.1515"/>
    <n v="0.68"/>
    <n v="0.1045"/>
    <n v="0"/>
    <n v="4"/>
    <n v="4"/>
    <s v="WINTER"/>
    <x v="0"/>
    <x v="0"/>
    <x v="5"/>
    <x v="3"/>
    <x v="0"/>
    <x v="16"/>
    <n v="0.15"/>
    <n v="0.68"/>
    <x v="0"/>
    <x v="3"/>
  </r>
  <r>
    <s v="RESULT (A)"/>
    <n v="75"/>
    <x v="3"/>
    <n v="1"/>
    <n v="0"/>
    <n v="1"/>
    <n v="6"/>
    <x v="0"/>
    <n v="2"/>
    <n v="1"/>
    <n v="0.12"/>
    <n v="0.1515"/>
    <n v="0.74"/>
    <n v="0.1045"/>
    <n v="0"/>
    <n v="36"/>
    <n v="36"/>
    <s v="WINTER"/>
    <x v="0"/>
    <x v="0"/>
    <x v="6"/>
    <x v="3"/>
    <x v="0"/>
    <x v="16"/>
    <n v="0.15"/>
    <n v="0.74"/>
    <x v="0"/>
    <x v="3"/>
  </r>
  <r>
    <s v="RESULT (A)"/>
    <n v="76"/>
    <x v="3"/>
    <n v="1"/>
    <n v="0"/>
    <n v="1"/>
    <n v="7"/>
    <x v="0"/>
    <n v="2"/>
    <n v="1"/>
    <n v="0.12"/>
    <n v="0.1515"/>
    <n v="0.74"/>
    <n v="0.1343"/>
    <n v="2"/>
    <n v="92"/>
    <n v="94"/>
    <s v="WINTER"/>
    <x v="0"/>
    <x v="0"/>
    <x v="7"/>
    <x v="3"/>
    <x v="0"/>
    <x v="16"/>
    <n v="0.15"/>
    <n v="0.74"/>
    <x v="0"/>
    <x v="3"/>
  </r>
  <r>
    <s v="RESULT (A)"/>
    <n v="77"/>
    <x v="3"/>
    <n v="1"/>
    <n v="0"/>
    <n v="1"/>
    <n v="8"/>
    <x v="0"/>
    <n v="2"/>
    <n v="1"/>
    <n v="0.14000000000000001"/>
    <n v="0.1515"/>
    <n v="0.69"/>
    <n v="0.16420000000000001"/>
    <n v="2"/>
    <n v="177"/>
    <n v="179"/>
    <s v="WINTER"/>
    <x v="0"/>
    <x v="0"/>
    <x v="8"/>
    <x v="3"/>
    <x v="0"/>
    <x v="14"/>
    <n v="0.15"/>
    <n v="0.69"/>
    <x v="0"/>
    <x v="3"/>
  </r>
  <r>
    <s v="RESULT (A)"/>
    <n v="78"/>
    <x v="3"/>
    <n v="1"/>
    <n v="0"/>
    <n v="1"/>
    <n v="9"/>
    <x v="0"/>
    <n v="2"/>
    <n v="1"/>
    <n v="0.16"/>
    <n v="0.1515"/>
    <n v="0.64"/>
    <n v="0.22389999999999999"/>
    <n v="2"/>
    <n v="98"/>
    <n v="100"/>
    <s v="WINTER"/>
    <x v="0"/>
    <x v="0"/>
    <x v="9"/>
    <x v="3"/>
    <x v="0"/>
    <x v="13"/>
    <n v="0.15"/>
    <n v="0.64"/>
    <x v="0"/>
    <x v="3"/>
  </r>
  <r>
    <s v="RESULT (A)"/>
    <n v="79"/>
    <x v="3"/>
    <n v="1"/>
    <n v="0"/>
    <n v="1"/>
    <n v="10"/>
    <x v="0"/>
    <n v="2"/>
    <n v="2"/>
    <n v="0.16"/>
    <n v="0.13639999999999999"/>
    <n v="0.69"/>
    <n v="0.32840000000000003"/>
    <n v="5"/>
    <n v="37"/>
    <n v="42"/>
    <s v="WINTER"/>
    <x v="0"/>
    <x v="0"/>
    <x v="10"/>
    <x v="3"/>
    <x v="1"/>
    <x v="13"/>
    <n v="0.14000000000000001"/>
    <n v="0.69"/>
    <x v="0"/>
    <x v="3"/>
  </r>
  <r>
    <s v="RESULT (A)"/>
    <n v="80"/>
    <x v="3"/>
    <n v="1"/>
    <n v="0"/>
    <n v="1"/>
    <n v="11"/>
    <x v="0"/>
    <n v="2"/>
    <n v="1"/>
    <n v="0.22"/>
    <n v="0.21210000000000001"/>
    <n v="0.51"/>
    <n v="0.29849999999999999"/>
    <n v="7"/>
    <n v="50"/>
    <n v="57"/>
    <s v="WINTER"/>
    <x v="0"/>
    <x v="0"/>
    <x v="11"/>
    <x v="3"/>
    <x v="0"/>
    <x v="1"/>
    <n v="0.21"/>
    <n v="0.51"/>
    <x v="0"/>
    <x v="3"/>
  </r>
  <r>
    <s v="RESULT (A)"/>
    <n v="81"/>
    <x v="3"/>
    <n v="1"/>
    <n v="0"/>
    <n v="1"/>
    <n v="12"/>
    <x v="0"/>
    <n v="2"/>
    <n v="1"/>
    <n v="0.22"/>
    <n v="0.2273"/>
    <n v="0.51"/>
    <n v="0.16420000000000001"/>
    <n v="12"/>
    <n v="66"/>
    <n v="78"/>
    <s v="WINTER"/>
    <x v="0"/>
    <x v="0"/>
    <x v="12"/>
    <x v="3"/>
    <x v="0"/>
    <x v="1"/>
    <n v="0.23"/>
    <n v="0.51"/>
    <x v="1"/>
    <x v="3"/>
  </r>
  <r>
    <s v="RESULT (A)"/>
    <n v="82"/>
    <x v="3"/>
    <n v="1"/>
    <n v="0"/>
    <n v="1"/>
    <n v="13"/>
    <x v="0"/>
    <n v="2"/>
    <n v="1"/>
    <n v="0.24"/>
    <n v="0.2273"/>
    <n v="0.56000000000000005"/>
    <n v="0.19400000000000001"/>
    <n v="18"/>
    <n v="79"/>
    <n v="97"/>
    <s v="WINTER"/>
    <x v="0"/>
    <x v="0"/>
    <x v="13"/>
    <x v="3"/>
    <x v="0"/>
    <x v="0"/>
    <n v="0.23"/>
    <n v="0.56000000000000005"/>
    <x v="1"/>
    <x v="3"/>
  </r>
  <r>
    <s v="RESULT (A)"/>
    <n v="83"/>
    <x v="3"/>
    <n v="1"/>
    <n v="0"/>
    <n v="1"/>
    <n v="14"/>
    <x v="0"/>
    <n v="2"/>
    <n v="1"/>
    <n v="0.26"/>
    <n v="0.2576"/>
    <n v="0.52"/>
    <n v="0.22389999999999999"/>
    <n v="9"/>
    <n v="54"/>
    <n v="63"/>
    <s v="WINTER"/>
    <x v="0"/>
    <x v="0"/>
    <x v="14"/>
    <x v="3"/>
    <x v="0"/>
    <x v="12"/>
    <n v="0.26"/>
    <n v="0.52"/>
    <x v="1"/>
    <x v="3"/>
  </r>
  <r>
    <s v="RESULT (A)"/>
    <n v="84"/>
    <x v="3"/>
    <n v="1"/>
    <n v="0"/>
    <n v="1"/>
    <n v="15"/>
    <x v="0"/>
    <n v="2"/>
    <n v="1"/>
    <n v="0.28000000000000003"/>
    <n v="0.2727"/>
    <n v="0.52"/>
    <n v="0.25369999999999998"/>
    <n v="17"/>
    <n v="48"/>
    <n v="65"/>
    <s v="WINTER"/>
    <x v="0"/>
    <x v="0"/>
    <x v="15"/>
    <x v="3"/>
    <x v="0"/>
    <x v="17"/>
    <n v="0.27"/>
    <n v="0.52"/>
    <x v="1"/>
    <x v="3"/>
  </r>
  <r>
    <s v="RESULT (A)"/>
    <n v="85"/>
    <x v="3"/>
    <n v="1"/>
    <n v="0"/>
    <n v="1"/>
    <n v="16"/>
    <x v="0"/>
    <n v="2"/>
    <n v="1"/>
    <n v="0.3"/>
    <n v="0.28789999999999999"/>
    <n v="0.49"/>
    <n v="0.25369999999999998"/>
    <n v="15"/>
    <n v="68"/>
    <n v="83"/>
    <s v="WINTER"/>
    <x v="0"/>
    <x v="0"/>
    <x v="16"/>
    <x v="3"/>
    <x v="0"/>
    <x v="11"/>
    <n v="0.28999999999999998"/>
    <n v="0.49"/>
    <x v="1"/>
    <x v="3"/>
  </r>
  <r>
    <s v="RESULT (A)"/>
    <n v="86"/>
    <x v="3"/>
    <n v="1"/>
    <n v="0"/>
    <n v="1"/>
    <n v="17"/>
    <x v="0"/>
    <n v="2"/>
    <n v="1"/>
    <n v="0.28000000000000003"/>
    <n v="0.2727"/>
    <n v="0.48"/>
    <n v="0.22389999999999999"/>
    <n v="10"/>
    <n v="202"/>
    <n v="212"/>
    <s v="WINTER"/>
    <x v="0"/>
    <x v="0"/>
    <x v="17"/>
    <x v="3"/>
    <x v="0"/>
    <x v="17"/>
    <n v="0.27"/>
    <n v="0.48"/>
    <x v="1"/>
    <x v="3"/>
  </r>
  <r>
    <s v="RESULT (A)"/>
    <n v="87"/>
    <x v="3"/>
    <n v="1"/>
    <n v="0"/>
    <n v="1"/>
    <n v="18"/>
    <x v="0"/>
    <n v="2"/>
    <n v="1"/>
    <n v="0.26"/>
    <n v="0.2576"/>
    <n v="0.48"/>
    <n v="0.19400000000000001"/>
    <n v="3"/>
    <n v="179"/>
    <n v="182"/>
    <s v="WINTER"/>
    <x v="0"/>
    <x v="0"/>
    <x v="18"/>
    <x v="3"/>
    <x v="0"/>
    <x v="12"/>
    <n v="0.26"/>
    <n v="0.48"/>
    <x v="1"/>
    <x v="3"/>
  </r>
  <r>
    <s v="RESULT (A)"/>
    <n v="88"/>
    <x v="3"/>
    <n v="1"/>
    <n v="0"/>
    <n v="1"/>
    <n v="19"/>
    <x v="0"/>
    <n v="2"/>
    <n v="1"/>
    <n v="0.24"/>
    <n v="0.2576"/>
    <n v="0.48"/>
    <n v="0.1045"/>
    <n v="2"/>
    <n v="110"/>
    <n v="112"/>
    <s v="WINTER"/>
    <x v="0"/>
    <x v="0"/>
    <x v="19"/>
    <x v="3"/>
    <x v="0"/>
    <x v="0"/>
    <n v="0.26"/>
    <n v="0.48"/>
    <x v="1"/>
    <x v="3"/>
  </r>
  <r>
    <s v="RESULT (A)"/>
    <n v="89"/>
    <x v="3"/>
    <n v="1"/>
    <n v="0"/>
    <n v="1"/>
    <n v="20"/>
    <x v="0"/>
    <n v="2"/>
    <n v="1"/>
    <n v="0.24"/>
    <n v="0.2576"/>
    <n v="0.48"/>
    <n v="0.1045"/>
    <n v="1"/>
    <n v="53"/>
    <n v="54"/>
    <s v="WINTER"/>
    <x v="0"/>
    <x v="0"/>
    <x v="20"/>
    <x v="3"/>
    <x v="0"/>
    <x v="0"/>
    <n v="0.26"/>
    <n v="0.48"/>
    <x v="1"/>
    <x v="3"/>
  </r>
  <r>
    <s v="RESULT (A)"/>
    <n v="90"/>
    <x v="3"/>
    <n v="1"/>
    <n v="0"/>
    <n v="1"/>
    <n v="21"/>
    <x v="0"/>
    <n v="2"/>
    <n v="1"/>
    <n v="0.22"/>
    <n v="0.2727"/>
    <n v="0.64"/>
    <n v="0"/>
    <n v="0"/>
    <n v="48"/>
    <n v="48"/>
    <s v="WINTER"/>
    <x v="0"/>
    <x v="0"/>
    <x v="21"/>
    <x v="3"/>
    <x v="0"/>
    <x v="1"/>
    <n v="0.27"/>
    <n v="0.64"/>
    <x v="1"/>
    <x v="3"/>
  </r>
  <r>
    <s v="RESULT (A)"/>
    <n v="91"/>
    <x v="3"/>
    <n v="1"/>
    <n v="0"/>
    <n v="1"/>
    <n v="22"/>
    <x v="0"/>
    <n v="2"/>
    <n v="1"/>
    <n v="0.22"/>
    <n v="0.2576"/>
    <n v="0.64"/>
    <n v="8.9599999999999999E-2"/>
    <n v="1"/>
    <n v="34"/>
    <n v="35"/>
    <s v="WINTER"/>
    <x v="0"/>
    <x v="0"/>
    <x v="22"/>
    <x v="3"/>
    <x v="0"/>
    <x v="1"/>
    <n v="0.26"/>
    <n v="0.64"/>
    <x v="1"/>
    <x v="3"/>
  </r>
  <r>
    <s v="RESULT (A)"/>
    <n v="92"/>
    <x v="3"/>
    <n v="1"/>
    <n v="0"/>
    <n v="1"/>
    <n v="23"/>
    <x v="0"/>
    <n v="2"/>
    <n v="1"/>
    <n v="0.2"/>
    <n v="0.2273"/>
    <n v="0.69"/>
    <n v="8.9599999999999999E-2"/>
    <n v="2"/>
    <n v="9"/>
    <n v="11"/>
    <s v="WINTER"/>
    <x v="0"/>
    <x v="0"/>
    <x v="23"/>
    <x v="3"/>
    <x v="0"/>
    <x v="2"/>
    <n v="0.23"/>
    <n v="0.69"/>
    <x v="1"/>
    <x v="3"/>
  </r>
  <r>
    <s v="RESULT (A)"/>
    <n v="93"/>
    <x v="4"/>
    <n v="1"/>
    <n v="0"/>
    <n v="1"/>
    <n v="0"/>
    <x v="0"/>
    <n v="3"/>
    <n v="1"/>
    <n v="0.2"/>
    <n v="0.2576"/>
    <n v="0.64"/>
    <n v="0"/>
    <n v="0"/>
    <n v="6"/>
    <n v="6"/>
    <s v="WINTER"/>
    <x v="0"/>
    <x v="0"/>
    <x v="0"/>
    <x v="4"/>
    <x v="0"/>
    <x v="2"/>
    <n v="0.26"/>
    <n v="0.64"/>
    <x v="0"/>
    <x v="4"/>
  </r>
  <r>
    <s v="RESULT (A)"/>
    <n v="94"/>
    <x v="4"/>
    <n v="1"/>
    <n v="0"/>
    <n v="1"/>
    <n v="1"/>
    <x v="0"/>
    <n v="3"/>
    <n v="1"/>
    <n v="0.16"/>
    <n v="0.19700000000000001"/>
    <n v="0.74"/>
    <n v="8.9599999999999999E-2"/>
    <n v="0"/>
    <n v="6"/>
    <n v="6"/>
    <s v="WINTER"/>
    <x v="0"/>
    <x v="0"/>
    <x v="1"/>
    <x v="4"/>
    <x v="0"/>
    <x v="13"/>
    <n v="0.2"/>
    <n v="0.74"/>
    <x v="0"/>
    <x v="4"/>
  </r>
  <r>
    <s v="RESULT (A)"/>
    <n v="95"/>
    <x v="4"/>
    <n v="1"/>
    <n v="0"/>
    <n v="1"/>
    <n v="2"/>
    <x v="0"/>
    <n v="3"/>
    <n v="1"/>
    <n v="0.16"/>
    <n v="0.19700000000000001"/>
    <n v="0.74"/>
    <n v="8.9599999999999999E-2"/>
    <n v="0"/>
    <n v="2"/>
    <n v="2"/>
    <s v="WINTER"/>
    <x v="0"/>
    <x v="0"/>
    <x v="2"/>
    <x v="4"/>
    <x v="0"/>
    <x v="13"/>
    <n v="0.2"/>
    <n v="0.74"/>
    <x v="0"/>
    <x v="4"/>
  </r>
  <r>
    <s v="RESULT (A)"/>
    <n v="96"/>
    <x v="4"/>
    <n v="1"/>
    <n v="0"/>
    <n v="1"/>
    <n v="4"/>
    <x v="0"/>
    <n v="3"/>
    <n v="1"/>
    <n v="0.24"/>
    <n v="0.2273"/>
    <n v="0.48"/>
    <n v="0.22389999999999999"/>
    <n v="0"/>
    <n v="2"/>
    <n v="2"/>
    <s v="WINTER"/>
    <x v="0"/>
    <x v="0"/>
    <x v="4"/>
    <x v="4"/>
    <x v="0"/>
    <x v="0"/>
    <n v="0.23"/>
    <n v="0.48"/>
    <x v="0"/>
    <x v="4"/>
  </r>
  <r>
    <s v="RESULT (A)"/>
    <n v="97"/>
    <x v="4"/>
    <n v="1"/>
    <n v="0"/>
    <n v="1"/>
    <n v="5"/>
    <x v="0"/>
    <n v="3"/>
    <n v="1"/>
    <n v="0.22"/>
    <n v="0.2273"/>
    <n v="0.47"/>
    <n v="0.16420000000000001"/>
    <n v="0"/>
    <n v="3"/>
    <n v="3"/>
    <s v="WINTER"/>
    <x v="0"/>
    <x v="0"/>
    <x v="5"/>
    <x v="4"/>
    <x v="0"/>
    <x v="1"/>
    <n v="0.23"/>
    <n v="0.47"/>
    <x v="0"/>
    <x v="4"/>
  </r>
  <r>
    <s v="RESULT (A)"/>
    <n v="98"/>
    <x v="4"/>
    <n v="1"/>
    <n v="0"/>
    <n v="1"/>
    <n v="6"/>
    <x v="0"/>
    <n v="3"/>
    <n v="1"/>
    <n v="0.2"/>
    <n v="0.19700000000000001"/>
    <n v="0.47"/>
    <n v="0.22389999999999999"/>
    <n v="0"/>
    <n v="33"/>
    <n v="33"/>
    <s v="WINTER"/>
    <x v="0"/>
    <x v="0"/>
    <x v="6"/>
    <x v="4"/>
    <x v="0"/>
    <x v="2"/>
    <n v="0.2"/>
    <n v="0.47"/>
    <x v="0"/>
    <x v="4"/>
  </r>
  <r>
    <s v="RESULT (A)"/>
    <n v="99"/>
    <x v="4"/>
    <n v="1"/>
    <n v="0"/>
    <n v="1"/>
    <n v="7"/>
    <x v="0"/>
    <n v="3"/>
    <n v="1"/>
    <n v="0.18"/>
    <n v="0.18179999999999999"/>
    <n v="0.43"/>
    <n v="0.19400000000000001"/>
    <n v="1"/>
    <n v="87"/>
    <n v="88"/>
    <s v="WINTER"/>
    <x v="0"/>
    <x v="0"/>
    <x v="7"/>
    <x v="4"/>
    <x v="0"/>
    <x v="15"/>
    <n v="0.18"/>
    <n v="0.43"/>
    <x v="0"/>
    <x v="4"/>
  </r>
  <r>
    <s v="RESULT (A)"/>
    <n v="100"/>
    <x v="4"/>
    <n v="1"/>
    <n v="0"/>
    <n v="1"/>
    <n v="8"/>
    <x v="0"/>
    <n v="3"/>
    <n v="1"/>
    <n v="0.2"/>
    <n v="0.18179999999999999"/>
    <n v="0.4"/>
    <n v="0.29849999999999999"/>
    <n v="3"/>
    <n v="192"/>
    <n v="195"/>
    <s v="WINTER"/>
    <x v="0"/>
    <x v="0"/>
    <x v="8"/>
    <x v="4"/>
    <x v="0"/>
    <x v="2"/>
    <n v="0.18"/>
    <n v="0.4"/>
    <x v="0"/>
    <x v="4"/>
  </r>
  <r>
    <s v="RESULT (A)"/>
    <n v="101"/>
    <x v="4"/>
    <n v="1"/>
    <n v="0"/>
    <n v="1"/>
    <n v="9"/>
    <x v="0"/>
    <n v="3"/>
    <n v="1"/>
    <n v="0.22"/>
    <n v="0.19700000000000001"/>
    <n v="0.37"/>
    <n v="0.32840000000000003"/>
    <n v="6"/>
    <n v="109"/>
    <n v="115"/>
    <s v="WINTER"/>
    <x v="0"/>
    <x v="0"/>
    <x v="9"/>
    <x v="4"/>
    <x v="0"/>
    <x v="1"/>
    <n v="0.2"/>
    <n v="0.37"/>
    <x v="0"/>
    <x v="4"/>
  </r>
  <r>
    <s v="RESULT (A)"/>
    <n v="102"/>
    <x v="4"/>
    <n v="1"/>
    <n v="0"/>
    <n v="1"/>
    <n v="10"/>
    <x v="0"/>
    <n v="3"/>
    <n v="1"/>
    <n v="0.22"/>
    <n v="0.19700000000000001"/>
    <n v="0.37"/>
    <n v="0.32840000000000003"/>
    <n v="4"/>
    <n v="53"/>
    <n v="57"/>
    <s v="WINTER"/>
    <x v="0"/>
    <x v="0"/>
    <x v="10"/>
    <x v="4"/>
    <x v="0"/>
    <x v="1"/>
    <n v="0.2"/>
    <n v="0.37"/>
    <x v="0"/>
    <x v="4"/>
  </r>
  <r>
    <s v="RESULT (A)"/>
    <n v="103"/>
    <x v="4"/>
    <n v="1"/>
    <n v="0"/>
    <n v="1"/>
    <n v="11"/>
    <x v="0"/>
    <n v="3"/>
    <n v="1"/>
    <n v="0.26"/>
    <n v="0.2273"/>
    <n v="0.33"/>
    <n v="0.32840000000000003"/>
    <n v="12"/>
    <n v="34"/>
    <n v="46"/>
    <s v="WINTER"/>
    <x v="0"/>
    <x v="0"/>
    <x v="11"/>
    <x v="4"/>
    <x v="0"/>
    <x v="12"/>
    <n v="0.23"/>
    <n v="0.33"/>
    <x v="0"/>
    <x v="4"/>
  </r>
  <r>
    <s v="RESULT (A)"/>
    <n v="104"/>
    <x v="4"/>
    <n v="1"/>
    <n v="0"/>
    <n v="1"/>
    <n v="12"/>
    <x v="0"/>
    <n v="3"/>
    <n v="1"/>
    <n v="0.26"/>
    <n v="0.2273"/>
    <n v="0.33"/>
    <n v="0.32840000000000003"/>
    <n v="5"/>
    <n v="74"/>
    <n v="79"/>
    <s v="WINTER"/>
    <x v="0"/>
    <x v="0"/>
    <x v="12"/>
    <x v="4"/>
    <x v="0"/>
    <x v="12"/>
    <n v="0.23"/>
    <n v="0.33"/>
    <x v="1"/>
    <x v="4"/>
  </r>
  <r>
    <s v="RESULT (A)"/>
    <n v="105"/>
    <x v="4"/>
    <n v="1"/>
    <n v="0"/>
    <n v="1"/>
    <n v="13"/>
    <x v="0"/>
    <n v="3"/>
    <n v="1"/>
    <n v="0.28000000000000003"/>
    <n v="0.2576"/>
    <n v="0.3"/>
    <n v="0.29849999999999999"/>
    <n v="6"/>
    <n v="65"/>
    <n v="71"/>
    <s v="WINTER"/>
    <x v="0"/>
    <x v="0"/>
    <x v="13"/>
    <x v="4"/>
    <x v="0"/>
    <x v="17"/>
    <n v="0.26"/>
    <n v="0.3"/>
    <x v="1"/>
    <x v="4"/>
  </r>
  <r>
    <s v="RESULT (A)"/>
    <n v="106"/>
    <x v="4"/>
    <n v="1"/>
    <n v="0"/>
    <n v="1"/>
    <n v="14"/>
    <x v="0"/>
    <n v="3"/>
    <n v="1"/>
    <n v="0.3"/>
    <n v="0.28789999999999999"/>
    <n v="0.28000000000000003"/>
    <n v="0.19400000000000001"/>
    <n v="10"/>
    <n v="52"/>
    <n v="62"/>
    <s v="WINTER"/>
    <x v="0"/>
    <x v="0"/>
    <x v="14"/>
    <x v="4"/>
    <x v="0"/>
    <x v="11"/>
    <n v="0.28999999999999998"/>
    <n v="0.28000000000000003"/>
    <x v="1"/>
    <x v="4"/>
  </r>
  <r>
    <s v="RESULT (A)"/>
    <n v="107"/>
    <x v="4"/>
    <n v="1"/>
    <n v="0"/>
    <n v="1"/>
    <n v="15"/>
    <x v="0"/>
    <n v="3"/>
    <n v="1"/>
    <n v="0.3"/>
    <n v="0.28789999999999999"/>
    <n v="0.28000000000000003"/>
    <n v="0.19400000000000001"/>
    <n v="7"/>
    <n v="55"/>
    <n v="62"/>
    <s v="WINTER"/>
    <x v="0"/>
    <x v="0"/>
    <x v="15"/>
    <x v="4"/>
    <x v="0"/>
    <x v="11"/>
    <n v="0.28999999999999998"/>
    <n v="0.28000000000000003"/>
    <x v="1"/>
    <x v="4"/>
  </r>
  <r>
    <s v="RESULT (A)"/>
    <n v="108"/>
    <x v="4"/>
    <n v="1"/>
    <n v="0"/>
    <n v="1"/>
    <n v="16"/>
    <x v="0"/>
    <n v="3"/>
    <n v="1"/>
    <n v="0.3"/>
    <n v="0.31819999999999998"/>
    <n v="0.28000000000000003"/>
    <n v="8.9599999999999999E-2"/>
    <n v="4"/>
    <n v="85"/>
    <n v="89"/>
    <s v="WINTER"/>
    <x v="0"/>
    <x v="0"/>
    <x v="16"/>
    <x v="4"/>
    <x v="0"/>
    <x v="11"/>
    <n v="0.32"/>
    <n v="0.28000000000000003"/>
    <x v="1"/>
    <x v="4"/>
  </r>
  <r>
    <s v="RESULT (A)"/>
    <n v="109"/>
    <x v="4"/>
    <n v="1"/>
    <n v="0"/>
    <n v="1"/>
    <n v="17"/>
    <x v="0"/>
    <n v="3"/>
    <n v="1"/>
    <n v="0.24"/>
    <n v="0.2273"/>
    <n v="0.38"/>
    <n v="0.19400000000000001"/>
    <n v="4"/>
    <n v="186"/>
    <n v="190"/>
    <s v="WINTER"/>
    <x v="0"/>
    <x v="0"/>
    <x v="17"/>
    <x v="4"/>
    <x v="0"/>
    <x v="0"/>
    <n v="0.23"/>
    <n v="0.38"/>
    <x v="1"/>
    <x v="4"/>
  </r>
  <r>
    <s v="RESULT (A)"/>
    <n v="110"/>
    <x v="4"/>
    <n v="1"/>
    <n v="0"/>
    <n v="1"/>
    <n v="18"/>
    <x v="0"/>
    <n v="3"/>
    <n v="1"/>
    <n v="0.24"/>
    <n v="0.2424"/>
    <n v="0.38"/>
    <n v="0.1343"/>
    <n v="3"/>
    <n v="166"/>
    <n v="169"/>
    <s v="WINTER"/>
    <x v="0"/>
    <x v="0"/>
    <x v="18"/>
    <x v="4"/>
    <x v="0"/>
    <x v="0"/>
    <n v="0.24"/>
    <n v="0.38"/>
    <x v="1"/>
    <x v="4"/>
  </r>
  <r>
    <s v="RESULT (A)"/>
    <n v="111"/>
    <x v="4"/>
    <n v="1"/>
    <n v="0"/>
    <n v="1"/>
    <n v="19"/>
    <x v="0"/>
    <n v="3"/>
    <n v="1"/>
    <n v="0.24"/>
    <n v="0.2576"/>
    <n v="0.38"/>
    <n v="0.1045"/>
    <n v="5"/>
    <n v="127"/>
    <n v="132"/>
    <s v="WINTER"/>
    <x v="0"/>
    <x v="0"/>
    <x v="19"/>
    <x v="4"/>
    <x v="0"/>
    <x v="0"/>
    <n v="0.26"/>
    <n v="0.38"/>
    <x v="1"/>
    <x v="4"/>
  </r>
  <r>
    <s v="RESULT (A)"/>
    <n v="112"/>
    <x v="4"/>
    <n v="1"/>
    <n v="0"/>
    <n v="1"/>
    <n v="20"/>
    <x v="0"/>
    <n v="3"/>
    <n v="1"/>
    <n v="0.22"/>
    <n v="0.2273"/>
    <n v="0.47"/>
    <n v="0.16420000000000001"/>
    <n v="7"/>
    <n v="82"/>
    <n v="89"/>
    <s v="WINTER"/>
    <x v="0"/>
    <x v="0"/>
    <x v="20"/>
    <x v="4"/>
    <x v="0"/>
    <x v="1"/>
    <n v="0.23"/>
    <n v="0.47"/>
    <x v="1"/>
    <x v="4"/>
  </r>
  <r>
    <s v="RESULT (A)"/>
    <n v="113"/>
    <x v="4"/>
    <n v="1"/>
    <n v="0"/>
    <n v="1"/>
    <n v="21"/>
    <x v="0"/>
    <n v="3"/>
    <n v="1"/>
    <n v="0.2"/>
    <n v="0.19700000000000001"/>
    <n v="0.51"/>
    <n v="0.19400000000000001"/>
    <n v="3"/>
    <n v="40"/>
    <n v="43"/>
    <s v="WINTER"/>
    <x v="0"/>
    <x v="0"/>
    <x v="21"/>
    <x v="4"/>
    <x v="0"/>
    <x v="2"/>
    <n v="0.2"/>
    <n v="0.51"/>
    <x v="1"/>
    <x v="4"/>
  </r>
  <r>
    <s v="RESULT (A)"/>
    <n v="114"/>
    <x v="4"/>
    <n v="1"/>
    <n v="0"/>
    <n v="1"/>
    <n v="22"/>
    <x v="0"/>
    <n v="3"/>
    <n v="1"/>
    <n v="0.18"/>
    <n v="0.19700000000000001"/>
    <n v="0.55000000000000004"/>
    <n v="0.1343"/>
    <n v="1"/>
    <n v="41"/>
    <n v="42"/>
    <s v="WINTER"/>
    <x v="0"/>
    <x v="0"/>
    <x v="22"/>
    <x v="4"/>
    <x v="0"/>
    <x v="15"/>
    <n v="0.2"/>
    <n v="0.55000000000000004"/>
    <x v="1"/>
    <x v="4"/>
  </r>
  <r>
    <s v="RESULT (A)"/>
    <n v="115"/>
    <x v="4"/>
    <n v="1"/>
    <n v="0"/>
    <n v="1"/>
    <n v="23"/>
    <x v="0"/>
    <n v="3"/>
    <n v="1"/>
    <n v="0.2"/>
    <n v="0.2576"/>
    <n v="0.47"/>
    <n v="0"/>
    <n v="1"/>
    <n v="18"/>
    <n v="19"/>
    <s v="WINTER"/>
    <x v="0"/>
    <x v="0"/>
    <x v="23"/>
    <x v="4"/>
    <x v="0"/>
    <x v="2"/>
    <n v="0.26"/>
    <n v="0.47"/>
    <x v="1"/>
    <x v="4"/>
  </r>
  <r>
    <s v="RESULT (A)"/>
    <n v="116"/>
    <x v="5"/>
    <n v="1"/>
    <n v="0"/>
    <n v="1"/>
    <n v="0"/>
    <x v="0"/>
    <n v="4"/>
    <n v="1"/>
    <n v="0.18"/>
    <n v="0.2424"/>
    <n v="0.55000000000000004"/>
    <n v="0"/>
    <n v="0"/>
    <n v="11"/>
    <n v="11"/>
    <s v="WINTER"/>
    <x v="0"/>
    <x v="0"/>
    <x v="0"/>
    <x v="5"/>
    <x v="0"/>
    <x v="15"/>
    <n v="0.24"/>
    <n v="0.55000000000000004"/>
    <x v="0"/>
    <x v="5"/>
  </r>
  <r>
    <s v="RESULT (A)"/>
    <n v="117"/>
    <x v="5"/>
    <n v="1"/>
    <n v="0"/>
    <n v="1"/>
    <n v="1"/>
    <x v="0"/>
    <n v="4"/>
    <n v="1"/>
    <n v="0.16"/>
    <n v="0.2273"/>
    <n v="0.64"/>
    <n v="0"/>
    <n v="0"/>
    <n v="4"/>
    <n v="4"/>
    <s v="WINTER"/>
    <x v="0"/>
    <x v="0"/>
    <x v="1"/>
    <x v="5"/>
    <x v="0"/>
    <x v="13"/>
    <n v="0.23"/>
    <n v="0.64"/>
    <x v="0"/>
    <x v="5"/>
  </r>
  <r>
    <s v="RESULT (A)"/>
    <n v="118"/>
    <x v="5"/>
    <n v="1"/>
    <n v="0"/>
    <n v="1"/>
    <n v="2"/>
    <x v="0"/>
    <n v="4"/>
    <n v="1"/>
    <n v="0.16"/>
    <n v="0.2273"/>
    <n v="0.64"/>
    <n v="0"/>
    <n v="0"/>
    <n v="2"/>
    <n v="2"/>
    <s v="WINTER"/>
    <x v="0"/>
    <x v="0"/>
    <x v="2"/>
    <x v="5"/>
    <x v="0"/>
    <x v="13"/>
    <n v="0.23"/>
    <n v="0.64"/>
    <x v="0"/>
    <x v="5"/>
  </r>
  <r>
    <s v="RESULT (A)"/>
    <n v="119"/>
    <x v="5"/>
    <n v="1"/>
    <n v="0"/>
    <n v="1"/>
    <n v="4"/>
    <x v="0"/>
    <n v="4"/>
    <n v="2"/>
    <n v="0.16"/>
    <n v="0.19700000000000001"/>
    <n v="0.64"/>
    <n v="8.9599999999999999E-2"/>
    <n v="0"/>
    <n v="1"/>
    <n v="1"/>
    <s v="WINTER"/>
    <x v="0"/>
    <x v="0"/>
    <x v="4"/>
    <x v="5"/>
    <x v="1"/>
    <x v="13"/>
    <n v="0.2"/>
    <n v="0.64"/>
    <x v="0"/>
    <x v="5"/>
  </r>
  <r>
    <s v="RESULT (A)"/>
    <n v="120"/>
    <x v="5"/>
    <n v="1"/>
    <n v="0"/>
    <n v="1"/>
    <n v="5"/>
    <x v="0"/>
    <n v="4"/>
    <n v="2"/>
    <n v="0.14000000000000001"/>
    <n v="0.18179999999999999"/>
    <n v="0.69"/>
    <n v="8.9599999999999999E-2"/>
    <n v="0"/>
    <n v="4"/>
    <n v="4"/>
    <s v="WINTER"/>
    <x v="0"/>
    <x v="0"/>
    <x v="5"/>
    <x v="5"/>
    <x v="1"/>
    <x v="14"/>
    <n v="0.18"/>
    <n v="0.69"/>
    <x v="0"/>
    <x v="5"/>
  </r>
  <r>
    <s v="RESULT (A)"/>
    <n v="121"/>
    <x v="5"/>
    <n v="1"/>
    <n v="0"/>
    <n v="1"/>
    <n v="6"/>
    <x v="0"/>
    <n v="4"/>
    <n v="2"/>
    <n v="0.14000000000000001"/>
    <n v="0.16669999999999999"/>
    <n v="0.63"/>
    <n v="0.1045"/>
    <n v="0"/>
    <n v="36"/>
    <n v="36"/>
    <s v="WINTER"/>
    <x v="0"/>
    <x v="0"/>
    <x v="6"/>
    <x v="5"/>
    <x v="1"/>
    <x v="14"/>
    <n v="0.17"/>
    <n v="0.63"/>
    <x v="0"/>
    <x v="5"/>
  </r>
  <r>
    <s v="RESULT (A)"/>
    <n v="122"/>
    <x v="5"/>
    <n v="1"/>
    <n v="0"/>
    <n v="1"/>
    <n v="7"/>
    <x v="0"/>
    <n v="4"/>
    <n v="2"/>
    <n v="0.16"/>
    <n v="0.2273"/>
    <n v="0.59"/>
    <n v="0"/>
    <n v="0"/>
    <n v="95"/>
    <n v="95"/>
    <s v="WINTER"/>
    <x v="0"/>
    <x v="0"/>
    <x v="7"/>
    <x v="5"/>
    <x v="1"/>
    <x v="13"/>
    <n v="0.23"/>
    <n v="0.59"/>
    <x v="0"/>
    <x v="5"/>
  </r>
  <r>
    <s v="RESULT (A)"/>
    <n v="123"/>
    <x v="5"/>
    <n v="1"/>
    <n v="0"/>
    <n v="1"/>
    <n v="8"/>
    <x v="0"/>
    <n v="4"/>
    <n v="1"/>
    <n v="0.16"/>
    <n v="0.2273"/>
    <n v="0.59"/>
    <n v="0"/>
    <n v="3"/>
    <n v="216"/>
    <n v="219"/>
    <s v="WINTER"/>
    <x v="0"/>
    <x v="0"/>
    <x v="8"/>
    <x v="5"/>
    <x v="0"/>
    <x v="13"/>
    <n v="0.23"/>
    <n v="0.59"/>
    <x v="0"/>
    <x v="5"/>
  </r>
  <r>
    <s v="RESULT (A)"/>
    <n v="124"/>
    <x v="5"/>
    <n v="1"/>
    <n v="0"/>
    <n v="1"/>
    <n v="9"/>
    <x v="0"/>
    <n v="4"/>
    <n v="2"/>
    <n v="0.18"/>
    <n v="0.2424"/>
    <n v="0.51"/>
    <n v="0"/>
    <n v="6"/>
    <n v="116"/>
    <n v="122"/>
    <s v="WINTER"/>
    <x v="0"/>
    <x v="0"/>
    <x v="9"/>
    <x v="5"/>
    <x v="1"/>
    <x v="15"/>
    <n v="0.24"/>
    <n v="0.51"/>
    <x v="0"/>
    <x v="5"/>
  </r>
  <r>
    <s v="RESULT (A)"/>
    <n v="125"/>
    <x v="5"/>
    <n v="1"/>
    <n v="0"/>
    <n v="1"/>
    <n v="10"/>
    <x v="0"/>
    <n v="4"/>
    <n v="1"/>
    <n v="0.2"/>
    <n v="0.2576"/>
    <n v="0.47"/>
    <n v="0"/>
    <n v="3"/>
    <n v="42"/>
    <n v="45"/>
    <s v="WINTER"/>
    <x v="0"/>
    <x v="0"/>
    <x v="10"/>
    <x v="5"/>
    <x v="0"/>
    <x v="2"/>
    <n v="0.26"/>
    <n v="0.47"/>
    <x v="0"/>
    <x v="5"/>
  </r>
  <r>
    <s v="RESULT (A)"/>
    <n v="126"/>
    <x v="5"/>
    <n v="1"/>
    <n v="0"/>
    <n v="1"/>
    <n v="11"/>
    <x v="0"/>
    <n v="4"/>
    <n v="1"/>
    <n v="0.22"/>
    <n v="0.2576"/>
    <n v="0.44"/>
    <n v="8.9599999999999999E-2"/>
    <n v="2"/>
    <n v="57"/>
    <n v="59"/>
    <s v="WINTER"/>
    <x v="0"/>
    <x v="0"/>
    <x v="11"/>
    <x v="5"/>
    <x v="0"/>
    <x v="1"/>
    <n v="0.26"/>
    <n v="0.44"/>
    <x v="0"/>
    <x v="5"/>
  </r>
  <r>
    <s v="RESULT (A)"/>
    <n v="127"/>
    <x v="5"/>
    <n v="1"/>
    <n v="0"/>
    <n v="1"/>
    <n v="12"/>
    <x v="0"/>
    <n v="4"/>
    <n v="1"/>
    <n v="0.26"/>
    <n v="0.28789999999999999"/>
    <n v="0.35"/>
    <n v="0"/>
    <n v="6"/>
    <n v="78"/>
    <n v="84"/>
    <s v="WINTER"/>
    <x v="0"/>
    <x v="0"/>
    <x v="12"/>
    <x v="5"/>
    <x v="0"/>
    <x v="12"/>
    <n v="0.28999999999999998"/>
    <n v="0.35"/>
    <x v="1"/>
    <x v="5"/>
  </r>
  <r>
    <s v="RESULT (A)"/>
    <n v="128"/>
    <x v="5"/>
    <n v="1"/>
    <n v="0"/>
    <n v="1"/>
    <n v="13"/>
    <x v="0"/>
    <n v="4"/>
    <n v="1"/>
    <n v="0.26"/>
    <n v="0.2727"/>
    <n v="0.35"/>
    <n v="0.1045"/>
    <n v="12"/>
    <n v="55"/>
    <n v="67"/>
    <s v="WINTER"/>
    <x v="0"/>
    <x v="0"/>
    <x v="13"/>
    <x v="5"/>
    <x v="0"/>
    <x v="12"/>
    <n v="0.27"/>
    <n v="0.35"/>
    <x v="1"/>
    <x v="5"/>
  </r>
  <r>
    <s v="RESULT (A)"/>
    <n v="129"/>
    <x v="5"/>
    <n v="1"/>
    <n v="0"/>
    <n v="1"/>
    <n v="14"/>
    <x v="0"/>
    <n v="4"/>
    <n v="1"/>
    <n v="0.28000000000000003"/>
    <n v="0.2727"/>
    <n v="0.36"/>
    <n v="0.16420000000000001"/>
    <n v="11"/>
    <n v="59"/>
    <n v="70"/>
    <s v="WINTER"/>
    <x v="0"/>
    <x v="0"/>
    <x v="14"/>
    <x v="5"/>
    <x v="0"/>
    <x v="17"/>
    <n v="0.27"/>
    <n v="0.36"/>
    <x v="1"/>
    <x v="5"/>
  </r>
  <r>
    <s v="RESULT (A)"/>
    <n v="130"/>
    <x v="5"/>
    <n v="1"/>
    <n v="0"/>
    <n v="1"/>
    <n v="15"/>
    <x v="0"/>
    <n v="4"/>
    <n v="1"/>
    <n v="0.28000000000000003"/>
    <n v="0.2727"/>
    <n v="0.36"/>
    <n v="0"/>
    <n v="8"/>
    <n v="54"/>
    <n v="62"/>
    <s v="WINTER"/>
    <x v="0"/>
    <x v="0"/>
    <x v="15"/>
    <x v="5"/>
    <x v="0"/>
    <x v="17"/>
    <n v="0.27"/>
    <n v="0.36"/>
    <x v="1"/>
    <x v="5"/>
  </r>
  <r>
    <s v="RESULT (A)"/>
    <n v="131"/>
    <x v="5"/>
    <n v="1"/>
    <n v="0"/>
    <n v="1"/>
    <n v="16"/>
    <x v="0"/>
    <n v="4"/>
    <n v="1"/>
    <n v="0.26"/>
    <n v="0.2576"/>
    <n v="0.38"/>
    <n v="0.16420000000000001"/>
    <n v="12"/>
    <n v="74"/>
    <n v="86"/>
    <s v="WINTER"/>
    <x v="0"/>
    <x v="0"/>
    <x v="16"/>
    <x v="5"/>
    <x v="0"/>
    <x v="12"/>
    <n v="0.26"/>
    <n v="0.38"/>
    <x v="1"/>
    <x v="5"/>
  </r>
  <r>
    <s v="RESULT (A)"/>
    <n v="132"/>
    <x v="5"/>
    <n v="1"/>
    <n v="0"/>
    <n v="1"/>
    <n v="17"/>
    <x v="0"/>
    <n v="4"/>
    <n v="1"/>
    <n v="0.22"/>
    <n v="0.2273"/>
    <n v="0.51"/>
    <n v="0.16420000000000001"/>
    <n v="9"/>
    <n v="163"/>
    <n v="172"/>
    <s v="WINTER"/>
    <x v="0"/>
    <x v="0"/>
    <x v="17"/>
    <x v="5"/>
    <x v="0"/>
    <x v="1"/>
    <n v="0.23"/>
    <n v="0.51"/>
    <x v="1"/>
    <x v="5"/>
  </r>
  <r>
    <s v="RESULT (A)"/>
    <n v="133"/>
    <x v="5"/>
    <n v="1"/>
    <n v="0"/>
    <n v="1"/>
    <n v="18"/>
    <x v="0"/>
    <n v="4"/>
    <n v="1"/>
    <n v="0.22"/>
    <n v="0.2273"/>
    <n v="0.51"/>
    <n v="0.1343"/>
    <n v="5"/>
    <n v="158"/>
    <n v="163"/>
    <s v="WINTER"/>
    <x v="0"/>
    <x v="0"/>
    <x v="18"/>
    <x v="5"/>
    <x v="0"/>
    <x v="1"/>
    <n v="0.23"/>
    <n v="0.51"/>
    <x v="1"/>
    <x v="5"/>
  </r>
  <r>
    <s v="RESULT (A)"/>
    <n v="134"/>
    <x v="5"/>
    <n v="1"/>
    <n v="0"/>
    <n v="1"/>
    <n v="19"/>
    <x v="0"/>
    <n v="4"/>
    <n v="1"/>
    <n v="0.22"/>
    <n v="0.2576"/>
    <n v="0.55000000000000004"/>
    <n v="8.9599999999999999E-2"/>
    <n v="3"/>
    <n v="109"/>
    <n v="112"/>
    <s v="WINTER"/>
    <x v="0"/>
    <x v="0"/>
    <x v="19"/>
    <x v="5"/>
    <x v="0"/>
    <x v="1"/>
    <n v="0.26"/>
    <n v="0.55000000000000004"/>
    <x v="1"/>
    <x v="5"/>
  </r>
  <r>
    <s v="RESULT (A)"/>
    <n v="135"/>
    <x v="5"/>
    <n v="1"/>
    <n v="0"/>
    <n v="1"/>
    <n v="20"/>
    <x v="0"/>
    <n v="4"/>
    <n v="1"/>
    <n v="0.2"/>
    <n v="0.21210000000000001"/>
    <n v="0.51"/>
    <n v="0.16420000000000001"/>
    <n v="3"/>
    <n v="66"/>
    <n v="69"/>
    <s v="WINTER"/>
    <x v="0"/>
    <x v="0"/>
    <x v="20"/>
    <x v="5"/>
    <x v="0"/>
    <x v="2"/>
    <n v="0.21"/>
    <n v="0.51"/>
    <x v="1"/>
    <x v="5"/>
  </r>
  <r>
    <s v="RESULT (A)"/>
    <n v="136"/>
    <x v="5"/>
    <n v="1"/>
    <n v="0"/>
    <n v="1"/>
    <n v="21"/>
    <x v="0"/>
    <n v="4"/>
    <n v="2"/>
    <n v="0.22"/>
    <n v="0.21210000000000001"/>
    <n v="0.55000000000000004"/>
    <n v="0.22389999999999999"/>
    <n v="0"/>
    <n v="48"/>
    <n v="48"/>
    <s v="WINTER"/>
    <x v="0"/>
    <x v="0"/>
    <x v="21"/>
    <x v="5"/>
    <x v="1"/>
    <x v="1"/>
    <n v="0.21"/>
    <n v="0.55000000000000004"/>
    <x v="1"/>
    <x v="5"/>
  </r>
  <r>
    <s v="RESULT (A)"/>
    <n v="137"/>
    <x v="5"/>
    <n v="1"/>
    <n v="0"/>
    <n v="1"/>
    <n v="22"/>
    <x v="0"/>
    <n v="4"/>
    <n v="2"/>
    <n v="0.22"/>
    <n v="0.21210000000000001"/>
    <n v="0.51"/>
    <n v="0.28360000000000002"/>
    <n v="1"/>
    <n v="51"/>
    <n v="52"/>
    <s v="WINTER"/>
    <x v="0"/>
    <x v="0"/>
    <x v="22"/>
    <x v="5"/>
    <x v="1"/>
    <x v="1"/>
    <n v="0.21"/>
    <n v="0.51"/>
    <x v="1"/>
    <x v="5"/>
  </r>
  <r>
    <s v="RESULT (A)"/>
    <n v="138"/>
    <x v="5"/>
    <n v="1"/>
    <n v="0"/>
    <n v="1"/>
    <n v="23"/>
    <x v="0"/>
    <n v="4"/>
    <n v="2"/>
    <n v="0.2"/>
    <n v="0.19700000000000001"/>
    <n v="0.59"/>
    <n v="0.19400000000000001"/>
    <n v="4"/>
    <n v="19"/>
    <n v="23"/>
    <s v="WINTER"/>
    <x v="0"/>
    <x v="0"/>
    <x v="23"/>
    <x v="5"/>
    <x v="1"/>
    <x v="2"/>
    <n v="0.2"/>
    <n v="0.59"/>
    <x v="1"/>
    <x v="5"/>
  </r>
  <r>
    <s v="RESULT (A)"/>
    <n v="139"/>
    <x v="6"/>
    <n v="1"/>
    <n v="0"/>
    <n v="1"/>
    <n v="0"/>
    <x v="0"/>
    <n v="5"/>
    <n v="2"/>
    <n v="0.2"/>
    <n v="0.19700000000000001"/>
    <n v="0.64"/>
    <n v="0.19400000000000001"/>
    <n v="4"/>
    <n v="13"/>
    <n v="17"/>
    <s v="WINTER"/>
    <x v="0"/>
    <x v="0"/>
    <x v="0"/>
    <x v="6"/>
    <x v="1"/>
    <x v="2"/>
    <n v="0.2"/>
    <n v="0.64"/>
    <x v="0"/>
    <x v="6"/>
  </r>
  <r>
    <s v="RESULT (A)"/>
    <n v="140"/>
    <x v="6"/>
    <n v="1"/>
    <n v="0"/>
    <n v="1"/>
    <n v="1"/>
    <x v="0"/>
    <n v="5"/>
    <n v="2"/>
    <n v="0.2"/>
    <n v="0.19700000000000001"/>
    <n v="0.69"/>
    <n v="0.22389999999999999"/>
    <n v="2"/>
    <n v="5"/>
    <n v="7"/>
    <s v="WINTER"/>
    <x v="0"/>
    <x v="0"/>
    <x v="1"/>
    <x v="6"/>
    <x v="1"/>
    <x v="2"/>
    <n v="0.2"/>
    <n v="0.69"/>
    <x v="0"/>
    <x v="6"/>
  </r>
  <r>
    <s v="RESULT (A)"/>
    <n v="141"/>
    <x v="6"/>
    <n v="1"/>
    <n v="0"/>
    <n v="1"/>
    <n v="2"/>
    <x v="0"/>
    <n v="5"/>
    <n v="2"/>
    <n v="0.2"/>
    <n v="0.19700000000000001"/>
    <n v="0.69"/>
    <n v="0.22389999999999999"/>
    <n v="0"/>
    <n v="1"/>
    <n v="1"/>
    <s v="WINTER"/>
    <x v="0"/>
    <x v="0"/>
    <x v="2"/>
    <x v="6"/>
    <x v="1"/>
    <x v="2"/>
    <n v="0.2"/>
    <n v="0.69"/>
    <x v="0"/>
    <x v="6"/>
  </r>
  <r>
    <s v="RESULT (A)"/>
    <n v="142"/>
    <x v="6"/>
    <n v="1"/>
    <n v="0"/>
    <n v="1"/>
    <n v="4"/>
    <x v="0"/>
    <n v="5"/>
    <n v="2"/>
    <n v="0.2"/>
    <n v="0.21210000000000001"/>
    <n v="0.69"/>
    <n v="0.1343"/>
    <n v="0"/>
    <n v="1"/>
    <n v="1"/>
    <s v="WINTER"/>
    <x v="0"/>
    <x v="0"/>
    <x v="4"/>
    <x v="6"/>
    <x v="1"/>
    <x v="2"/>
    <n v="0.21"/>
    <n v="0.69"/>
    <x v="0"/>
    <x v="6"/>
  </r>
  <r>
    <s v="RESULT (A)"/>
    <n v="143"/>
    <x v="6"/>
    <n v="1"/>
    <n v="0"/>
    <n v="1"/>
    <n v="5"/>
    <x v="0"/>
    <n v="5"/>
    <n v="3"/>
    <n v="0.22"/>
    <n v="0.2727"/>
    <n v="0.55000000000000004"/>
    <n v="0"/>
    <n v="0"/>
    <n v="5"/>
    <n v="5"/>
    <s v="WINTER"/>
    <x v="0"/>
    <x v="0"/>
    <x v="5"/>
    <x v="6"/>
    <x v="2"/>
    <x v="1"/>
    <n v="0.27"/>
    <n v="0.55000000000000004"/>
    <x v="0"/>
    <x v="6"/>
  </r>
  <r>
    <s v="RESULT (A)"/>
    <n v="144"/>
    <x v="6"/>
    <n v="1"/>
    <n v="0"/>
    <n v="1"/>
    <n v="6"/>
    <x v="0"/>
    <n v="5"/>
    <n v="2"/>
    <n v="0.2"/>
    <n v="0.2576"/>
    <n v="0.69"/>
    <n v="0"/>
    <n v="8"/>
    <n v="26"/>
    <n v="34"/>
    <s v="WINTER"/>
    <x v="0"/>
    <x v="0"/>
    <x v="6"/>
    <x v="6"/>
    <x v="1"/>
    <x v="2"/>
    <n v="0.26"/>
    <n v="0.69"/>
    <x v="0"/>
    <x v="6"/>
  </r>
  <r>
    <s v="RESULT (A)"/>
    <n v="145"/>
    <x v="6"/>
    <n v="1"/>
    <n v="0"/>
    <n v="1"/>
    <n v="7"/>
    <x v="0"/>
    <n v="5"/>
    <n v="1"/>
    <n v="0.2"/>
    <n v="0.21210000000000001"/>
    <n v="0.69"/>
    <n v="0.1343"/>
    <n v="8"/>
    <n v="76"/>
    <n v="84"/>
    <s v="WINTER"/>
    <x v="0"/>
    <x v="0"/>
    <x v="7"/>
    <x v="6"/>
    <x v="0"/>
    <x v="2"/>
    <n v="0.21"/>
    <n v="0.69"/>
    <x v="0"/>
    <x v="6"/>
  </r>
  <r>
    <s v="RESULT (A)"/>
    <n v="146"/>
    <x v="6"/>
    <n v="1"/>
    <n v="0"/>
    <n v="1"/>
    <n v="8"/>
    <x v="0"/>
    <n v="5"/>
    <n v="1"/>
    <n v="0.2"/>
    <n v="0.19700000000000001"/>
    <n v="0.51"/>
    <n v="0.25369999999999998"/>
    <n v="20"/>
    <n v="190"/>
    <n v="210"/>
    <s v="WINTER"/>
    <x v="0"/>
    <x v="0"/>
    <x v="8"/>
    <x v="6"/>
    <x v="0"/>
    <x v="2"/>
    <n v="0.2"/>
    <n v="0.51"/>
    <x v="0"/>
    <x v="6"/>
  </r>
  <r>
    <s v="RESULT (A)"/>
    <n v="147"/>
    <x v="6"/>
    <n v="1"/>
    <n v="0"/>
    <n v="1"/>
    <n v="9"/>
    <x v="0"/>
    <n v="5"/>
    <n v="1"/>
    <n v="0.2"/>
    <n v="0.18179999999999999"/>
    <n v="0.47"/>
    <n v="0.29849999999999999"/>
    <n v="9"/>
    <n v="125"/>
    <n v="134"/>
    <s v="WINTER"/>
    <x v="0"/>
    <x v="0"/>
    <x v="9"/>
    <x v="6"/>
    <x v="0"/>
    <x v="2"/>
    <n v="0.18"/>
    <n v="0.47"/>
    <x v="0"/>
    <x v="6"/>
  </r>
  <r>
    <s v="RESULT (A)"/>
    <n v="148"/>
    <x v="6"/>
    <n v="1"/>
    <n v="0"/>
    <n v="1"/>
    <n v="10"/>
    <x v="0"/>
    <n v="5"/>
    <n v="1"/>
    <n v="0.22"/>
    <n v="0.19700000000000001"/>
    <n v="0.37"/>
    <n v="0.32840000000000003"/>
    <n v="16"/>
    <n v="47"/>
    <n v="63"/>
    <s v="WINTER"/>
    <x v="0"/>
    <x v="0"/>
    <x v="10"/>
    <x v="6"/>
    <x v="0"/>
    <x v="1"/>
    <n v="0.2"/>
    <n v="0.37"/>
    <x v="0"/>
    <x v="6"/>
  </r>
  <r>
    <s v="RESULT (A)"/>
    <n v="149"/>
    <x v="6"/>
    <n v="1"/>
    <n v="0"/>
    <n v="1"/>
    <n v="11"/>
    <x v="0"/>
    <n v="5"/>
    <n v="2"/>
    <n v="0.2"/>
    <n v="0.19700000000000001"/>
    <n v="0.4"/>
    <n v="0.22389999999999999"/>
    <n v="19"/>
    <n v="48"/>
    <n v="67"/>
    <s v="WINTER"/>
    <x v="0"/>
    <x v="0"/>
    <x v="11"/>
    <x v="6"/>
    <x v="1"/>
    <x v="2"/>
    <n v="0.2"/>
    <n v="0.4"/>
    <x v="0"/>
    <x v="6"/>
  </r>
  <r>
    <s v="RESULT (A)"/>
    <n v="150"/>
    <x v="6"/>
    <n v="1"/>
    <n v="0"/>
    <n v="1"/>
    <n v="12"/>
    <x v="0"/>
    <n v="5"/>
    <n v="2"/>
    <n v="0.2"/>
    <n v="0.19700000000000001"/>
    <n v="0.37"/>
    <n v="0.25369999999999998"/>
    <n v="9"/>
    <n v="50"/>
    <n v="59"/>
    <s v="WINTER"/>
    <x v="0"/>
    <x v="0"/>
    <x v="12"/>
    <x v="6"/>
    <x v="1"/>
    <x v="2"/>
    <n v="0.2"/>
    <n v="0.37"/>
    <x v="1"/>
    <x v="6"/>
  </r>
  <r>
    <s v="RESULT (A)"/>
    <n v="151"/>
    <x v="6"/>
    <n v="1"/>
    <n v="0"/>
    <n v="1"/>
    <n v="13"/>
    <x v="0"/>
    <n v="5"/>
    <n v="2"/>
    <n v="0.2"/>
    <n v="0.18179999999999999"/>
    <n v="0.37"/>
    <n v="0.28360000000000002"/>
    <n v="9"/>
    <n v="64"/>
    <n v="73"/>
    <s v="WINTER"/>
    <x v="0"/>
    <x v="0"/>
    <x v="13"/>
    <x v="6"/>
    <x v="1"/>
    <x v="2"/>
    <n v="0.18"/>
    <n v="0.37"/>
    <x v="1"/>
    <x v="6"/>
  </r>
  <r>
    <s v="RESULT (A)"/>
    <n v="152"/>
    <x v="6"/>
    <n v="1"/>
    <n v="0"/>
    <n v="1"/>
    <n v="14"/>
    <x v="0"/>
    <n v="5"/>
    <n v="2"/>
    <n v="0.2"/>
    <n v="0.19700000000000001"/>
    <n v="0.4"/>
    <n v="0.25369999999999998"/>
    <n v="7"/>
    <n v="43"/>
    <n v="50"/>
    <s v="WINTER"/>
    <x v="0"/>
    <x v="0"/>
    <x v="14"/>
    <x v="6"/>
    <x v="1"/>
    <x v="2"/>
    <n v="0.2"/>
    <n v="0.4"/>
    <x v="1"/>
    <x v="6"/>
  </r>
  <r>
    <s v="RESULT (A)"/>
    <n v="153"/>
    <x v="6"/>
    <n v="1"/>
    <n v="0"/>
    <n v="1"/>
    <n v="15"/>
    <x v="0"/>
    <n v="5"/>
    <n v="2"/>
    <n v="0.2"/>
    <n v="0.21210000000000001"/>
    <n v="0.37"/>
    <n v="0.16420000000000001"/>
    <n v="9"/>
    <n v="63"/>
    <n v="72"/>
    <s v="WINTER"/>
    <x v="0"/>
    <x v="0"/>
    <x v="15"/>
    <x v="6"/>
    <x v="1"/>
    <x v="2"/>
    <n v="0.21"/>
    <n v="0.37"/>
    <x v="1"/>
    <x v="6"/>
  </r>
  <r>
    <s v="RESULT (A)"/>
    <n v="154"/>
    <x v="6"/>
    <n v="1"/>
    <n v="0"/>
    <n v="1"/>
    <n v="16"/>
    <x v="0"/>
    <n v="5"/>
    <n v="2"/>
    <n v="0.2"/>
    <n v="0.21210000000000001"/>
    <n v="0.37"/>
    <n v="0.16420000000000001"/>
    <n v="5"/>
    <n v="82"/>
    <n v="87"/>
    <s v="WINTER"/>
    <x v="0"/>
    <x v="0"/>
    <x v="16"/>
    <x v="6"/>
    <x v="1"/>
    <x v="2"/>
    <n v="0.21"/>
    <n v="0.37"/>
    <x v="1"/>
    <x v="6"/>
  </r>
  <r>
    <s v="RESULT (A)"/>
    <n v="155"/>
    <x v="6"/>
    <n v="1"/>
    <n v="0"/>
    <n v="1"/>
    <n v="17"/>
    <x v="0"/>
    <n v="5"/>
    <n v="2"/>
    <n v="0.2"/>
    <n v="0.2576"/>
    <n v="0.37"/>
    <n v="0"/>
    <n v="9"/>
    <n v="178"/>
    <n v="187"/>
    <s v="WINTER"/>
    <x v="0"/>
    <x v="0"/>
    <x v="17"/>
    <x v="6"/>
    <x v="1"/>
    <x v="2"/>
    <n v="0.26"/>
    <n v="0.37"/>
    <x v="1"/>
    <x v="6"/>
  </r>
  <r>
    <s v="RESULT (A)"/>
    <n v="156"/>
    <x v="6"/>
    <n v="1"/>
    <n v="0"/>
    <n v="1"/>
    <n v="18"/>
    <x v="0"/>
    <n v="5"/>
    <n v="1"/>
    <n v="0.2"/>
    <n v="0.2273"/>
    <n v="0.4"/>
    <n v="8.9599999999999999E-2"/>
    <n v="7"/>
    <n v="116"/>
    <n v="123"/>
    <s v="WINTER"/>
    <x v="0"/>
    <x v="0"/>
    <x v="18"/>
    <x v="6"/>
    <x v="0"/>
    <x v="2"/>
    <n v="0.23"/>
    <n v="0.4"/>
    <x v="1"/>
    <x v="6"/>
  </r>
  <r>
    <s v="RESULT (A)"/>
    <n v="157"/>
    <x v="6"/>
    <n v="1"/>
    <n v="0"/>
    <n v="1"/>
    <n v="19"/>
    <x v="0"/>
    <n v="5"/>
    <n v="1"/>
    <n v="0.16"/>
    <n v="0.19700000000000001"/>
    <n v="0.55000000000000004"/>
    <n v="8.9599999999999999E-2"/>
    <n v="3"/>
    <n v="92"/>
    <n v="95"/>
    <s v="WINTER"/>
    <x v="0"/>
    <x v="0"/>
    <x v="19"/>
    <x v="6"/>
    <x v="0"/>
    <x v="13"/>
    <n v="0.2"/>
    <n v="0.55000000000000004"/>
    <x v="1"/>
    <x v="6"/>
  </r>
  <r>
    <s v="RESULT (A)"/>
    <n v="158"/>
    <x v="6"/>
    <n v="1"/>
    <n v="0"/>
    <n v="1"/>
    <n v="20"/>
    <x v="0"/>
    <n v="5"/>
    <n v="1"/>
    <n v="0.18"/>
    <n v="0.21210000000000001"/>
    <n v="0.47"/>
    <n v="0.1045"/>
    <n v="1"/>
    <n v="50"/>
    <n v="51"/>
    <s v="WINTER"/>
    <x v="0"/>
    <x v="0"/>
    <x v="20"/>
    <x v="6"/>
    <x v="0"/>
    <x v="15"/>
    <n v="0.21"/>
    <n v="0.47"/>
    <x v="1"/>
    <x v="6"/>
  </r>
  <r>
    <s v="RESULT (A)"/>
    <n v="159"/>
    <x v="6"/>
    <n v="1"/>
    <n v="0"/>
    <n v="1"/>
    <n v="21"/>
    <x v="0"/>
    <n v="5"/>
    <n v="1"/>
    <n v="0.18"/>
    <n v="0.19700000000000001"/>
    <n v="0.47"/>
    <n v="0.1343"/>
    <n v="0"/>
    <n v="39"/>
    <n v="39"/>
    <s v="WINTER"/>
    <x v="0"/>
    <x v="0"/>
    <x v="21"/>
    <x v="6"/>
    <x v="0"/>
    <x v="15"/>
    <n v="0.2"/>
    <n v="0.47"/>
    <x v="1"/>
    <x v="6"/>
  </r>
  <r>
    <s v="RESULT (A)"/>
    <n v="160"/>
    <x v="6"/>
    <n v="1"/>
    <n v="0"/>
    <n v="1"/>
    <n v="22"/>
    <x v="0"/>
    <n v="5"/>
    <n v="2"/>
    <n v="0.18"/>
    <n v="0.19700000000000001"/>
    <n v="0.43"/>
    <n v="0.16420000000000001"/>
    <n v="2"/>
    <n v="34"/>
    <n v="36"/>
    <s v="WINTER"/>
    <x v="0"/>
    <x v="0"/>
    <x v="22"/>
    <x v="6"/>
    <x v="1"/>
    <x v="15"/>
    <n v="0.2"/>
    <n v="0.43"/>
    <x v="1"/>
    <x v="6"/>
  </r>
  <r>
    <s v="RESULT (A)"/>
    <n v="161"/>
    <x v="6"/>
    <n v="1"/>
    <n v="0"/>
    <n v="1"/>
    <n v="23"/>
    <x v="0"/>
    <n v="5"/>
    <n v="2"/>
    <n v="0.18"/>
    <n v="0.19700000000000001"/>
    <n v="0.51"/>
    <n v="0.16420000000000001"/>
    <n v="1"/>
    <n v="14"/>
    <n v="15"/>
    <s v="WINTER"/>
    <x v="0"/>
    <x v="0"/>
    <x v="23"/>
    <x v="6"/>
    <x v="1"/>
    <x v="15"/>
    <n v="0.2"/>
    <n v="0.51"/>
    <x v="1"/>
    <x v="6"/>
  </r>
  <r>
    <s v="RESULT (A)"/>
    <n v="162"/>
    <x v="7"/>
    <n v="1"/>
    <n v="0"/>
    <n v="1"/>
    <n v="0"/>
    <x v="0"/>
    <n v="6"/>
    <n v="2"/>
    <n v="0.18"/>
    <n v="0.19700000000000001"/>
    <n v="0.51"/>
    <n v="0.16420000000000001"/>
    <n v="1"/>
    <n v="24"/>
    <n v="25"/>
    <s v="WINTER"/>
    <x v="0"/>
    <x v="0"/>
    <x v="0"/>
    <x v="0"/>
    <x v="1"/>
    <x v="15"/>
    <n v="0.2"/>
    <n v="0.51"/>
    <x v="0"/>
    <x v="7"/>
  </r>
  <r>
    <s v="RESULT (A)"/>
    <n v="163"/>
    <x v="7"/>
    <n v="1"/>
    <n v="0"/>
    <n v="1"/>
    <n v="1"/>
    <x v="0"/>
    <n v="6"/>
    <n v="2"/>
    <n v="0.18"/>
    <n v="0.21210000000000001"/>
    <n v="0.55000000000000004"/>
    <n v="8.9599999999999999E-2"/>
    <n v="1"/>
    <n v="15"/>
    <n v="16"/>
    <s v="WINTER"/>
    <x v="0"/>
    <x v="0"/>
    <x v="1"/>
    <x v="0"/>
    <x v="1"/>
    <x v="15"/>
    <n v="0.21"/>
    <n v="0.55000000000000004"/>
    <x v="0"/>
    <x v="7"/>
  </r>
  <r>
    <s v="RESULT (A)"/>
    <n v="164"/>
    <x v="7"/>
    <n v="1"/>
    <n v="0"/>
    <n v="1"/>
    <n v="2"/>
    <x v="0"/>
    <n v="6"/>
    <n v="2"/>
    <n v="0.18"/>
    <n v="0.2424"/>
    <n v="0.55000000000000004"/>
    <n v="0"/>
    <n v="3"/>
    <n v="13"/>
    <n v="16"/>
    <s v="WINTER"/>
    <x v="0"/>
    <x v="0"/>
    <x v="2"/>
    <x v="0"/>
    <x v="1"/>
    <x v="15"/>
    <n v="0.24"/>
    <n v="0.55000000000000004"/>
    <x v="0"/>
    <x v="7"/>
  </r>
  <r>
    <s v="RESULT (A)"/>
    <n v="165"/>
    <x v="7"/>
    <n v="1"/>
    <n v="0"/>
    <n v="1"/>
    <n v="3"/>
    <x v="0"/>
    <n v="6"/>
    <n v="3"/>
    <n v="0.18"/>
    <n v="0.19700000000000001"/>
    <n v="0.55000000000000004"/>
    <n v="0.16420000000000001"/>
    <n v="0"/>
    <n v="7"/>
    <n v="7"/>
    <s v="WINTER"/>
    <x v="0"/>
    <x v="0"/>
    <x v="3"/>
    <x v="0"/>
    <x v="2"/>
    <x v="15"/>
    <n v="0.2"/>
    <n v="0.55000000000000004"/>
    <x v="0"/>
    <x v="7"/>
  </r>
  <r>
    <s v="RESULT (A)"/>
    <n v="166"/>
    <x v="7"/>
    <n v="1"/>
    <n v="0"/>
    <n v="1"/>
    <n v="4"/>
    <x v="0"/>
    <n v="6"/>
    <n v="3"/>
    <n v="0.18"/>
    <n v="0.19700000000000001"/>
    <n v="0.55000000000000004"/>
    <n v="0.16420000000000001"/>
    <n v="0"/>
    <n v="1"/>
    <n v="1"/>
    <s v="WINTER"/>
    <x v="0"/>
    <x v="0"/>
    <x v="4"/>
    <x v="0"/>
    <x v="2"/>
    <x v="15"/>
    <n v="0.2"/>
    <n v="0.55000000000000004"/>
    <x v="0"/>
    <x v="7"/>
  </r>
  <r>
    <s v="RESULT (A)"/>
    <n v="167"/>
    <x v="7"/>
    <n v="1"/>
    <n v="0"/>
    <n v="1"/>
    <n v="5"/>
    <x v="0"/>
    <n v="6"/>
    <n v="2"/>
    <n v="0.16"/>
    <n v="0.16669999999999999"/>
    <n v="0.74"/>
    <n v="0.16420000000000001"/>
    <n v="0"/>
    <n v="5"/>
    <n v="5"/>
    <s v="WINTER"/>
    <x v="0"/>
    <x v="0"/>
    <x v="5"/>
    <x v="0"/>
    <x v="1"/>
    <x v="13"/>
    <n v="0.17"/>
    <n v="0.74"/>
    <x v="0"/>
    <x v="7"/>
  </r>
  <r>
    <s v="RESULT (A)"/>
    <n v="168"/>
    <x v="7"/>
    <n v="1"/>
    <n v="0"/>
    <n v="1"/>
    <n v="6"/>
    <x v="0"/>
    <n v="6"/>
    <n v="2"/>
    <n v="0.16"/>
    <n v="0.16669999999999999"/>
    <n v="0.74"/>
    <n v="0.16420000000000001"/>
    <n v="0"/>
    <n v="2"/>
    <n v="2"/>
    <s v="WINTER"/>
    <x v="0"/>
    <x v="0"/>
    <x v="6"/>
    <x v="0"/>
    <x v="1"/>
    <x v="13"/>
    <n v="0.17"/>
    <n v="0.74"/>
    <x v="0"/>
    <x v="7"/>
  </r>
  <r>
    <s v="RESULT (A)"/>
    <n v="169"/>
    <x v="7"/>
    <n v="1"/>
    <n v="0"/>
    <n v="1"/>
    <n v="7"/>
    <x v="0"/>
    <n v="6"/>
    <n v="2"/>
    <n v="0.16"/>
    <n v="0.18179999999999999"/>
    <n v="0.74"/>
    <n v="0.1045"/>
    <n v="1"/>
    <n v="8"/>
    <n v="9"/>
    <s v="WINTER"/>
    <x v="0"/>
    <x v="0"/>
    <x v="7"/>
    <x v="0"/>
    <x v="1"/>
    <x v="13"/>
    <n v="0.18"/>
    <n v="0.74"/>
    <x v="0"/>
    <x v="7"/>
  </r>
  <r>
    <s v="RESULT (A)"/>
    <n v="170"/>
    <x v="7"/>
    <n v="1"/>
    <n v="0"/>
    <n v="1"/>
    <n v="8"/>
    <x v="0"/>
    <n v="6"/>
    <n v="3"/>
    <n v="0.16"/>
    <n v="0.18179999999999999"/>
    <n v="0.93"/>
    <n v="0.1045"/>
    <n v="0"/>
    <n v="15"/>
    <n v="15"/>
    <s v="WINTER"/>
    <x v="0"/>
    <x v="0"/>
    <x v="8"/>
    <x v="0"/>
    <x v="2"/>
    <x v="13"/>
    <n v="0.18"/>
    <n v="0.93"/>
    <x v="0"/>
    <x v="7"/>
  </r>
  <r>
    <s v="RESULT (A)"/>
    <n v="171"/>
    <x v="7"/>
    <n v="1"/>
    <n v="0"/>
    <n v="1"/>
    <n v="9"/>
    <x v="0"/>
    <n v="6"/>
    <n v="3"/>
    <n v="0.16"/>
    <n v="0.18179999999999999"/>
    <n v="0.93"/>
    <n v="0.1045"/>
    <n v="0"/>
    <n v="20"/>
    <n v="20"/>
    <s v="WINTER"/>
    <x v="0"/>
    <x v="0"/>
    <x v="9"/>
    <x v="0"/>
    <x v="2"/>
    <x v="13"/>
    <n v="0.18"/>
    <n v="0.93"/>
    <x v="0"/>
    <x v="7"/>
  </r>
  <r>
    <s v="RESULT (A)"/>
    <n v="172"/>
    <x v="7"/>
    <n v="1"/>
    <n v="0"/>
    <n v="1"/>
    <n v="10"/>
    <x v="0"/>
    <n v="6"/>
    <n v="2"/>
    <n v="0.18"/>
    <n v="0.19700000000000001"/>
    <n v="0.8"/>
    <n v="0.16420000000000001"/>
    <n v="5"/>
    <n v="56"/>
    <n v="61"/>
    <s v="WINTER"/>
    <x v="0"/>
    <x v="0"/>
    <x v="10"/>
    <x v="0"/>
    <x v="1"/>
    <x v="15"/>
    <n v="0.2"/>
    <n v="0.8"/>
    <x v="0"/>
    <x v="7"/>
  </r>
  <r>
    <s v="RESULT (A)"/>
    <n v="173"/>
    <x v="7"/>
    <n v="1"/>
    <n v="0"/>
    <n v="1"/>
    <n v="11"/>
    <x v="0"/>
    <n v="6"/>
    <n v="2"/>
    <n v="0.2"/>
    <n v="0.18179999999999999"/>
    <n v="0.69"/>
    <n v="0.3881"/>
    <n v="2"/>
    <n v="60"/>
    <n v="62"/>
    <s v="WINTER"/>
    <x v="0"/>
    <x v="0"/>
    <x v="11"/>
    <x v="0"/>
    <x v="1"/>
    <x v="2"/>
    <n v="0.18"/>
    <n v="0.69"/>
    <x v="0"/>
    <x v="7"/>
  </r>
  <r>
    <s v="RESULT (A)"/>
    <n v="174"/>
    <x v="7"/>
    <n v="1"/>
    <n v="0"/>
    <n v="1"/>
    <n v="12"/>
    <x v="0"/>
    <n v="6"/>
    <n v="2"/>
    <n v="0.2"/>
    <n v="0.18179999999999999"/>
    <n v="0.59"/>
    <n v="0.35820000000000002"/>
    <n v="8"/>
    <n v="90"/>
    <n v="98"/>
    <s v="WINTER"/>
    <x v="0"/>
    <x v="0"/>
    <x v="12"/>
    <x v="0"/>
    <x v="1"/>
    <x v="2"/>
    <n v="0.18"/>
    <n v="0.59"/>
    <x v="1"/>
    <x v="7"/>
  </r>
  <r>
    <s v="RESULT (A)"/>
    <n v="175"/>
    <x v="7"/>
    <n v="1"/>
    <n v="0"/>
    <n v="1"/>
    <n v="13"/>
    <x v="0"/>
    <n v="6"/>
    <n v="1"/>
    <n v="0.2"/>
    <n v="0.18179999999999999"/>
    <n v="0.44"/>
    <n v="0.32840000000000003"/>
    <n v="7"/>
    <n v="95"/>
    <n v="102"/>
    <s v="WINTER"/>
    <x v="0"/>
    <x v="0"/>
    <x v="13"/>
    <x v="0"/>
    <x v="0"/>
    <x v="2"/>
    <n v="0.18"/>
    <n v="0.44"/>
    <x v="1"/>
    <x v="7"/>
  </r>
  <r>
    <s v="RESULT (A)"/>
    <n v="176"/>
    <x v="7"/>
    <n v="1"/>
    <n v="0"/>
    <n v="1"/>
    <n v="14"/>
    <x v="0"/>
    <n v="6"/>
    <n v="1"/>
    <n v="0.2"/>
    <n v="0.16669999999999999"/>
    <n v="0.32"/>
    <n v="0.49249999999999999"/>
    <n v="12"/>
    <n v="83"/>
    <n v="95"/>
    <s v="WINTER"/>
    <x v="0"/>
    <x v="0"/>
    <x v="14"/>
    <x v="0"/>
    <x v="0"/>
    <x v="2"/>
    <n v="0.17"/>
    <n v="0.32"/>
    <x v="1"/>
    <x v="7"/>
  </r>
  <r>
    <s v="RESULT (A)"/>
    <n v="177"/>
    <x v="7"/>
    <n v="1"/>
    <n v="0"/>
    <n v="1"/>
    <n v="15"/>
    <x v="0"/>
    <n v="6"/>
    <n v="1"/>
    <n v="0.2"/>
    <n v="0.16669999999999999"/>
    <n v="0.32"/>
    <n v="0.44779999999999998"/>
    <n v="5"/>
    <n v="69"/>
    <n v="74"/>
    <s v="WINTER"/>
    <x v="0"/>
    <x v="0"/>
    <x v="15"/>
    <x v="0"/>
    <x v="0"/>
    <x v="2"/>
    <n v="0.17"/>
    <n v="0.32"/>
    <x v="1"/>
    <x v="7"/>
  </r>
  <r>
    <s v="RESULT (A)"/>
    <n v="178"/>
    <x v="7"/>
    <n v="1"/>
    <n v="0"/>
    <n v="1"/>
    <n v="16"/>
    <x v="0"/>
    <n v="6"/>
    <n v="1"/>
    <n v="0.18"/>
    <n v="0.13639999999999999"/>
    <n v="0.28999999999999998"/>
    <n v="0.44779999999999998"/>
    <n v="8"/>
    <n v="68"/>
    <n v="76"/>
    <s v="WINTER"/>
    <x v="0"/>
    <x v="0"/>
    <x v="16"/>
    <x v="0"/>
    <x v="0"/>
    <x v="15"/>
    <n v="0.14000000000000001"/>
    <n v="0.28999999999999998"/>
    <x v="1"/>
    <x v="7"/>
  </r>
  <r>
    <s v="RESULT (A)"/>
    <n v="179"/>
    <x v="7"/>
    <n v="1"/>
    <n v="0"/>
    <n v="1"/>
    <n v="17"/>
    <x v="0"/>
    <n v="6"/>
    <n v="1"/>
    <n v="0.16"/>
    <n v="0.1212"/>
    <n v="0.37"/>
    <n v="0.55220000000000002"/>
    <n v="5"/>
    <n v="64"/>
    <n v="69"/>
    <s v="WINTER"/>
    <x v="0"/>
    <x v="0"/>
    <x v="17"/>
    <x v="0"/>
    <x v="0"/>
    <x v="13"/>
    <n v="0.12"/>
    <n v="0.37"/>
    <x v="1"/>
    <x v="7"/>
  </r>
  <r>
    <s v="RESULT (A)"/>
    <n v="180"/>
    <x v="7"/>
    <n v="1"/>
    <n v="0"/>
    <n v="1"/>
    <n v="18"/>
    <x v="0"/>
    <n v="6"/>
    <n v="1"/>
    <n v="0.14000000000000001"/>
    <n v="0.1212"/>
    <n v="0.39"/>
    <n v="0.29849999999999999"/>
    <n v="3"/>
    <n v="52"/>
    <n v="55"/>
    <s v="WINTER"/>
    <x v="0"/>
    <x v="0"/>
    <x v="18"/>
    <x v="0"/>
    <x v="0"/>
    <x v="14"/>
    <n v="0.12"/>
    <n v="0.39"/>
    <x v="1"/>
    <x v="7"/>
  </r>
  <r>
    <s v="RESULT (A)"/>
    <n v="181"/>
    <x v="7"/>
    <n v="1"/>
    <n v="0"/>
    <n v="1"/>
    <n v="19"/>
    <x v="0"/>
    <n v="6"/>
    <n v="1"/>
    <n v="0.14000000000000001"/>
    <n v="0.1212"/>
    <n v="0.36"/>
    <n v="0.25369999999999998"/>
    <n v="4"/>
    <n v="26"/>
    <n v="30"/>
    <s v="WINTER"/>
    <x v="0"/>
    <x v="0"/>
    <x v="19"/>
    <x v="0"/>
    <x v="0"/>
    <x v="14"/>
    <n v="0.12"/>
    <n v="0.36"/>
    <x v="1"/>
    <x v="7"/>
  </r>
  <r>
    <s v="RESULT (A)"/>
    <n v="182"/>
    <x v="7"/>
    <n v="1"/>
    <n v="0"/>
    <n v="1"/>
    <n v="20"/>
    <x v="0"/>
    <n v="6"/>
    <n v="1"/>
    <n v="0.12"/>
    <n v="0.1212"/>
    <n v="0.36"/>
    <n v="0.25369999999999998"/>
    <n v="0"/>
    <n v="28"/>
    <n v="28"/>
    <s v="WINTER"/>
    <x v="0"/>
    <x v="0"/>
    <x v="20"/>
    <x v="0"/>
    <x v="0"/>
    <x v="16"/>
    <n v="0.12"/>
    <n v="0.36"/>
    <x v="1"/>
    <x v="7"/>
  </r>
  <r>
    <s v="RESULT (A)"/>
    <n v="183"/>
    <x v="7"/>
    <n v="1"/>
    <n v="0"/>
    <n v="1"/>
    <n v="21"/>
    <x v="0"/>
    <n v="6"/>
    <n v="1"/>
    <n v="0.12"/>
    <n v="0.1061"/>
    <n v="0.39"/>
    <n v="0.35820000000000002"/>
    <n v="2"/>
    <n v="35"/>
    <n v="37"/>
    <s v="WINTER"/>
    <x v="0"/>
    <x v="0"/>
    <x v="21"/>
    <x v="0"/>
    <x v="0"/>
    <x v="16"/>
    <n v="0.11"/>
    <n v="0.39"/>
    <x v="1"/>
    <x v="7"/>
  </r>
  <r>
    <s v="RESULT (A)"/>
    <n v="184"/>
    <x v="7"/>
    <n v="1"/>
    <n v="0"/>
    <n v="1"/>
    <n v="22"/>
    <x v="0"/>
    <n v="6"/>
    <n v="1"/>
    <n v="0.12"/>
    <n v="0.1061"/>
    <n v="0.36"/>
    <n v="0.3881"/>
    <n v="1"/>
    <n v="33"/>
    <n v="34"/>
    <s v="WINTER"/>
    <x v="0"/>
    <x v="0"/>
    <x v="22"/>
    <x v="0"/>
    <x v="0"/>
    <x v="16"/>
    <n v="0.11"/>
    <n v="0.36"/>
    <x v="1"/>
    <x v="7"/>
  </r>
  <r>
    <s v="RESULT (A)"/>
    <n v="185"/>
    <x v="7"/>
    <n v="1"/>
    <n v="0"/>
    <n v="1"/>
    <n v="23"/>
    <x v="0"/>
    <n v="6"/>
    <n v="1"/>
    <n v="0.1"/>
    <n v="6.0600000000000001E-2"/>
    <n v="0.39"/>
    <n v="0.44779999999999998"/>
    <n v="0"/>
    <n v="22"/>
    <n v="22"/>
    <s v="WINTER"/>
    <x v="0"/>
    <x v="0"/>
    <x v="23"/>
    <x v="0"/>
    <x v="0"/>
    <x v="18"/>
    <n v="0.06"/>
    <n v="0.39"/>
    <x v="1"/>
    <x v="7"/>
  </r>
  <r>
    <s v="RESULT (A)"/>
    <n v="186"/>
    <x v="8"/>
    <n v="1"/>
    <n v="0"/>
    <n v="1"/>
    <n v="0"/>
    <x v="0"/>
    <n v="0"/>
    <n v="1"/>
    <n v="0.1"/>
    <n v="7.5800000000000006E-2"/>
    <n v="0.42"/>
    <n v="0.3881"/>
    <n v="1"/>
    <n v="24"/>
    <n v="25"/>
    <s v="WINTER"/>
    <x v="0"/>
    <x v="0"/>
    <x v="0"/>
    <x v="1"/>
    <x v="0"/>
    <x v="18"/>
    <n v="0.08"/>
    <n v="0.42"/>
    <x v="0"/>
    <x v="8"/>
  </r>
  <r>
    <s v="RESULT (A)"/>
    <n v="187"/>
    <x v="8"/>
    <n v="1"/>
    <n v="0"/>
    <n v="1"/>
    <n v="1"/>
    <x v="0"/>
    <n v="0"/>
    <n v="1"/>
    <n v="0.1"/>
    <n v="6.0600000000000001E-2"/>
    <n v="0.42"/>
    <n v="0.4627"/>
    <n v="0"/>
    <n v="12"/>
    <n v="12"/>
    <s v="WINTER"/>
    <x v="0"/>
    <x v="0"/>
    <x v="1"/>
    <x v="1"/>
    <x v="0"/>
    <x v="18"/>
    <n v="0.06"/>
    <n v="0.42"/>
    <x v="0"/>
    <x v="8"/>
  </r>
  <r>
    <s v="RESULT (A)"/>
    <n v="188"/>
    <x v="8"/>
    <n v="1"/>
    <n v="0"/>
    <n v="1"/>
    <n v="2"/>
    <x v="0"/>
    <n v="0"/>
    <n v="1"/>
    <n v="0.1"/>
    <n v="6.0600000000000001E-2"/>
    <n v="0.46"/>
    <n v="0.4627"/>
    <n v="0"/>
    <n v="11"/>
    <n v="11"/>
    <s v="WINTER"/>
    <x v="0"/>
    <x v="0"/>
    <x v="2"/>
    <x v="1"/>
    <x v="0"/>
    <x v="18"/>
    <n v="0.06"/>
    <n v="0.46"/>
    <x v="0"/>
    <x v="8"/>
  </r>
  <r>
    <s v="RESULT (A)"/>
    <n v="189"/>
    <x v="8"/>
    <n v="1"/>
    <n v="0"/>
    <n v="1"/>
    <n v="3"/>
    <x v="0"/>
    <n v="0"/>
    <n v="1"/>
    <n v="0.1"/>
    <n v="7.5800000000000006E-2"/>
    <n v="0.46"/>
    <n v="0.41789999999999999"/>
    <n v="0"/>
    <n v="4"/>
    <n v="4"/>
    <s v="WINTER"/>
    <x v="0"/>
    <x v="0"/>
    <x v="3"/>
    <x v="1"/>
    <x v="0"/>
    <x v="18"/>
    <n v="0.08"/>
    <n v="0.46"/>
    <x v="0"/>
    <x v="8"/>
  </r>
  <r>
    <s v="RESULT (A)"/>
    <n v="190"/>
    <x v="8"/>
    <n v="1"/>
    <n v="0"/>
    <n v="1"/>
    <n v="4"/>
    <x v="0"/>
    <n v="0"/>
    <n v="1"/>
    <n v="0.08"/>
    <n v="9.0899999999999995E-2"/>
    <n v="0.53"/>
    <n v="0.19400000000000001"/>
    <n v="0"/>
    <n v="1"/>
    <n v="1"/>
    <s v="WINTER"/>
    <x v="0"/>
    <x v="0"/>
    <x v="4"/>
    <x v="1"/>
    <x v="0"/>
    <x v="19"/>
    <n v="0.09"/>
    <n v="0.53"/>
    <x v="0"/>
    <x v="8"/>
  </r>
  <r>
    <s v="RESULT (A)"/>
    <n v="191"/>
    <x v="8"/>
    <n v="1"/>
    <n v="0"/>
    <n v="1"/>
    <n v="5"/>
    <x v="0"/>
    <n v="0"/>
    <n v="1"/>
    <n v="0.08"/>
    <n v="9.0899999999999995E-2"/>
    <n v="0.53"/>
    <n v="0.19400000000000001"/>
    <n v="0"/>
    <n v="1"/>
    <n v="1"/>
    <s v="WINTER"/>
    <x v="0"/>
    <x v="0"/>
    <x v="5"/>
    <x v="1"/>
    <x v="0"/>
    <x v="19"/>
    <n v="0.09"/>
    <n v="0.53"/>
    <x v="0"/>
    <x v="8"/>
  </r>
  <r>
    <s v="RESULT (A)"/>
    <n v="192"/>
    <x v="8"/>
    <n v="1"/>
    <n v="0"/>
    <n v="1"/>
    <n v="6"/>
    <x v="0"/>
    <n v="0"/>
    <n v="1"/>
    <n v="0.1"/>
    <n v="9.0899999999999995E-2"/>
    <n v="0.49"/>
    <n v="0.28360000000000002"/>
    <n v="0"/>
    <n v="1"/>
    <n v="1"/>
    <s v="WINTER"/>
    <x v="0"/>
    <x v="0"/>
    <x v="6"/>
    <x v="1"/>
    <x v="0"/>
    <x v="18"/>
    <n v="0.09"/>
    <n v="0.49"/>
    <x v="0"/>
    <x v="8"/>
  </r>
  <r>
    <s v="RESULT (A)"/>
    <n v="193"/>
    <x v="8"/>
    <n v="1"/>
    <n v="0"/>
    <n v="1"/>
    <n v="7"/>
    <x v="0"/>
    <n v="0"/>
    <n v="1"/>
    <n v="0.08"/>
    <n v="9.0899999999999995E-2"/>
    <n v="0.53"/>
    <n v="0.19400000000000001"/>
    <n v="1"/>
    <n v="5"/>
    <n v="6"/>
    <s v="WINTER"/>
    <x v="0"/>
    <x v="0"/>
    <x v="7"/>
    <x v="1"/>
    <x v="0"/>
    <x v="19"/>
    <n v="0.09"/>
    <n v="0.53"/>
    <x v="0"/>
    <x v="8"/>
  </r>
  <r>
    <s v="RESULT (A)"/>
    <n v="194"/>
    <x v="8"/>
    <n v="1"/>
    <n v="0"/>
    <n v="1"/>
    <n v="8"/>
    <x v="0"/>
    <n v="0"/>
    <n v="1"/>
    <n v="0.1"/>
    <n v="9.0899999999999995E-2"/>
    <n v="0.49"/>
    <n v="0.28360000000000002"/>
    <n v="0"/>
    <n v="10"/>
    <n v="10"/>
    <s v="WINTER"/>
    <x v="0"/>
    <x v="0"/>
    <x v="8"/>
    <x v="1"/>
    <x v="0"/>
    <x v="18"/>
    <n v="0.09"/>
    <n v="0.49"/>
    <x v="0"/>
    <x v="8"/>
  </r>
  <r>
    <s v="RESULT (A)"/>
    <n v="195"/>
    <x v="8"/>
    <n v="1"/>
    <n v="0"/>
    <n v="1"/>
    <n v="9"/>
    <x v="0"/>
    <n v="0"/>
    <n v="1"/>
    <n v="0.12"/>
    <n v="7.5800000000000006E-2"/>
    <n v="0.46"/>
    <n v="0.52239999999999998"/>
    <n v="0"/>
    <n v="19"/>
    <n v="19"/>
    <s v="WINTER"/>
    <x v="0"/>
    <x v="0"/>
    <x v="9"/>
    <x v="1"/>
    <x v="0"/>
    <x v="16"/>
    <n v="0.08"/>
    <n v="0.46"/>
    <x v="0"/>
    <x v="8"/>
  </r>
  <r>
    <s v="RESULT (A)"/>
    <n v="196"/>
    <x v="8"/>
    <n v="1"/>
    <n v="0"/>
    <n v="1"/>
    <n v="10"/>
    <x v="0"/>
    <n v="0"/>
    <n v="1"/>
    <n v="0.14000000000000001"/>
    <n v="0.1061"/>
    <n v="0.43"/>
    <n v="0.3881"/>
    <n v="0"/>
    <n v="49"/>
    <n v="49"/>
    <s v="WINTER"/>
    <x v="0"/>
    <x v="0"/>
    <x v="10"/>
    <x v="1"/>
    <x v="0"/>
    <x v="14"/>
    <n v="0.11"/>
    <n v="0.43"/>
    <x v="0"/>
    <x v="8"/>
  </r>
  <r>
    <s v="RESULT (A)"/>
    <n v="197"/>
    <x v="8"/>
    <n v="1"/>
    <n v="0"/>
    <n v="1"/>
    <n v="11"/>
    <x v="0"/>
    <n v="0"/>
    <n v="1"/>
    <n v="0.16"/>
    <n v="0.1212"/>
    <n v="0.4"/>
    <n v="0.52239999999999998"/>
    <n v="2"/>
    <n v="47"/>
    <n v="49"/>
    <s v="WINTER"/>
    <x v="0"/>
    <x v="0"/>
    <x v="11"/>
    <x v="1"/>
    <x v="0"/>
    <x v="13"/>
    <n v="0.12"/>
    <n v="0.4"/>
    <x v="0"/>
    <x v="8"/>
  </r>
  <r>
    <s v="RESULT (A)"/>
    <n v="198"/>
    <x v="8"/>
    <n v="1"/>
    <n v="0"/>
    <n v="1"/>
    <n v="12"/>
    <x v="0"/>
    <n v="0"/>
    <n v="1"/>
    <n v="0.18"/>
    <n v="0.13639999999999999"/>
    <n v="0.37"/>
    <n v="0.44779999999999998"/>
    <n v="4"/>
    <n v="79"/>
    <n v="83"/>
    <s v="WINTER"/>
    <x v="0"/>
    <x v="0"/>
    <x v="12"/>
    <x v="1"/>
    <x v="0"/>
    <x v="15"/>
    <n v="0.14000000000000001"/>
    <n v="0.37"/>
    <x v="1"/>
    <x v="8"/>
  </r>
  <r>
    <s v="RESULT (A)"/>
    <n v="199"/>
    <x v="8"/>
    <n v="1"/>
    <n v="0"/>
    <n v="1"/>
    <n v="13"/>
    <x v="0"/>
    <n v="0"/>
    <n v="1"/>
    <n v="0.2"/>
    <n v="0.16669999999999999"/>
    <n v="0.34"/>
    <n v="0.44779999999999998"/>
    <n v="6"/>
    <n v="69"/>
    <n v="75"/>
    <s v="WINTER"/>
    <x v="0"/>
    <x v="0"/>
    <x v="13"/>
    <x v="1"/>
    <x v="0"/>
    <x v="2"/>
    <n v="0.17"/>
    <n v="0.34"/>
    <x v="1"/>
    <x v="8"/>
  </r>
  <r>
    <s v="RESULT (A)"/>
    <n v="200"/>
    <x v="8"/>
    <n v="1"/>
    <n v="0"/>
    <n v="1"/>
    <n v="14"/>
    <x v="0"/>
    <n v="0"/>
    <n v="1"/>
    <n v="0.22"/>
    <n v="0.18179999999999999"/>
    <n v="0.32"/>
    <n v="0.4627"/>
    <n v="8"/>
    <n v="64"/>
    <n v="72"/>
    <s v="WINTER"/>
    <x v="0"/>
    <x v="0"/>
    <x v="14"/>
    <x v="1"/>
    <x v="0"/>
    <x v="1"/>
    <n v="0.18"/>
    <n v="0.32"/>
    <x v="1"/>
    <x v="8"/>
  </r>
  <r>
    <s v="RESULT (A)"/>
    <n v="201"/>
    <x v="8"/>
    <n v="1"/>
    <n v="0"/>
    <n v="1"/>
    <n v="15"/>
    <x v="0"/>
    <n v="0"/>
    <n v="1"/>
    <n v="0.22"/>
    <n v="0.19700000000000001"/>
    <n v="0.35"/>
    <n v="0.35820000000000002"/>
    <n v="5"/>
    <n v="77"/>
    <n v="82"/>
    <s v="WINTER"/>
    <x v="0"/>
    <x v="0"/>
    <x v="15"/>
    <x v="1"/>
    <x v="0"/>
    <x v="1"/>
    <n v="0.2"/>
    <n v="0.35"/>
    <x v="1"/>
    <x v="8"/>
  </r>
  <r>
    <s v="RESULT (A)"/>
    <n v="202"/>
    <x v="8"/>
    <n v="1"/>
    <n v="0"/>
    <n v="1"/>
    <n v="16"/>
    <x v="0"/>
    <n v="0"/>
    <n v="1"/>
    <n v="0.2"/>
    <n v="0.16669999999999999"/>
    <n v="0.34"/>
    <n v="0.44779999999999998"/>
    <n v="13"/>
    <n v="79"/>
    <n v="92"/>
    <s v="WINTER"/>
    <x v="0"/>
    <x v="0"/>
    <x v="16"/>
    <x v="1"/>
    <x v="0"/>
    <x v="2"/>
    <n v="0.17"/>
    <n v="0.34"/>
    <x v="1"/>
    <x v="8"/>
  </r>
  <r>
    <s v="RESULT (A)"/>
    <n v="203"/>
    <x v="8"/>
    <n v="1"/>
    <n v="0"/>
    <n v="1"/>
    <n v="17"/>
    <x v="0"/>
    <n v="0"/>
    <n v="1"/>
    <n v="0.18"/>
    <n v="0.1515"/>
    <n v="0.37"/>
    <n v="0.3881"/>
    <n v="3"/>
    <n v="59"/>
    <n v="62"/>
    <s v="WINTER"/>
    <x v="0"/>
    <x v="0"/>
    <x v="17"/>
    <x v="1"/>
    <x v="0"/>
    <x v="15"/>
    <n v="0.15"/>
    <n v="0.37"/>
    <x v="1"/>
    <x v="8"/>
  </r>
  <r>
    <s v="RESULT (A)"/>
    <n v="204"/>
    <x v="8"/>
    <n v="1"/>
    <n v="0"/>
    <n v="1"/>
    <n v="18"/>
    <x v="0"/>
    <n v="0"/>
    <n v="1"/>
    <n v="0.16"/>
    <n v="0.13639999999999999"/>
    <n v="0.4"/>
    <n v="0.32840000000000003"/>
    <n v="4"/>
    <n v="44"/>
    <n v="48"/>
    <s v="WINTER"/>
    <x v="0"/>
    <x v="0"/>
    <x v="18"/>
    <x v="1"/>
    <x v="0"/>
    <x v="13"/>
    <n v="0.14000000000000001"/>
    <n v="0.4"/>
    <x v="1"/>
    <x v="8"/>
  </r>
  <r>
    <s v="RESULT (A)"/>
    <n v="205"/>
    <x v="8"/>
    <n v="1"/>
    <n v="0"/>
    <n v="1"/>
    <n v="19"/>
    <x v="0"/>
    <n v="0"/>
    <n v="1"/>
    <n v="0.16"/>
    <n v="0.13639999999999999"/>
    <n v="0.43"/>
    <n v="0.32840000000000003"/>
    <n v="1"/>
    <n v="40"/>
    <n v="41"/>
    <s v="WINTER"/>
    <x v="0"/>
    <x v="0"/>
    <x v="19"/>
    <x v="1"/>
    <x v="0"/>
    <x v="13"/>
    <n v="0.14000000000000001"/>
    <n v="0.43"/>
    <x v="1"/>
    <x v="8"/>
  </r>
  <r>
    <s v="RESULT (A)"/>
    <n v="206"/>
    <x v="8"/>
    <n v="1"/>
    <n v="0"/>
    <n v="1"/>
    <n v="20"/>
    <x v="0"/>
    <n v="0"/>
    <n v="1"/>
    <n v="0.14000000000000001"/>
    <n v="0.1212"/>
    <n v="0.46"/>
    <n v="0.25369999999999998"/>
    <n v="0"/>
    <n v="38"/>
    <n v="38"/>
    <s v="WINTER"/>
    <x v="0"/>
    <x v="0"/>
    <x v="20"/>
    <x v="1"/>
    <x v="0"/>
    <x v="14"/>
    <n v="0.12"/>
    <n v="0.46"/>
    <x v="1"/>
    <x v="8"/>
  </r>
  <r>
    <s v="RESULT (A)"/>
    <n v="207"/>
    <x v="8"/>
    <n v="1"/>
    <n v="0"/>
    <n v="1"/>
    <n v="21"/>
    <x v="0"/>
    <n v="0"/>
    <n v="1"/>
    <n v="0.14000000000000001"/>
    <n v="0.1061"/>
    <n v="0.46"/>
    <n v="0.41789999999999999"/>
    <n v="1"/>
    <n v="19"/>
    <n v="20"/>
    <s v="WINTER"/>
    <x v="0"/>
    <x v="0"/>
    <x v="21"/>
    <x v="1"/>
    <x v="0"/>
    <x v="14"/>
    <n v="0.11"/>
    <n v="0.46"/>
    <x v="1"/>
    <x v="8"/>
  </r>
  <r>
    <s v="RESULT (A)"/>
    <n v="208"/>
    <x v="8"/>
    <n v="1"/>
    <n v="0"/>
    <n v="1"/>
    <n v="22"/>
    <x v="0"/>
    <n v="0"/>
    <n v="1"/>
    <n v="0.14000000000000001"/>
    <n v="0.1212"/>
    <n v="0.46"/>
    <n v="0.29849999999999999"/>
    <n v="5"/>
    <n v="10"/>
    <n v="15"/>
    <s v="WINTER"/>
    <x v="0"/>
    <x v="0"/>
    <x v="22"/>
    <x v="1"/>
    <x v="0"/>
    <x v="14"/>
    <n v="0.12"/>
    <n v="0.46"/>
    <x v="1"/>
    <x v="8"/>
  </r>
  <r>
    <s v="RESULT (A)"/>
    <n v="209"/>
    <x v="8"/>
    <n v="1"/>
    <n v="0"/>
    <n v="1"/>
    <n v="23"/>
    <x v="0"/>
    <n v="0"/>
    <n v="1"/>
    <n v="0.12"/>
    <n v="0.13639999999999999"/>
    <n v="0.5"/>
    <n v="0.19400000000000001"/>
    <n v="0"/>
    <n v="6"/>
    <n v="6"/>
    <s v="WINTER"/>
    <x v="0"/>
    <x v="0"/>
    <x v="23"/>
    <x v="1"/>
    <x v="0"/>
    <x v="16"/>
    <n v="0.14000000000000001"/>
    <n v="0.5"/>
    <x v="1"/>
    <x v="8"/>
  </r>
  <r>
    <s v="RESULT (A)"/>
    <n v="210"/>
    <x v="9"/>
    <n v="1"/>
    <n v="0"/>
    <n v="1"/>
    <n v="0"/>
    <x v="0"/>
    <n v="1"/>
    <n v="1"/>
    <n v="0.12"/>
    <n v="0.1212"/>
    <n v="0.5"/>
    <n v="0.28360000000000002"/>
    <n v="2"/>
    <n v="3"/>
    <n v="5"/>
    <s v="WINTER"/>
    <x v="0"/>
    <x v="0"/>
    <x v="0"/>
    <x v="2"/>
    <x v="0"/>
    <x v="16"/>
    <n v="0.12"/>
    <n v="0.5"/>
    <x v="0"/>
    <x v="9"/>
  </r>
  <r>
    <s v="RESULT (A)"/>
    <n v="211"/>
    <x v="9"/>
    <n v="1"/>
    <n v="0"/>
    <n v="1"/>
    <n v="1"/>
    <x v="0"/>
    <n v="1"/>
    <n v="1"/>
    <n v="0.12"/>
    <n v="0.1212"/>
    <n v="0.5"/>
    <n v="0.28360000000000002"/>
    <n v="1"/>
    <n v="0"/>
    <n v="1"/>
    <s v="WINTER"/>
    <x v="0"/>
    <x v="0"/>
    <x v="1"/>
    <x v="2"/>
    <x v="0"/>
    <x v="16"/>
    <n v="0.12"/>
    <n v="0.5"/>
    <x v="0"/>
    <x v="9"/>
  </r>
  <r>
    <s v="RESULT (A)"/>
    <n v="212"/>
    <x v="9"/>
    <n v="1"/>
    <n v="0"/>
    <n v="1"/>
    <n v="2"/>
    <x v="0"/>
    <n v="1"/>
    <n v="1"/>
    <n v="0.12"/>
    <n v="0.1212"/>
    <n v="0.5"/>
    <n v="0.22389999999999999"/>
    <n v="0"/>
    <n v="3"/>
    <n v="3"/>
    <s v="WINTER"/>
    <x v="0"/>
    <x v="0"/>
    <x v="2"/>
    <x v="2"/>
    <x v="0"/>
    <x v="16"/>
    <n v="0.12"/>
    <n v="0.5"/>
    <x v="0"/>
    <x v="9"/>
  </r>
  <r>
    <s v="RESULT (A)"/>
    <n v="213"/>
    <x v="9"/>
    <n v="1"/>
    <n v="0"/>
    <n v="1"/>
    <n v="3"/>
    <x v="0"/>
    <n v="1"/>
    <n v="1"/>
    <n v="0.12"/>
    <n v="0.1212"/>
    <n v="0.5"/>
    <n v="0.22389999999999999"/>
    <n v="0"/>
    <n v="1"/>
    <n v="1"/>
    <s v="WINTER"/>
    <x v="0"/>
    <x v="0"/>
    <x v="3"/>
    <x v="2"/>
    <x v="0"/>
    <x v="16"/>
    <n v="0.12"/>
    <n v="0.5"/>
    <x v="0"/>
    <x v="9"/>
  </r>
  <r>
    <s v="RESULT (A)"/>
    <n v="214"/>
    <x v="9"/>
    <n v="1"/>
    <n v="0"/>
    <n v="1"/>
    <n v="4"/>
    <x v="0"/>
    <n v="1"/>
    <n v="1"/>
    <n v="0.1"/>
    <n v="0.1212"/>
    <n v="0.54"/>
    <n v="0.1343"/>
    <n v="1"/>
    <n v="2"/>
    <n v="3"/>
    <s v="WINTER"/>
    <x v="0"/>
    <x v="0"/>
    <x v="4"/>
    <x v="2"/>
    <x v="0"/>
    <x v="18"/>
    <n v="0.12"/>
    <n v="0.54"/>
    <x v="0"/>
    <x v="9"/>
  </r>
  <r>
    <s v="RESULT (A)"/>
    <n v="215"/>
    <x v="9"/>
    <n v="1"/>
    <n v="0"/>
    <n v="1"/>
    <n v="5"/>
    <x v="0"/>
    <n v="1"/>
    <n v="1"/>
    <n v="0.1"/>
    <n v="0.1061"/>
    <n v="0.54"/>
    <n v="0.25369999999999998"/>
    <n v="0"/>
    <n v="3"/>
    <n v="3"/>
    <s v="WINTER"/>
    <x v="0"/>
    <x v="0"/>
    <x v="5"/>
    <x v="2"/>
    <x v="0"/>
    <x v="18"/>
    <n v="0.11"/>
    <n v="0.54"/>
    <x v="0"/>
    <x v="9"/>
  </r>
  <r>
    <s v="RESULT (A)"/>
    <n v="216"/>
    <x v="9"/>
    <n v="1"/>
    <n v="0"/>
    <n v="1"/>
    <n v="6"/>
    <x v="0"/>
    <n v="1"/>
    <n v="1"/>
    <n v="0.12"/>
    <n v="0.1212"/>
    <n v="0.5"/>
    <n v="0.28360000000000002"/>
    <n v="0"/>
    <n v="31"/>
    <n v="31"/>
    <s v="WINTER"/>
    <x v="0"/>
    <x v="0"/>
    <x v="6"/>
    <x v="2"/>
    <x v="0"/>
    <x v="16"/>
    <n v="0.12"/>
    <n v="0.5"/>
    <x v="0"/>
    <x v="9"/>
  </r>
  <r>
    <s v="RESULT (A)"/>
    <n v="217"/>
    <x v="9"/>
    <n v="1"/>
    <n v="0"/>
    <n v="1"/>
    <n v="7"/>
    <x v="0"/>
    <n v="1"/>
    <n v="1"/>
    <n v="0.12"/>
    <n v="0.1212"/>
    <n v="0.5"/>
    <n v="0.22389999999999999"/>
    <n v="2"/>
    <n v="75"/>
    <n v="77"/>
    <s v="WINTER"/>
    <x v="0"/>
    <x v="0"/>
    <x v="7"/>
    <x v="2"/>
    <x v="0"/>
    <x v="16"/>
    <n v="0.12"/>
    <n v="0.5"/>
    <x v="0"/>
    <x v="9"/>
  </r>
  <r>
    <s v="RESULT (A)"/>
    <n v="218"/>
    <x v="9"/>
    <n v="1"/>
    <n v="0"/>
    <n v="1"/>
    <n v="8"/>
    <x v="0"/>
    <n v="1"/>
    <n v="2"/>
    <n v="0.12"/>
    <n v="0.1212"/>
    <n v="0.5"/>
    <n v="0.28360000000000002"/>
    <n v="4"/>
    <n v="184"/>
    <n v="188"/>
    <s v="WINTER"/>
    <x v="0"/>
    <x v="0"/>
    <x v="8"/>
    <x v="2"/>
    <x v="1"/>
    <x v="16"/>
    <n v="0.12"/>
    <n v="0.5"/>
    <x v="0"/>
    <x v="9"/>
  </r>
  <r>
    <s v="RESULT (A)"/>
    <n v="219"/>
    <x v="9"/>
    <n v="1"/>
    <n v="0"/>
    <n v="1"/>
    <n v="9"/>
    <x v="0"/>
    <n v="1"/>
    <n v="2"/>
    <n v="0.14000000000000001"/>
    <n v="0.1212"/>
    <n v="0.5"/>
    <n v="0.25369999999999998"/>
    <n v="2"/>
    <n v="92"/>
    <n v="94"/>
    <s v="WINTER"/>
    <x v="0"/>
    <x v="0"/>
    <x v="9"/>
    <x v="2"/>
    <x v="1"/>
    <x v="14"/>
    <n v="0.12"/>
    <n v="0.5"/>
    <x v="0"/>
    <x v="9"/>
  </r>
  <r>
    <s v="RESULT (A)"/>
    <n v="220"/>
    <x v="9"/>
    <n v="1"/>
    <n v="0"/>
    <n v="1"/>
    <n v="10"/>
    <x v="0"/>
    <n v="1"/>
    <n v="2"/>
    <n v="0.14000000000000001"/>
    <n v="0.1212"/>
    <n v="0.5"/>
    <n v="0.29849999999999999"/>
    <n v="0"/>
    <n v="31"/>
    <n v="31"/>
    <s v="WINTER"/>
    <x v="0"/>
    <x v="0"/>
    <x v="10"/>
    <x v="2"/>
    <x v="1"/>
    <x v="14"/>
    <n v="0.12"/>
    <n v="0.5"/>
    <x v="0"/>
    <x v="9"/>
  </r>
  <r>
    <s v="RESULT (A)"/>
    <n v="221"/>
    <x v="9"/>
    <n v="1"/>
    <n v="0"/>
    <n v="1"/>
    <n v="11"/>
    <x v="0"/>
    <n v="1"/>
    <n v="2"/>
    <n v="0.16"/>
    <n v="0.13639999999999999"/>
    <n v="0.47"/>
    <n v="0.28360000000000002"/>
    <n v="2"/>
    <n v="28"/>
    <n v="30"/>
    <s v="WINTER"/>
    <x v="0"/>
    <x v="0"/>
    <x v="11"/>
    <x v="2"/>
    <x v="1"/>
    <x v="13"/>
    <n v="0.14000000000000001"/>
    <n v="0.47"/>
    <x v="0"/>
    <x v="9"/>
  </r>
  <r>
    <s v="RESULT (A)"/>
    <n v="222"/>
    <x v="9"/>
    <n v="1"/>
    <n v="0"/>
    <n v="1"/>
    <n v="12"/>
    <x v="0"/>
    <n v="1"/>
    <n v="2"/>
    <n v="0.2"/>
    <n v="0.18179999999999999"/>
    <n v="0.4"/>
    <n v="0.28360000000000002"/>
    <n v="5"/>
    <n v="47"/>
    <n v="52"/>
    <s v="WINTER"/>
    <x v="0"/>
    <x v="0"/>
    <x v="12"/>
    <x v="2"/>
    <x v="1"/>
    <x v="2"/>
    <n v="0.18"/>
    <n v="0.4"/>
    <x v="1"/>
    <x v="9"/>
  </r>
  <r>
    <s v="RESULT (A)"/>
    <n v="223"/>
    <x v="9"/>
    <n v="1"/>
    <n v="0"/>
    <n v="1"/>
    <n v="13"/>
    <x v="0"/>
    <n v="1"/>
    <n v="2"/>
    <n v="0.2"/>
    <n v="0.18179999999999999"/>
    <n v="0.4"/>
    <n v="0.28360000000000002"/>
    <n v="4"/>
    <n v="50"/>
    <n v="54"/>
    <s v="WINTER"/>
    <x v="0"/>
    <x v="0"/>
    <x v="13"/>
    <x v="2"/>
    <x v="1"/>
    <x v="2"/>
    <n v="0.18"/>
    <n v="0.4"/>
    <x v="1"/>
    <x v="9"/>
  </r>
  <r>
    <s v="RESULT (A)"/>
    <n v="224"/>
    <x v="9"/>
    <n v="1"/>
    <n v="0"/>
    <n v="1"/>
    <n v="14"/>
    <x v="0"/>
    <n v="1"/>
    <n v="2"/>
    <n v="0.2"/>
    <n v="0.19700000000000001"/>
    <n v="0.4"/>
    <n v="0.22389999999999999"/>
    <n v="0"/>
    <n v="47"/>
    <n v="47"/>
    <s v="WINTER"/>
    <x v="0"/>
    <x v="0"/>
    <x v="14"/>
    <x v="2"/>
    <x v="1"/>
    <x v="2"/>
    <n v="0.2"/>
    <n v="0.4"/>
    <x v="1"/>
    <x v="9"/>
  </r>
  <r>
    <s v="RESULT (A)"/>
    <n v="225"/>
    <x v="9"/>
    <n v="1"/>
    <n v="0"/>
    <n v="1"/>
    <n v="15"/>
    <x v="0"/>
    <n v="1"/>
    <n v="2"/>
    <n v="0.2"/>
    <n v="0.19700000000000001"/>
    <n v="0.4"/>
    <n v="0.22389999999999999"/>
    <n v="2"/>
    <n v="43"/>
    <n v="45"/>
    <s v="WINTER"/>
    <x v="0"/>
    <x v="0"/>
    <x v="15"/>
    <x v="2"/>
    <x v="1"/>
    <x v="2"/>
    <n v="0.2"/>
    <n v="0.4"/>
    <x v="1"/>
    <x v="9"/>
  </r>
  <r>
    <s v="RESULT (A)"/>
    <n v="226"/>
    <x v="9"/>
    <n v="1"/>
    <n v="0"/>
    <n v="1"/>
    <n v="16"/>
    <x v="0"/>
    <n v="1"/>
    <n v="1"/>
    <n v="0.2"/>
    <n v="0.21210000000000001"/>
    <n v="0.4"/>
    <n v="0.1343"/>
    <n v="4"/>
    <n v="70"/>
    <n v="74"/>
    <s v="WINTER"/>
    <x v="0"/>
    <x v="0"/>
    <x v="16"/>
    <x v="2"/>
    <x v="0"/>
    <x v="2"/>
    <n v="0.21"/>
    <n v="0.4"/>
    <x v="1"/>
    <x v="9"/>
  </r>
  <r>
    <s v="RESULT (A)"/>
    <n v="227"/>
    <x v="9"/>
    <n v="1"/>
    <n v="0"/>
    <n v="1"/>
    <n v="17"/>
    <x v="0"/>
    <n v="1"/>
    <n v="1"/>
    <n v="0.2"/>
    <n v="0.2273"/>
    <n v="0.4"/>
    <n v="0.1045"/>
    <n v="4"/>
    <n v="174"/>
    <n v="178"/>
    <s v="WINTER"/>
    <x v="0"/>
    <x v="0"/>
    <x v="17"/>
    <x v="2"/>
    <x v="0"/>
    <x v="2"/>
    <n v="0.23"/>
    <n v="0.4"/>
    <x v="1"/>
    <x v="9"/>
  </r>
  <r>
    <s v="RESULT (A)"/>
    <n v="228"/>
    <x v="9"/>
    <n v="1"/>
    <n v="0"/>
    <n v="1"/>
    <n v="18"/>
    <x v="0"/>
    <n v="1"/>
    <n v="1"/>
    <n v="0.2"/>
    <n v="0.19700000000000001"/>
    <n v="0.4"/>
    <n v="0.22389999999999999"/>
    <n v="1"/>
    <n v="154"/>
    <n v="155"/>
    <s v="WINTER"/>
    <x v="0"/>
    <x v="0"/>
    <x v="18"/>
    <x v="2"/>
    <x v="0"/>
    <x v="2"/>
    <n v="0.2"/>
    <n v="0.4"/>
    <x v="1"/>
    <x v="9"/>
  </r>
  <r>
    <s v="RESULT (A)"/>
    <n v="229"/>
    <x v="9"/>
    <n v="1"/>
    <n v="0"/>
    <n v="1"/>
    <n v="19"/>
    <x v="0"/>
    <n v="1"/>
    <n v="1"/>
    <n v="0.16"/>
    <n v="0.16669999999999999"/>
    <n v="0.47"/>
    <n v="0.16420000000000001"/>
    <n v="3"/>
    <n v="92"/>
    <n v="95"/>
    <s v="WINTER"/>
    <x v="0"/>
    <x v="0"/>
    <x v="19"/>
    <x v="2"/>
    <x v="0"/>
    <x v="13"/>
    <n v="0.17"/>
    <n v="0.47"/>
    <x v="1"/>
    <x v="9"/>
  </r>
  <r>
    <s v="RESULT (A)"/>
    <n v="230"/>
    <x v="9"/>
    <n v="1"/>
    <n v="0"/>
    <n v="1"/>
    <n v="20"/>
    <x v="0"/>
    <n v="1"/>
    <n v="1"/>
    <n v="0.16"/>
    <n v="0.16669999999999999"/>
    <n v="0.5"/>
    <n v="0.16420000000000001"/>
    <n v="1"/>
    <n v="73"/>
    <n v="74"/>
    <s v="WINTER"/>
    <x v="0"/>
    <x v="0"/>
    <x v="20"/>
    <x v="2"/>
    <x v="0"/>
    <x v="13"/>
    <n v="0.17"/>
    <n v="0.5"/>
    <x v="1"/>
    <x v="9"/>
  </r>
  <r>
    <s v="RESULT (A)"/>
    <n v="231"/>
    <x v="9"/>
    <n v="1"/>
    <n v="0"/>
    <n v="1"/>
    <n v="21"/>
    <x v="0"/>
    <n v="1"/>
    <n v="1"/>
    <n v="0.14000000000000001"/>
    <n v="0.13639999999999999"/>
    <n v="0.59"/>
    <n v="0.19400000000000001"/>
    <n v="1"/>
    <n v="37"/>
    <n v="38"/>
    <s v="WINTER"/>
    <x v="0"/>
    <x v="0"/>
    <x v="21"/>
    <x v="2"/>
    <x v="0"/>
    <x v="14"/>
    <n v="0.14000000000000001"/>
    <n v="0.59"/>
    <x v="1"/>
    <x v="9"/>
  </r>
  <r>
    <s v="RESULT (A)"/>
    <n v="232"/>
    <x v="9"/>
    <n v="1"/>
    <n v="0"/>
    <n v="1"/>
    <n v="22"/>
    <x v="0"/>
    <n v="1"/>
    <n v="1"/>
    <n v="0.14000000000000001"/>
    <n v="0.1515"/>
    <n v="0.59"/>
    <n v="0.16420000000000001"/>
    <n v="2"/>
    <n v="22"/>
    <n v="24"/>
    <s v="WINTER"/>
    <x v="0"/>
    <x v="0"/>
    <x v="22"/>
    <x v="2"/>
    <x v="0"/>
    <x v="14"/>
    <n v="0.15"/>
    <n v="0.59"/>
    <x v="1"/>
    <x v="9"/>
  </r>
  <r>
    <s v="RESULT (A)"/>
    <n v="233"/>
    <x v="9"/>
    <n v="1"/>
    <n v="0"/>
    <n v="1"/>
    <n v="23"/>
    <x v="0"/>
    <n v="1"/>
    <n v="1"/>
    <n v="0.14000000000000001"/>
    <n v="0.1515"/>
    <n v="0.59"/>
    <n v="0.16420000000000001"/>
    <n v="0"/>
    <n v="18"/>
    <n v="18"/>
    <s v="WINTER"/>
    <x v="0"/>
    <x v="0"/>
    <x v="23"/>
    <x v="2"/>
    <x v="0"/>
    <x v="14"/>
    <n v="0.15"/>
    <n v="0.59"/>
    <x v="1"/>
    <x v="9"/>
  </r>
  <r>
    <s v="RESULT (A)"/>
    <n v="234"/>
    <x v="10"/>
    <n v="1"/>
    <n v="0"/>
    <n v="1"/>
    <n v="0"/>
    <x v="0"/>
    <n v="2"/>
    <n v="1"/>
    <n v="0.14000000000000001"/>
    <n v="0.16669999999999999"/>
    <n v="0.59"/>
    <n v="0.1045"/>
    <n v="2"/>
    <n v="10"/>
    <n v="12"/>
    <s v="WINTER"/>
    <x v="0"/>
    <x v="0"/>
    <x v="0"/>
    <x v="3"/>
    <x v="0"/>
    <x v="14"/>
    <n v="0.17"/>
    <n v="0.59"/>
    <x v="0"/>
    <x v="10"/>
  </r>
  <r>
    <s v="RESULT (A)"/>
    <n v="235"/>
    <x v="10"/>
    <n v="1"/>
    <n v="0"/>
    <n v="1"/>
    <n v="1"/>
    <x v="0"/>
    <n v="2"/>
    <n v="1"/>
    <n v="0.14000000000000001"/>
    <n v="0.1515"/>
    <n v="0.59"/>
    <n v="0.16420000000000001"/>
    <n v="0"/>
    <n v="3"/>
    <n v="3"/>
    <s v="WINTER"/>
    <x v="0"/>
    <x v="0"/>
    <x v="1"/>
    <x v="3"/>
    <x v="0"/>
    <x v="14"/>
    <n v="0.15"/>
    <n v="0.59"/>
    <x v="0"/>
    <x v="10"/>
  </r>
  <r>
    <s v="RESULT (A)"/>
    <n v="236"/>
    <x v="10"/>
    <n v="1"/>
    <n v="0"/>
    <n v="1"/>
    <n v="2"/>
    <x v="0"/>
    <n v="2"/>
    <n v="2"/>
    <n v="0.16"/>
    <n v="0.1515"/>
    <n v="0.55000000000000004"/>
    <n v="0.19400000000000001"/>
    <n v="0"/>
    <n v="3"/>
    <n v="3"/>
    <s v="WINTER"/>
    <x v="0"/>
    <x v="0"/>
    <x v="2"/>
    <x v="3"/>
    <x v="1"/>
    <x v="13"/>
    <n v="0.15"/>
    <n v="0.55000000000000004"/>
    <x v="0"/>
    <x v="10"/>
  </r>
  <r>
    <s v="RESULT (A)"/>
    <n v="237"/>
    <x v="10"/>
    <n v="1"/>
    <n v="0"/>
    <n v="1"/>
    <n v="5"/>
    <x v="0"/>
    <n v="2"/>
    <n v="2"/>
    <n v="0.16"/>
    <n v="0.18179999999999999"/>
    <n v="0.55000000000000004"/>
    <n v="0.1343"/>
    <n v="0"/>
    <n v="6"/>
    <n v="6"/>
    <s v="WINTER"/>
    <x v="0"/>
    <x v="0"/>
    <x v="5"/>
    <x v="3"/>
    <x v="1"/>
    <x v="13"/>
    <n v="0.18"/>
    <n v="0.55000000000000004"/>
    <x v="0"/>
    <x v="10"/>
  </r>
  <r>
    <s v="RESULT (A)"/>
    <n v="238"/>
    <x v="10"/>
    <n v="1"/>
    <n v="0"/>
    <n v="1"/>
    <n v="6"/>
    <x v="0"/>
    <n v="2"/>
    <n v="2"/>
    <n v="0.16"/>
    <n v="0.18179999999999999"/>
    <n v="0.55000000000000004"/>
    <n v="0.1343"/>
    <n v="0"/>
    <n v="27"/>
    <n v="27"/>
    <s v="WINTER"/>
    <x v="0"/>
    <x v="0"/>
    <x v="6"/>
    <x v="3"/>
    <x v="1"/>
    <x v="13"/>
    <n v="0.18"/>
    <n v="0.55000000000000004"/>
    <x v="0"/>
    <x v="10"/>
  </r>
  <r>
    <s v="RESULT (A)"/>
    <n v="239"/>
    <x v="10"/>
    <n v="1"/>
    <n v="0"/>
    <n v="1"/>
    <n v="7"/>
    <x v="0"/>
    <n v="2"/>
    <n v="2"/>
    <n v="0.16"/>
    <n v="0.2273"/>
    <n v="0.55000000000000004"/>
    <n v="0"/>
    <n v="2"/>
    <n v="97"/>
    <n v="99"/>
    <s v="WINTER"/>
    <x v="0"/>
    <x v="0"/>
    <x v="7"/>
    <x v="3"/>
    <x v="1"/>
    <x v="13"/>
    <n v="0.23"/>
    <n v="0.55000000000000004"/>
    <x v="0"/>
    <x v="10"/>
  </r>
  <r>
    <s v="RESULT (A)"/>
    <n v="240"/>
    <x v="10"/>
    <n v="1"/>
    <n v="0"/>
    <n v="1"/>
    <n v="8"/>
    <x v="0"/>
    <n v="2"/>
    <n v="2"/>
    <n v="0.18"/>
    <n v="0.21210000000000001"/>
    <n v="0.51"/>
    <n v="8.9599999999999999E-2"/>
    <n v="3"/>
    <n v="214"/>
    <n v="217"/>
    <s v="WINTER"/>
    <x v="0"/>
    <x v="0"/>
    <x v="8"/>
    <x v="3"/>
    <x v="1"/>
    <x v="15"/>
    <n v="0.21"/>
    <n v="0.51"/>
    <x v="0"/>
    <x v="10"/>
  </r>
  <r>
    <s v="RESULT (A)"/>
    <n v="241"/>
    <x v="10"/>
    <n v="1"/>
    <n v="0"/>
    <n v="1"/>
    <n v="9"/>
    <x v="0"/>
    <n v="2"/>
    <n v="2"/>
    <n v="0.18"/>
    <n v="0.19700000000000001"/>
    <n v="0.51"/>
    <n v="0.16420000000000001"/>
    <n v="3"/>
    <n v="127"/>
    <n v="130"/>
    <s v="WINTER"/>
    <x v="0"/>
    <x v="0"/>
    <x v="9"/>
    <x v="3"/>
    <x v="1"/>
    <x v="15"/>
    <n v="0.2"/>
    <n v="0.51"/>
    <x v="0"/>
    <x v="10"/>
  </r>
  <r>
    <s v="RESULT (A)"/>
    <n v="242"/>
    <x v="10"/>
    <n v="1"/>
    <n v="0"/>
    <n v="1"/>
    <n v="10"/>
    <x v="0"/>
    <n v="2"/>
    <n v="2"/>
    <n v="0.2"/>
    <n v="0.21210000000000001"/>
    <n v="0.51"/>
    <n v="0.16420000000000001"/>
    <n v="3"/>
    <n v="51"/>
    <n v="54"/>
    <s v="WINTER"/>
    <x v="0"/>
    <x v="0"/>
    <x v="10"/>
    <x v="3"/>
    <x v="1"/>
    <x v="2"/>
    <n v="0.21"/>
    <n v="0.51"/>
    <x v="0"/>
    <x v="10"/>
  </r>
  <r>
    <s v="RESULT (A)"/>
    <n v="243"/>
    <x v="10"/>
    <n v="1"/>
    <n v="0"/>
    <n v="1"/>
    <n v="11"/>
    <x v="0"/>
    <n v="2"/>
    <n v="2"/>
    <n v="0.2"/>
    <n v="0.21210000000000001"/>
    <n v="0.47"/>
    <n v="0.1343"/>
    <n v="4"/>
    <n v="31"/>
    <n v="35"/>
    <s v="WINTER"/>
    <x v="0"/>
    <x v="0"/>
    <x v="11"/>
    <x v="3"/>
    <x v="1"/>
    <x v="2"/>
    <n v="0.21"/>
    <n v="0.47"/>
    <x v="0"/>
    <x v="10"/>
  </r>
  <r>
    <s v="RESULT (A)"/>
    <n v="244"/>
    <x v="10"/>
    <n v="1"/>
    <n v="0"/>
    <n v="1"/>
    <n v="12"/>
    <x v="0"/>
    <n v="2"/>
    <n v="2"/>
    <n v="0.2"/>
    <n v="0.2273"/>
    <n v="0.51"/>
    <n v="0.1045"/>
    <n v="2"/>
    <n v="55"/>
    <n v="57"/>
    <s v="WINTER"/>
    <x v="0"/>
    <x v="0"/>
    <x v="12"/>
    <x v="3"/>
    <x v="1"/>
    <x v="2"/>
    <n v="0.23"/>
    <n v="0.51"/>
    <x v="1"/>
    <x v="10"/>
  </r>
  <r>
    <s v="RESULT (A)"/>
    <n v="245"/>
    <x v="10"/>
    <n v="1"/>
    <n v="0"/>
    <n v="1"/>
    <n v="13"/>
    <x v="0"/>
    <n v="2"/>
    <n v="2"/>
    <n v="0.2"/>
    <n v="0.2273"/>
    <n v="0.59"/>
    <n v="8.9599999999999999E-2"/>
    <n v="6"/>
    <n v="46"/>
    <n v="52"/>
    <s v="WINTER"/>
    <x v="0"/>
    <x v="0"/>
    <x v="13"/>
    <x v="3"/>
    <x v="1"/>
    <x v="2"/>
    <n v="0.23"/>
    <n v="0.59"/>
    <x v="1"/>
    <x v="10"/>
  </r>
  <r>
    <s v="RESULT (A)"/>
    <n v="246"/>
    <x v="10"/>
    <n v="1"/>
    <n v="0"/>
    <n v="1"/>
    <n v="14"/>
    <x v="0"/>
    <n v="2"/>
    <n v="2"/>
    <n v="0.2"/>
    <n v="0.2273"/>
    <n v="0.59"/>
    <n v="8.9599999999999999E-2"/>
    <n v="3"/>
    <n v="60"/>
    <n v="63"/>
    <s v="WINTER"/>
    <x v="0"/>
    <x v="0"/>
    <x v="14"/>
    <x v="3"/>
    <x v="1"/>
    <x v="2"/>
    <n v="0.23"/>
    <n v="0.59"/>
    <x v="1"/>
    <x v="10"/>
  </r>
  <r>
    <s v="RESULT (A)"/>
    <n v="247"/>
    <x v="10"/>
    <n v="1"/>
    <n v="0"/>
    <n v="1"/>
    <n v="15"/>
    <x v="0"/>
    <n v="2"/>
    <n v="2"/>
    <n v="0.16"/>
    <n v="0.19700000000000001"/>
    <n v="0.8"/>
    <n v="8.9599999999999999E-2"/>
    <n v="2"/>
    <n v="45"/>
    <n v="47"/>
    <s v="WINTER"/>
    <x v="0"/>
    <x v="0"/>
    <x v="15"/>
    <x v="3"/>
    <x v="1"/>
    <x v="13"/>
    <n v="0.2"/>
    <n v="0.8"/>
    <x v="1"/>
    <x v="10"/>
  </r>
  <r>
    <s v="RESULT (A)"/>
    <n v="248"/>
    <x v="10"/>
    <n v="1"/>
    <n v="0"/>
    <n v="1"/>
    <n v="16"/>
    <x v="0"/>
    <n v="2"/>
    <n v="2"/>
    <n v="0.16"/>
    <n v="0.1515"/>
    <n v="0.86"/>
    <n v="0.22389999999999999"/>
    <n v="4"/>
    <n v="72"/>
    <n v="76"/>
    <s v="WINTER"/>
    <x v="0"/>
    <x v="0"/>
    <x v="16"/>
    <x v="3"/>
    <x v="1"/>
    <x v="13"/>
    <n v="0.15"/>
    <n v="0.86"/>
    <x v="1"/>
    <x v="10"/>
  </r>
  <r>
    <s v="RESULT (A)"/>
    <n v="249"/>
    <x v="10"/>
    <n v="1"/>
    <n v="0"/>
    <n v="1"/>
    <n v="17"/>
    <x v="0"/>
    <n v="2"/>
    <n v="2"/>
    <n v="0.16"/>
    <n v="0.1515"/>
    <n v="0.86"/>
    <n v="0.22389999999999999"/>
    <n v="6"/>
    <n v="130"/>
    <n v="136"/>
    <s v="WINTER"/>
    <x v="0"/>
    <x v="0"/>
    <x v="17"/>
    <x v="3"/>
    <x v="1"/>
    <x v="13"/>
    <n v="0.15"/>
    <n v="0.86"/>
    <x v="1"/>
    <x v="10"/>
  </r>
  <r>
    <s v="RESULT (A)"/>
    <n v="250"/>
    <x v="10"/>
    <n v="1"/>
    <n v="0"/>
    <n v="1"/>
    <n v="18"/>
    <x v="0"/>
    <n v="2"/>
    <n v="3"/>
    <n v="0.16"/>
    <n v="0.18179999999999999"/>
    <n v="0.93"/>
    <n v="0.1045"/>
    <n v="1"/>
    <n v="94"/>
    <n v="95"/>
    <s v="WINTER"/>
    <x v="0"/>
    <x v="0"/>
    <x v="18"/>
    <x v="3"/>
    <x v="2"/>
    <x v="13"/>
    <n v="0.18"/>
    <n v="0.93"/>
    <x v="1"/>
    <x v="10"/>
  </r>
  <r>
    <s v="RESULT (A)"/>
    <n v="251"/>
    <x v="10"/>
    <n v="1"/>
    <n v="0"/>
    <n v="1"/>
    <n v="19"/>
    <x v="0"/>
    <n v="2"/>
    <n v="3"/>
    <n v="0.16"/>
    <n v="0.2273"/>
    <n v="0.93"/>
    <n v="0"/>
    <n v="0"/>
    <n v="51"/>
    <n v="51"/>
    <s v="WINTER"/>
    <x v="0"/>
    <x v="0"/>
    <x v="19"/>
    <x v="3"/>
    <x v="2"/>
    <x v="13"/>
    <n v="0.23"/>
    <n v="0.93"/>
    <x v="1"/>
    <x v="10"/>
  </r>
  <r>
    <s v="RESULT (A)"/>
    <n v="252"/>
    <x v="10"/>
    <n v="1"/>
    <n v="0"/>
    <n v="1"/>
    <n v="20"/>
    <x v="0"/>
    <n v="2"/>
    <n v="3"/>
    <n v="0.16"/>
    <n v="0.1515"/>
    <n v="0.93"/>
    <n v="0.19400000000000001"/>
    <n v="0"/>
    <n v="32"/>
    <n v="32"/>
    <s v="WINTER"/>
    <x v="0"/>
    <x v="0"/>
    <x v="20"/>
    <x v="3"/>
    <x v="2"/>
    <x v="13"/>
    <n v="0.15"/>
    <n v="0.93"/>
    <x v="1"/>
    <x v="10"/>
  </r>
  <r>
    <s v="RESULT (A)"/>
    <n v="253"/>
    <x v="10"/>
    <n v="1"/>
    <n v="0"/>
    <n v="1"/>
    <n v="21"/>
    <x v="0"/>
    <n v="2"/>
    <n v="3"/>
    <n v="0.16"/>
    <n v="0.19700000000000001"/>
    <n v="0.86"/>
    <n v="8.9599999999999999E-2"/>
    <n v="0"/>
    <n v="20"/>
    <n v="20"/>
    <s v="WINTER"/>
    <x v="0"/>
    <x v="0"/>
    <x v="21"/>
    <x v="3"/>
    <x v="2"/>
    <x v="13"/>
    <n v="0.2"/>
    <n v="0.86"/>
    <x v="1"/>
    <x v="10"/>
  </r>
  <r>
    <s v="RESULT (A)"/>
    <n v="254"/>
    <x v="10"/>
    <n v="1"/>
    <n v="0"/>
    <n v="1"/>
    <n v="22"/>
    <x v="0"/>
    <n v="2"/>
    <n v="3"/>
    <n v="0.16"/>
    <n v="0.18179999999999999"/>
    <n v="0.93"/>
    <n v="0.1045"/>
    <n v="1"/>
    <n v="28"/>
    <n v="29"/>
    <s v="WINTER"/>
    <x v="0"/>
    <x v="0"/>
    <x v="22"/>
    <x v="3"/>
    <x v="2"/>
    <x v="13"/>
    <n v="0.18"/>
    <n v="0.93"/>
    <x v="1"/>
    <x v="10"/>
  </r>
  <r>
    <s v="RESULT (A)"/>
    <n v="255"/>
    <x v="10"/>
    <n v="1"/>
    <n v="0"/>
    <n v="1"/>
    <n v="23"/>
    <x v="0"/>
    <n v="2"/>
    <n v="3"/>
    <n v="0.16"/>
    <n v="0.19700000000000001"/>
    <n v="0.93"/>
    <n v="8.9599999999999999E-2"/>
    <n v="1"/>
    <n v="18"/>
    <n v="19"/>
    <s v="WINTER"/>
    <x v="0"/>
    <x v="0"/>
    <x v="23"/>
    <x v="3"/>
    <x v="2"/>
    <x v="13"/>
    <n v="0.2"/>
    <n v="0.93"/>
    <x v="1"/>
    <x v="10"/>
  </r>
  <r>
    <s v="RESULT (A)"/>
    <n v="256"/>
    <x v="11"/>
    <n v="1"/>
    <n v="0"/>
    <n v="1"/>
    <n v="0"/>
    <x v="0"/>
    <n v="3"/>
    <n v="2"/>
    <n v="0.16"/>
    <n v="0.19700000000000001"/>
    <n v="0.86"/>
    <n v="8.9599999999999999E-2"/>
    <n v="0"/>
    <n v="7"/>
    <n v="7"/>
    <s v="WINTER"/>
    <x v="0"/>
    <x v="0"/>
    <x v="0"/>
    <x v="4"/>
    <x v="1"/>
    <x v="13"/>
    <n v="0.2"/>
    <n v="0.86"/>
    <x v="0"/>
    <x v="11"/>
  </r>
  <r>
    <s v="RESULT (A)"/>
    <n v="257"/>
    <x v="11"/>
    <n v="1"/>
    <n v="0"/>
    <n v="1"/>
    <n v="1"/>
    <x v="0"/>
    <n v="3"/>
    <n v="2"/>
    <n v="0.16"/>
    <n v="0.18179999999999999"/>
    <n v="0.86"/>
    <n v="0.1045"/>
    <n v="0"/>
    <n v="6"/>
    <n v="6"/>
    <s v="WINTER"/>
    <x v="0"/>
    <x v="0"/>
    <x v="1"/>
    <x v="4"/>
    <x v="1"/>
    <x v="13"/>
    <n v="0.18"/>
    <n v="0.86"/>
    <x v="0"/>
    <x v="11"/>
  </r>
  <r>
    <s v="RESULT (A)"/>
    <n v="258"/>
    <x v="11"/>
    <n v="1"/>
    <n v="0"/>
    <n v="1"/>
    <n v="2"/>
    <x v="0"/>
    <n v="3"/>
    <n v="1"/>
    <n v="0.14000000000000001"/>
    <n v="0.1515"/>
    <n v="0.86"/>
    <n v="0.1343"/>
    <n v="0"/>
    <n v="1"/>
    <n v="1"/>
    <s v="WINTER"/>
    <x v="0"/>
    <x v="0"/>
    <x v="2"/>
    <x v="4"/>
    <x v="0"/>
    <x v="14"/>
    <n v="0.15"/>
    <n v="0.86"/>
    <x v="0"/>
    <x v="11"/>
  </r>
  <r>
    <s v="RESULT (A)"/>
    <n v="259"/>
    <x v="11"/>
    <n v="1"/>
    <n v="0"/>
    <n v="1"/>
    <n v="5"/>
    <x v="0"/>
    <n v="3"/>
    <n v="1"/>
    <n v="0.14000000000000001"/>
    <n v="0.1515"/>
    <n v="0.86"/>
    <n v="0.16420000000000001"/>
    <n v="0"/>
    <n v="5"/>
    <n v="5"/>
    <s v="WINTER"/>
    <x v="0"/>
    <x v="0"/>
    <x v="5"/>
    <x v="4"/>
    <x v="0"/>
    <x v="14"/>
    <n v="0.15"/>
    <n v="0.86"/>
    <x v="0"/>
    <x v="11"/>
  </r>
  <r>
    <s v="RESULT (A)"/>
    <n v="260"/>
    <x v="11"/>
    <n v="1"/>
    <n v="0"/>
    <n v="1"/>
    <n v="6"/>
    <x v="0"/>
    <n v="3"/>
    <n v="1"/>
    <n v="0.12"/>
    <n v="0.1515"/>
    <n v="0.93"/>
    <n v="0.1343"/>
    <n v="0"/>
    <n v="16"/>
    <n v="16"/>
    <s v="WINTER"/>
    <x v="0"/>
    <x v="0"/>
    <x v="6"/>
    <x v="4"/>
    <x v="0"/>
    <x v="16"/>
    <n v="0.15"/>
    <n v="0.93"/>
    <x v="0"/>
    <x v="11"/>
  </r>
  <r>
    <s v="RESULT (A)"/>
    <n v="261"/>
    <x v="11"/>
    <n v="1"/>
    <n v="0"/>
    <n v="1"/>
    <n v="7"/>
    <x v="0"/>
    <n v="3"/>
    <n v="1"/>
    <n v="0.14000000000000001"/>
    <n v="0.1515"/>
    <n v="0.69"/>
    <n v="0.1343"/>
    <n v="0"/>
    <n v="54"/>
    <n v="54"/>
    <s v="WINTER"/>
    <x v="0"/>
    <x v="0"/>
    <x v="7"/>
    <x v="4"/>
    <x v="0"/>
    <x v="14"/>
    <n v="0.15"/>
    <n v="0.69"/>
    <x v="0"/>
    <x v="11"/>
  </r>
  <r>
    <s v="RESULT (A)"/>
    <n v="262"/>
    <x v="11"/>
    <n v="1"/>
    <n v="0"/>
    <n v="1"/>
    <n v="8"/>
    <x v="0"/>
    <n v="3"/>
    <n v="1"/>
    <n v="0.16"/>
    <n v="0.16669999999999999"/>
    <n v="0.59"/>
    <n v="0.16420000000000001"/>
    <n v="3"/>
    <n v="125"/>
    <n v="128"/>
    <s v="WINTER"/>
    <x v="0"/>
    <x v="0"/>
    <x v="8"/>
    <x v="4"/>
    <x v="0"/>
    <x v="13"/>
    <n v="0.17"/>
    <n v="0.59"/>
    <x v="0"/>
    <x v="11"/>
  </r>
  <r>
    <s v="RESULT (A)"/>
    <n v="263"/>
    <x v="11"/>
    <n v="1"/>
    <n v="0"/>
    <n v="1"/>
    <n v="9"/>
    <x v="0"/>
    <n v="3"/>
    <n v="1"/>
    <n v="0.16"/>
    <n v="0.13639999999999999"/>
    <n v="0.59"/>
    <n v="0.32840000000000003"/>
    <n v="3"/>
    <n v="78"/>
    <n v="81"/>
    <s v="WINTER"/>
    <x v="0"/>
    <x v="0"/>
    <x v="9"/>
    <x v="4"/>
    <x v="0"/>
    <x v="13"/>
    <n v="0.14000000000000001"/>
    <n v="0.59"/>
    <x v="0"/>
    <x v="11"/>
  </r>
  <r>
    <s v="RESULT (A)"/>
    <n v="264"/>
    <x v="11"/>
    <n v="1"/>
    <n v="0"/>
    <n v="1"/>
    <n v="10"/>
    <x v="0"/>
    <n v="3"/>
    <n v="1"/>
    <n v="0.18"/>
    <n v="0.18179999999999999"/>
    <n v="0.55000000000000004"/>
    <n v="0.22389999999999999"/>
    <n v="0"/>
    <n v="39"/>
    <n v="39"/>
    <s v="WINTER"/>
    <x v="0"/>
    <x v="0"/>
    <x v="10"/>
    <x v="4"/>
    <x v="0"/>
    <x v="15"/>
    <n v="0.18"/>
    <n v="0.55000000000000004"/>
    <x v="0"/>
    <x v="11"/>
  </r>
  <r>
    <s v="RESULT (A)"/>
    <n v="265"/>
    <x v="11"/>
    <n v="1"/>
    <n v="0"/>
    <n v="1"/>
    <n v="11"/>
    <x v="0"/>
    <n v="3"/>
    <n v="1"/>
    <n v="0.2"/>
    <n v="0.18179999999999999"/>
    <n v="0.51"/>
    <n v="0.3881"/>
    <n v="3"/>
    <n v="32"/>
    <n v="35"/>
    <s v="WINTER"/>
    <x v="0"/>
    <x v="0"/>
    <x v="11"/>
    <x v="4"/>
    <x v="0"/>
    <x v="2"/>
    <n v="0.18"/>
    <n v="0.51"/>
    <x v="0"/>
    <x v="11"/>
  </r>
  <r>
    <s v="RESULT (A)"/>
    <n v="266"/>
    <x v="11"/>
    <n v="1"/>
    <n v="0"/>
    <n v="1"/>
    <n v="12"/>
    <x v="0"/>
    <n v="3"/>
    <n v="1"/>
    <n v="0.2"/>
    <n v="0.1515"/>
    <n v="0.47"/>
    <n v="0.58209999999999995"/>
    <n v="3"/>
    <n v="52"/>
    <n v="55"/>
    <s v="WINTER"/>
    <x v="0"/>
    <x v="0"/>
    <x v="12"/>
    <x v="4"/>
    <x v="0"/>
    <x v="2"/>
    <n v="0.15"/>
    <n v="0.47"/>
    <x v="1"/>
    <x v="11"/>
  </r>
  <r>
    <s v="RESULT (A)"/>
    <n v="267"/>
    <x v="11"/>
    <n v="1"/>
    <n v="0"/>
    <n v="1"/>
    <n v="13"/>
    <x v="0"/>
    <n v="3"/>
    <n v="1"/>
    <n v="0.22"/>
    <n v="0.19700000000000001"/>
    <n v="0.44"/>
    <n v="0.35820000000000002"/>
    <n v="0"/>
    <n v="49"/>
    <n v="49"/>
    <s v="WINTER"/>
    <x v="0"/>
    <x v="0"/>
    <x v="13"/>
    <x v="4"/>
    <x v="0"/>
    <x v="1"/>
    <n v="0.2"/>
    <n v="0.44"/>
    <x v="1"/>
    <x v="11"/>
  </r>
  <r>
    <s v="RESULT (A)"/>
    <n v="268"/>
    <x v="11"/>
    <n v="1"/>
    <n v="0"/>
    <n v="1"/>
    <n v="14"/>
    <x v="0"/>
    <n v="3"/>
    <n v="1"/>
    <n v="0.2"/>
    <n v="0.18179999999999999"/>
    <n v="0.47"/>
    <n v="0.32840000000000003"/>
    <n v="0"/>
    <n v="44"/>
    <n v="44"/>
    <s v="WINTER"/>
    <x v="0"/>
    <x v="0"/>
    <x v="14"/>
    <x v="4"/>
    <x v="0"/>
    <x v="2"/>
    <n v="0.18"/>
    <n v="0.47"/>
    <x v="1"/>
    <x v="11"/>
  </r>
  <r>
    <s v="RESULT (A)"/>
    <n v="269"/>
    <x v="11"/>
    <n v="1"/>
    <n v="0"/>
    <n v="1"/>
    <n v="15"/>
    <x v="0"/>
    <n v="3"/>
    <n v="1"/>
    <n v="0.2"/>
    <n v="0.16669999999999999"/>
    <n v="0.47"/>
    <n v="0.41789999999999999"/>
    <n v="1"/>
    <n v="48"/>
    <n v="49"/>
    <s v="WINTER"/>
    <x v="0"/>
    <x v="0"/>
    <x v="15"/>
    <x v="4"/>
    <x v="0"/>
    <x v="2"/>
    <n v="0.17"/>
    <n v="0.47"/>
    <x v="1"/>
    <x v="11"/>
  </r>
  <r>
    <s v="RESULT (A)"/>
    <n v="270"/>
    <x v="11"/>
    <n v="1"/>
    <n v="0"/>
    <n v="1"/>
    <n v="16"/>
    <x v="0"/>
    <n v="3"/>
    <n v="1"/>
    <n v="0.22"/>
    <n v="0.19700000000000001"/>
    <n v="0.44"/>
    <n v="0.32840000000000003"/>
    <n v="5"/>
    <n v="63"/>
    <n v="68"/>
    <s v="WINTER"/>
    <x v="0"/>
    <x v="0"/>
    <x v="16"/>
    <x v="4"/>
    <x v="0"/>
    <x v="1"/>
    <n v="0.2"/>
    <n v="0.44"/>
    <x v="1"/>
    <x v="11"/>
  </r>
  <r>
    <s v="RESULT (A)"/>
    <n v="271"/>
    <x v="11"/>
    <n v="1"/>
    <n v="0"/>
    <n v="1"/>
    <n v="17"/>
    <x v="0"/>
    <n v="3"/>
    <n v="1"/>
    <n v="0.2"/>
    <n v="0.18179999999999999"/>
    <n v="0.47"/>
    <n v="0.35820000000000002"/>
    <n v="0"/>
    <n v="139"/>
    <n v="139"/>
    <s v="WINTER"/>
    <x v="0"/>
    <x v="0"/>
    <x v="17"/>
    <x v="4"/>
    <x v="0"/>
    <x v="2"/>
    <n v="0.18"/>
    <n v="0.47"/>
    <x v="1"/>
    <x v="11"/>
  </r>
  <r>
    <s v="RESULT (A)"/>
    <n v="272"/>
    <x v="11"/>
    <n v="1"/>
    <n v="0"/>
    <n v="1"/>
    <n v="18"/>
    <x v="0"/>
    <n v="3"/>
    <n v="1"/>
    <n v="0.2"/>
    <n v="0.1515"/>
    <n v="0.47"/>
    <n v="0.52239999999999998"/>
    <n v="2"/>
    <n v="135"/>
    <n v="137"/>
    <s v="WINTER"/>
    <x v="0"/>
    <x v="0"/>
    <x v="18"/>
    <x v="4"/>
    <x v="0"/>
    <x v="2"/>
    <n v="0.15"/>
    <n v="0.47"/>
    <x v="1"/>
    <x v="11"/>
  </r>
  <r>
    <s v="RESULT (A)"/>
    <n v="273"/>
    <x v="11"/>
    <n v="1"/>
    <n v="0"/>
    <n v="1"/>
    <n v="19"/>
    <x v="0"/>
    <n v="3"/>
    <n v="1"/>
    <n v="0.18"/>
    <n v="0.1515"/>
    <n v="0.47"/>
    <n v="0.41789999999999999"/>
    <n v="1"/>
    <n v="82"/>
    <n v="83"/>
    <s v="WINTER"/>
    <x v="0"/>
    <x v="0"/>
    <x v="19"/>
    <x v="4"/>
    <x v="0"/>
    <x v="15"/>
    <n v="0.15"/>
    <n v="0.47"/>
    <x v="1"/>
    <x v="11"/>
  </r>
  <r>
    <s v="RESULT (A)"/>
    <n v="274"/>
    <x v="11"/>
    <n v="1"/>
    <n v="0"/>
    <n v="1"/>
    <n v="20"/>
    <x v="0"/>
    <n v="3"/>
    <n v="1"/>
    <n v="0.16"/>
    <n v="0.13639999999999999"/>
    <n v="0.5"/>
    <n v="0.32840000000000003"/>
    <n v="2"/>
    <n v="54"/>
    <n v="56"/>
    <s v="WINTER"/>
    <x v="0"/>
    <x v="0"/>
    <x v="20"/>
    <x v="4"/>
    <x v="0"/>
    <x v="13"/>
    <n v="0.14000000000000001"/>
    <n v="0.5"/>
    <x v="1"/>
    <x v="11"/>
  </r>
  <r>
    <s v="RESULT (A)"/>
    <n v="275"/>
    <x v="11"/>
    <n v="1"/>
    <n v="0"/>
    <n v="1"/>
    <n v="21"/>
    <x v="0"/>
    <n v="3"/>
    <n v="1"/>
    <n v="0.16"/>
    <n v="0.13639999999999999"/>
    <n v="0.55000000000000004"/>
    <n v="0.32840000000000003"/>
    <n v="0"/>
    <n v="57"/>
    <n v="57"/>
    <s v="WINTER"/>
    <x v="0"/>
    <x v="0"/>
    <x v="21"/>
    <x v="4"/>
    <x v="0"/>
    <x v="13"/>
    <n v="0.14000000000000001"/>
    <n v="0.55000000000000004"/>
    <x v="1"/>
    <x v="11"/>
  </r>
  <r>
    <s v="RESULT (A)"/>
    <n v="276"/>
    <x v="11"/>
    <n v="1"/>
    <n v="0"/>
    <n v="1"/>
    <n v="22"/>
    <x v="0"/>
    <n v="3"/>
    <n v="1"/>
    <n v="0.16"/>
    <n v="0.1212"/>
    <n v="0.55000000000000004"/>
    <n v="0.44779999999999998"/>
    <n v="1"/>
    <n v="32"/>
    <n v="33"/>
    <s v="WINTER"/>
    <x v="0"/>
    <x v="0"/>
    <x v="22"/>
    <x v="4"/>
    <x v="0"/>
    <x v="13"/>
    <n v="0.12"/>
    <n v="0.55000000000000004"/>
    <x v="1"/>
    <x v="11"/>
  </r>
  <r>
    <s v="RESULT (A)"/>
    <n v="277"/>
    <x v="11"/>
    <n v="1"/>
    <n v="0"/>
    <n v="1"/>
    <n v="23"/>
    <x v="0"/>
    <n v="3"/>
    <n v="1"/>
    <n v="0.14000000000000001"/>
    <n v="0.1061"/>
    <n v="0.59"/>
    <n v="0.41789999999999999"/>
    <n v="1"/>
    <n v="19"/>
    <n v="20"/>
    <s v="WINTER"/>
    <x v="0"/>
    <x v="0"/>
    <x v="23"/>
    <x v="4"/>
    <x v="0"/>
    <x v="14"/>
    <n v="0.11"/>
    <n v="0.59"/>
    <x v="1"/>
    <x v="11"/>
  </r>
  <r>
    <s v="RESULT (A)"/>
    <n v="278"/>
    <x v="12"/>
    <n v="1"/>
    <n v="0"/>
    <n v="1"/>
    <n v="0"/>
    <x v="0"/>
    <n v="4"/>
    <n v="1"/>
    <n v="0.14000000000000001"/>
    <n v="0.1212"/>
    <n v="0.59"/>
    <n v="0.28360000000000002"/>
    <n v="1"/>
    <n v="6"/>
    <n v="7"/>
    <s v="WINTER"/>
    <x v="0"/>
    <x v="0"/>
    <x v="0"/>
    <x v="5"/>
    <x v="0"/>
    <x v="14"/>
    <n v="0.12"/>
    <n v="0.59"/>
    <x v="0"/>
    <x v="12"/>
  </r>
  <r>
    <s v="RESULT (A)"/>
    <n v="279"/>
    <x v="12"/>
    <n v="1"/>
    <n v="0"/>
    <n v="1"/>
    <n v="1"/>
    <x v="0"/>
    <n v="4"/>
    <n v="1"/>
    <n v="0.14000000000000001"/>
    <n v="0.1212"/>
    <n v="0.5"/>
    <n v="0.28360000000000002"/>
    <n v="0"/>
    <n v="2"/>
    <n v="2"/>
    <s v="WINTER"/>
    <x v="0"/>
    <x v="0"/>
    <x v="1"/>
    <x v="5"/>
    <x v="0"/>
    <x v="14"/>
    <n v="0.12"/>
    <n v="0.5"/>
    <x v="0"/>
    <x v="12"/>
  </r>
  <r>
    <s v="RESULT (A)"/>
    <n v="280"/>
    <x v="12"/>
    <n v="1"/>
    <n v="0"/>
    <n v="1"/>
    <n v="2"/>
    <x v="0"/>
    <n v="4"/>
    <n v="1"/>
    <n v="0.14000000000000001"/>
    <n v="0.1212"/>
    <n v="0.5"/>
    <n v="0.35820000000000002"/>
    <n v="0"/>
    <n v="2"/>
    <n v="2"/>
    <s v="WINTER"/>
    <x v="0"/>
    <x v="0"/>
    <x v="2"/>
    <x v="5"/>
    <x v="0"/>
    <x v="14"/>
    <n v="0.12"/>
    <n v="0.5"/>
    <x v="0"/>
    <x v="12"/>
  </r>
  <r>
    <s v="RESULT (A)"/>
    <n v="281"/>
    <x v="12"/>
    <n v="1"/>
    <n v="0"/>
    <n v="1"/>
    <n v="3"/>
    <x v="0"/>
    <n v="4"/>
    <n v="1"/>
    <n v="0.14000000000000001"/>
    <n v="0.1212"/>
    <n v="0.5"/>
    <n v="0.32840000000000003"/>
    <n v="0"/>
    <n v="3"/>
    <n v="3"/>
    <s v="WINTER"/>
    <x v="0"/>
    <x v="0"/>
    <x v="3"/>
    <x v="5"/>
    <x v="0"/>
    <x v="14"/>
    <n v="0.12"/>
    <n v="0.5"/>
    <x v="0"/>
    <x v="12"/>
  </r>
  <r>
    <s v="RESULT (A)"/>
    <n v="282"/>
    <x v="12"/>
    <n v="1"/>
    <n v="0"/>
    <n v="1"/>
    <n v="4"/>
    <x v="0"/>
    <n v="4"/>
    <n v="1"/>
    <n v="0.14000000000000001"/>
    <n v="0.1212"/>
    <n v="0.5"/>
    <n v="0.25369999999999998"/>
    <n v="0"/>
    <n v="4"/>
    <n v="4"/>
    <s v="WINTER"/>
    <x v="0"/>
    <x v="0"/>
    <x v="4"/>
    <x v="5"/>
    <x v="0"/>
    <x v="14"/>
    <n v="0.12"/>
    <n v="0.5"/>
    <x v="0"/>
    <x v="12"/>
  </r>
  <r>
    <s v="RESULT (A)"/>
    <n v="283"/>
    <x v="12"/>
    <n v="1"/>
    <n v="0"/>
    <n v="1"/>
    <n v="5"/>
    <x v="0"/>
    <n v="4"/>
    <n v="1"/>
    <n v="0.14000000000000001"/>
    <n v="0.1212"/>
    <n v="0.5"/>
    <n v="0.29849999999999999"/>
    <n v="0"/>
    <n v="3"/>
    <n v="3"/>
    <s v="WINTER"/>
    <x v="0"/>
    <x v="0"/>
    <x v="5"/>
    <x v="5"/>
    <x v="0"/>
    <x v="14"/>
    <n v="0.12"/>
    <n v="0.5"/>
    <x v="0"/>
    <x v="12"/>
  </r>
  <r>
    <s v="RESULT (A)"/>
    <n v="284"/>
    <x v="12"/>
    <n v="1"/>
    <n v="0"/>
    <n v="1"/>
    <n v="6"/>
    <x v="0"/>
    <n v="4"/>
    <n v="1"/>
    <n v="0.12"/>
    <n v="0.1515"/>
    <n v="0.54"/>
    <n v="0.1343"/>
    <n v="0"/>
    <n v="28"/>
    <n v="28"/>
    <s v="WINTER"/>
    <x v="0"/>
    <x v="0"/>
    <x v="6"/>
    <x v="5"/>
    <x v="0"/>
    <x v="16"/>
    <n v="0.15"/>
    <n v="0.54"/>
    <x v="0"/>
    <x v="12"/>
  </r>
  <r>
    <s v="RESULT (A)"/>
    <n v="285"/>
    <x v="12"/>
    <n v="1"/>
    <n v="0"/>
    <n v="1"/>
    <n v="7"/>
    <x v="0"/>
    <n v="4"/>
    <n v="1"/>
    <n v="0.12"/>
    <n v="0.1515"/>
    <n v="0.54"/>
    <n v="0.1343"/>
    <n v="0"/>
    <n v="72"/>
    <n v="72"/>
    <s v="WINTER"/>
    <x v="0"/>
    <x v="0"/>
    <x v="7"/>
    <x v="5"/>
    <x v="0"/>
    <x v="16"/>
    <n v="0.15"/>
    <n v="0.54"/>
    <x v="0"/>
    <x v="12"/>
  </r>
  <r>
    <s v="RESULT (A)"/>
    <n v="286"/>
    <x v="12"/>
    <n v="1"/>
    <n v="0"/>
    <n v="1"/>
    <n v="8"/>
    <x v="0"/>
    <n v="4"/>
    <n v="1"/>
    <n v="0.14000000000000001"/>
    <n v="0.13639999999999999"/>
    <n v="0.5"/>
    <n v="0.19400000000000001"/>
    <n v="5"/>
    <n v="197"/>
    <n v="202"/>
    <s v="WINTER"/>
    <x v="0"/>
    <x v="0"/>
    <x v="8"/>
    <x v="5"/>
    <x v="0"/>
    <x v="14"/>
    <n v="0.14000000000000001"/>
    <n v="0.5"/>
    <x v="0"/>
    <x v="12"/>
  </r>
  <r>
    <s v="RESULT (A)"/>
    <n v="287"/>
    <x v="12"/>
    <n v="1"/>
    <n v="0"/>
    <n v="1"/>
    <n v="9"/>
    <x v="0"/>
    <n v="4"/>
    <n v="1"/>
    <n v="0.14000000000000001"/>
    <n v="0.1212"/>
    <n v="0.5"/>
    <n v="0.32840000000000003"/>
    <n v="2"/>
    <n v="137"/>
    <n v="139"/>
    <s v="WINTER"/>
    <x v="0"/>
    <x v="0"/>
    <x v="9"/>
    <x v="5"/>
    <x v="0"/>
    <x v="14"/>
    <n v="0.12"/>
    <n v="0.5"/>
    <x v="0"/>
    <x v="12"/>
  </r>
  <r>
    <s v="RESULT (A)"/>
    <n v="288"/>
    <x v="12"/>
    <n v="1"/>
    <n v="0"/>
    <n v="1"/>
    <n v="10"/>
    <x v="0"/>
    <n v="4"/>
    <n v="2"/>
    <n v="0.16"/>
    <n v="0.13639999999999999"/>
    <n v="0.5"/>
    <n v="0.35820000000000002"/>
    <n v="2"/>
    <n v="36"/>
    <n v="38"/>
    <s v="WINTER"/>
    <x v="0"/>
    <x v="0"/>
    <x v="10"/>
    <x v="5"/>
    <x v="1"/>
    <x v="13"/>
    <n v="0.14000000000000001"/>
    <n v="0.5"/>
    <x v="0"/>
    <x v="12"/>
  </r>
  <r>
    <s v="RESULT (A)"/>
    <n v="289"/>
    <x v="12"/>
    <n v="1"/>
    <n v="0"/>
    <n v="1"/>
    <n v="11"/>
    <x v="0"/>
    <n v="4"/>
    <n v="2"/>
    <n v="0.2"/>
    <n v="0.16669999999999999"/>
    <n v="0.44"/>
    <n v="0.44779999999999998"/>
    <n v="4"/>
    <n v="33"/>
    <n v="37"/>
    <s v="WINTER"/>
    <x v="0"/>
    <x v="0"/>
    <x v="11"/>
    <x v="5"/>
    <x v="1"/>
    <x v="2"/>
    <n v="0.17"/>
    <n v="0.44"/>
    <x v="0"/>
    <x v="12"/>
  </r>
  <r>
    <s v="RESULT (A)"/>
    <n v="290"/>
    <x v="12"/>
    <n v="1"/>
    <n v="0"/>
    <n v="1"/>
    <n v="12"/>
    <x v="0"/>
    <n v="4"/>
    <n v="1"/>
    <n v="0.2"/>
    <n v="0.16669999999999999"/>
    <n v="0.44"/>
    <n v="0.41789999999999999"/>
    <n v="3"/>
    <n v="49"/>
    <n v="52"/>
    <s v="WINTER"/>
    <x v="0"/>
    <x v="0"/>
    <x v="12"/>
    <x v="5"/>
    <x v="0"/>
    <x v="2"/>
    <n v="0.17"/>
    <n v="0.44"/>
    <x v="1"/>
    <x v="12"/>
  </r>
  <r>
    <s v="RESULT (A)"/>
    <n v="291"/>
    <x v="12"/>
    <n v="1"/>
    <n v="0"/>
    <n v="1"/>
    <n v="13"/>
    <x v="0"/>
    <n v="4"/>
    <n v="1"/>
    <n v="0.22"/>
    <n v="0.19700000000000001"/>
    <n v="0.41"/>
    <n v="0.44779999999999998"/>
    <n v="2"/>
    <n v="81"/>
    <n v="83"/>
    <s v="WINTER"/>
    <x v="0"/>
    <x v="0"/>
    <x v="13"/>
    <x v="5"/>
    <x v="0"/>
    <x v="1"/>
    <n v="0.2"/>
    <n v="0.41"/>
    <x v="1"/>
    <x v="12"/>
  </r>
  <r>
    <s v="RESULT (A)"/>
    <n v="292"/>
    <x v="12"/>
    <n v="1"/>
    <n v="0"/>
    <n v="1"/>
    <n v="14"/>
    <x v="0"/>
    <n v="4"/>
    <n v="1"/>
    <n v="0.22"/>
    <n v="0.19700000000000001"/>
    <n v="0.41"/>
    <n v="0.3881"/>
    <n v="3"/>
    <n v="39"/>
    <n v="42"/>
    <s v="WINTER"/>
    <x v="0"/>
    <x v="0"/>
    <x v="14"/>
    <x v="5"/>
    <x v="0"/>
    <x v="1"/>
    <n v="0.2"/>
    <n v="0.41"/>
    <x v="1"/>
    <x v="12"/>
  </r>
  <r>
    <s v="RESULT (A)"/>
    <n v="293"/>
    <x v="12"/>
    <n v="1"/>
    <n v="0"/>
    <n v="1"/>
    <n v="15"/>
    <x v="0"/>
    <n v="4"/>
    <n v="1"/>
    <n v="0.24"/>
    <n v="0.21210000000000001"/>
    <n v="0.38"/>
    <n v="0.29849999999999999"/>
    <n v="5"/>
    <n v="55"/>
    <n v="60"/>
    <s v="WINTER"/>
    <x v="0"/>
    <x v="0"/>
    <x v="15"/>
    <x v="5"/>
    <x v="0"/>
    <x v="0"/>
    <n v="0.21"/>
    <n v="0.38"/>
    <x v="1"/>
    <x v="12"/>
  </r>
  <r>
    <s v="RESULT (A)"/>
    <n v="294"/>
    <x v="12"/>
    <n v="1"/>
    <n v="0"/>
    <n v="1"/>
    <n v="16"/>
    <x v="0"/>
    <n v="4"/>
    <n v="1"/>
    <n v="0.24"/>
    <n v="0.21210000000000001"/>
    <n v="0.38"/>
    <n v="0.35820000000000002"/>
    <n v="2"/>
    <n v="76"/>
    <n v="78"/>
    <s v="WINTER"/>
    <x v="0"/>
    <x v="0"/>
    <x v="16"/>
    <x v="5"/>
    <x v="0"/>
    <x v="0"/>
    <n v="0.21"/>
    <n v="0.38"/>
    <x v="1"/>
    <x v="12"/>
  </r>
  <r>
    <s v="RESULT (A)"/>
    <n v="295"/>
    <x v="12"/>
    <n v="1"/>
    <n v="0"/>
    <n v="1"/>
    <n v="17"/>
    <x v="0"/>
    <n v="4"/>
    <n v="1"/>
    <n v="0.2"/>
    <n v="0.18179999999999999"/>
    <n v="0.4"/>
    <n v="0.28360000000000002"/>
    <n v="4"/>
    <n v="158"/>
    <n v="162"/>
    <s v="WINTER"/>
    <x v="0"/>
    <x v="0"/>
    <x v="17"/>
    <x v="5"/>
    <x v="0"/>
    <x v="2"/>
    <n v="0.18"/>
    <n v="0.4"/>
    <x v="1"/>
    <x v="12"/>
  </r>
  <r>
    <s v="RESULT (A)"/>
    <n v="296"/>
    <x v="12"/>
    <n v="1"/>
    <n v="0"/>
    <n v="1"/>
    <n v="18"/>
    <x v="0"/>
    <n v="4"/>
    <n v="1"/>
    <n v="0.2"/>
    <n v="0.18179999999999999"/>
    <n v="0.4"/>
    <n v="0.32840000000000003"/>
    <n v="3"/>
    <n v="141"/>
    <n v="144"/>
    <s v="WINTER"/>
    <x v="0"/>
    <x v="0"/>
    <x v="18"/>
    <x v="5"/>
    <x v="0"/>
    <x v="2"/>
    <n v="0.18"/>
    <n v="0.4"/>
    <x v="1"/>
    <x v="12"/>
  </r>
  <r>
    <s v="RESULT (A)"/>
    <n v="297"/>
    <x v="12"/>
    <n v="1"/>
    <n v="0"/>
    <n v="1"/>
    <n v="19"/>
    <x v="0"/>
    <n v="4"/>
    <n v="1"/>
    <n v="0.16"/>
    <n v="0.1515"/>
    <n v="0.47"/>
    <n v="0.25369999999999998"/>
    <n v="1"/>
    <n v="98"/>
    <n v="99"/>
    <s v="WINTER"/>
    <x v="0"/>
    <x v="0"/>
    <x v="19"/>
    <x v="5"/>
    <x v="0"/>
    <x v="13"/>
    <n v="0.15"/>
    <n v="0.47"/>
    <x v="1"/>
    <x v="12"/>
  </r>
  <r>
    <s v="RESULT (A)"/>
    <n v="298"/>
    <x v="12"/>
    <n v="1"/>
    <n v="0"/>
    <n v="1"/>
    <n v="20"/>
    <x v="0"/>
    <n v="4"/>
    <n v="1"/>
    <n v="0.16"/>
    <n v="0.1515"/>
    <n v="0.47"/>
    <n v="0.22389999999999999"/>
    <n v="0"/>
    <n v="64"/>
    <n v="64"/>
    <s v="WINTER"/>
    <x v="0"/>
    <x v="0"/>
    <x v="20"/>
    <x v="5"/>
    <x v="0"/>
    <x v="13"/>
    <n v="0.15"/>
    <n v="0.47"/>
    <x v="1"/>
    <x v="12"/>
  </r>
  <r>
    <s v="RESULT (A)"/>
    <n v="299"/>
    <x v="12"/>
    <n v="1"/>
    <n v="0"/>
    <n v="1"/>
    <n v="21"/>
    <x v="0"/>
    <n v="4"/>
    <n v="1"/>
    <n v="0.14000000000000001"/>
    <n v="0.1212"/>
    <n v="0.46"/>
    <n v="0.29849999999999999"/>
    <n v="0"/>
    <n v="40"/>
    <n v="40"/>
    <s v="WINTER"/>
    <x v="0"/>
    <x v="0"/>
    <x v="21"/>
    <x v="5"/>
    <x v="0"/>
    <x v="14"/>
    <n v="0.12"/>
    <n v="0.46"/>
    <x v="1"/>
    <x v="12"/>
  </r>
  <r>
    <s v="RESULT (A)"/>
    <n v="300"/>
    <x v="12"/>
    <n v="1"/>
    <n v="0"/>
    <n v="1"/>
    <n v="22"/>
    <x v="0"/>
    <n v="4"/>
    <n v="1"/>
    <n v="0.14000000000000001"/>
    <n v="0.1212"/>
    <n v="0.46"/>
    <n v="0.32840000000000003"/>
    <n v="0"/>
    <n v="30"/>
    <n v="30"/>
    <s v="WINTER"/>
    <x v="0"/>
    <x v="0"/>
    <x v="22"/>
    <x v="5"/>
    <x v="0"/>
    <x v="14"/>
    <n v="0.12"/>
    <n v="0.46"/>
    <x v="1"/>
    <x v="12"/>
  </r>
  <r>
    <s v="RESULT (A)"/>
    <n v="301"/>
    <x v="12"/>
    <n v="1"/>
    <n v="0"/>
    <n v="1"/>
    <n v="23"/>
    <x v="0"/>
    <n v="4"/>
    <n v="1"/>
    <n v="0.12"/>
    <n v="0.13639999999999999"/>
    <n v="0.5"/>
    <n v="0.19400000000000001"/>
    <n v="1"/>
    <n v="14"/>
    <n v="15"/>
    <s v="WINTER"/>
    <x v="0"/>
    <x v="0"/>
    <x v="23"/>
    <x v="5"/>
    <x v="0"/>
    <x v="16"/>
    <n v="0.14000000000000001"/>
    <n v="0.5"/>
    <x v="1"/>
    <x v="12"/>
  </r>
  <r>
    <s v="RESULT (A)"/>
    <n v="302"/>
    <x v="13"/>
    <n v="1"/>
    <n v="0"/>
    <n v="1"/>
    <n v="0"/>
    <x v="0"/>
    <n v="5"/>
    <n v="1"/>
    <n v="0.12"/>
    <n v="0.13639999999999999"/>
    <n v="0.5"/>
    <n v="0.19400000000000001"/>
    <n v="0"/>
    <n v="14"/>
    <n v="14"/>
    <s v="WINTER"/>
    <x v="0"/>
    <x v="0"/>
    <x v="0"/>
    <x v="6"/>
    <x v="0"/>
    <x v="16"/>
    <n v="0.14000000000000001"/>
    <n v="0.5"/>
    <x v="0"/>
    <x v="13"/>
  </r>
  <r>
    <s v="RESULT (A)"/>
    <n v="303"/>
    <x v="13"/>
    <n v="1"/>
    <n v="0"/>
    <n v="1"/>
    <n v="1"/>
    <x v="0"/>
    <n v="5"/>
    <n v="1"/>
    <n v="0.1"/>
    <n v="0.1212"/>
    <n v="0.54"/>
    <n v="0.16420000000000001"/>
    <n v="0"/>
    <n v="5"/>
    <n v="5"/>
    <s v="WINTER"/>
    <x v="0"/>
    <x v="0"/>
    <x v="1"/>
    <x v="6"/>
    <x v="0"/>
    <x v="18"/>
    <n v="0.12"/>
    <n v="0.54"/>
    <x v="0"/>
    <x v="13"/>
  </r>
  <r>
    <s v="RESULT (A)"/>
    <n v="304"/>
    <x v="13"/>
    <n v="1"/>
    <n v="0"/>
    <n v="1"/>
    <n v="2"/>
    <x v="0"/>
    <n v="5"/>
    <n v="1"/>
    <n v="0.1"/>
    <n v="0.1212"/>
    <n v="0.54"/>
    <n v="0.1343"/>
    <n v="0"/>
    <n v="1"/>
    <n v="1"/>
    <s v="WINTER"/>
    <x v="0"/>
    <x v="0"/>
    <x v="2"/>
    <x v="6"/>
    <x v="0"/>
    <x v="18"/>
    <n v="0.12"/>
    <n v="0.54"/>
    <x v="0"/>
    <x v="13"/>
  </r>
  <r>
    <s v="RESULT (A)"/>
    <n v="305"/>
    <x v="13"/>
    <n v="1"/>
    <n v="0"/>
    <n v="1"/>
    <n v="3"/>
    <x v="0"/>
    <n v="5"/>
    <n v="1"/>
    <n v="0.1"/>
    <n v="0.13639999999999999"/>
    <n v="0.54"/>
    <n v="0.1045"/>
    <n v="0"/>
    <n v="1"/>
    <n v="1"/>
    <s v="WINTER"/>
    <x v="0"/>
    <x v="0"/>
    <x v="3"/>
    <x v="6"/>
    <x v="0"/>
    <x v="18"/>
    <n v="0.14000000000000001"/>
    <n v="0.54"/>
    <x v="0"/>
    <x v="13"/>
  </r>
  <r>
    <s v="RESULT (A)"/>
    <n v="306"/>
    <x v="13"/>
    <n v="1"/>
    <n v="0"/>
    <n v="1"/>
    <n v="5"/>
    <x v="0"/>
    <n v="5"/>
    <n v="1"/>
    <n v="0.1"/>
    <n v="0.13639999999999999"/>
    <n v="0.54"/>
    <n v="8.9599999999999999E-2"/>
    <n v="0"/>
    <n v="8"/>
    <n v="8"/>
    <s v="WINTER"/>
    <x v="0"/>
    <x v="0"/>
    <x v="5"/>
    <x v="6"/>
    <x v="0"/>
    <x v="18"/>
    <n v="0.14000000000000001"/>
    <n v="0.54"/>
    <x v="0"/>
    <x v="13"/>
  </r>
  <r>
    <s v="RESULT (A)"/>
    <n v="307"/>
    <x v="13"/>
    <n v="1"/>
    <n v="0"/>
    <n v="1"/>
    <n v="6"/>
    <x v="0"/>
    <n v="5"/>
    <n v="1"/>
    <n v="0.1"/>
    <n v="0.18179999999999999"/>
    <n v="0.54"/>
    <n v="0"/>
    <n v="0"/>
    <n v="17"/>
    <n v="17"/>
    <s v="WINTER"/>
    <x v="0"/>
    <x v="0"/>
    <x v="6"/>
    <x v="6"/>
    <x v="0"/>
    <x v="18"/>
    <n v="0.18"/>
    <n v="0.54"/>
    <x v="0"/>
    <x v="13"/>
  </r>
  <r>
    <s v="RESULT (A)"/>
    <n v="308"/>
    <x v="13"/>
    <n v="1"/>
    <n v="0"/>
    <n v="1"/>
    <n v="7"/>
    <x v="0"/>
    <n v="5"/>
    <n v="1"/>
    <n v="0.1"/>
    <n v="0.1212"/>
    <n v="0.74"/>
    <n v="0.16420000000000001"/>
    <n v="0"/>
    <n v="70"/>
    <n v="70"/>
    <s v="WINTER"/>
    <x v="0"/>
    <x v="0"/>
    <x v="7"/>
    <x v="6"/>
    <x v="0"/>
    <x v="18"/>
    <n v="0.12"/>
    <n v="0.74"/>
    <x v="0"/>
    <x v="13"/>
  </r>
  <r>
    <s v="RESULT (A)"/>
    <n v="309"/>
    <x v="13"/>
    <n v="1"/>
    <n v="0"/>
    <n v="1"/>
    <n v="8"/>
    <x v="0"/>
    <n v="5"/>
    <n v="1"/>
    <n v="0.12"/>
    <n v="0.16669999999999999"/>
    <n v="0.68"/>
    <n v="0"/>
    <n v="2"/>
    <n v="156"/>
    <n v="158"/>
    <s v="WINTER"/>
    <x v="0"/>
    <x v="0"/>
    <x v="8"/>
    <x v="6"/>
    <x v="0"/>
    <x v="16"/>
    <n v="0.17"/>
    <n v="0.68"/>
    <x v="0"/>
    <x v="13"/>
  </r>
  <r>
    <s v="RESULT (A)"/>
    <n v="310"/>
    <x v="13"/>
    <n v="1"/>
    <n v="0"/>
    <n v="1"/>
    <n v="9"/>
    <x v="0"/>
    <n v="5"/>
    <n v="1"/>
    <n v="0.14000000000000001"/>
    <n v="0.1515"/>
    <n v="0.69"/>
    <n v="0.1343"/>
    <n v="0"/>
    <n v="117"/>
    <n v="117"/>
    <s v="WINTER"/>
    <x v="0"/>
    <x v="0"/>
    <x v="9"/>
    <x v="6"/>
    <x v="0"/>
    <x v="14"/>
    <n v="0.15"/>
    <n v="0.69"/>
    <x v="0"/>
    <x v="13"/>
  </r>
  <r>
    <s v="RESULT (A)"/>
    <n v="311"/>
    <x v="13"/>
    <n v="1"/>
    <n v="0"/>
    <n v="1"/>
    <n v="10"/>
    <x v="0"/>
    <n v="5"/>
    <n v="1"/>
    <n v="0.18"/>
    <n v="0.18179999999999999"/>
    <n v="0.55000000000000004"/>
    <n v="0.19400000000000001"/>
    <n v="4"/>
    <n v="40"/>
    <n v="44"/>
    <s v="WINTER"/>
    <x v="0"/>
    <x v="0"/>
    <x v="10"/>
    <x v="6"/>
    <x v="0"/>
    <x v="15"/>
    <n v="0.18"/>
    <n v="0.55000000000000004"/>
    <x v="0"/>
    <x v="13"/>
  </r>
  <r>
    <s v="RESULT (A)"/>
    <n v="312"/>
    <x v="13"/>
    <n v="1"/>
    <n v="0"/>
    <n v="1"/>
    <n v="11"/>
    <x v="0"/>
    <n v="5"/>
    <n v="1"/>
    <n v="0.18"/>
    <n v="0.16669999999999999"/>
    <n v="0.51"/>
    <n v="0.28360000000000002"/>
    <n v="6"/>
    <n v="47"/>
    <n v="53"/>
    <s v="WINTER"/>
    <x v="0"/>
    <x v="0"/>
    <x v="11"/>
    <x v="6"/>
    <x v="0"/>
    <x v="15"/>
    <n v="0.17"/>
    <n v="0.51"/>
    <x v="0"/>
    <x v="13"/>
  </r>
  <r>
    <s v="RESULT (A)"/>
    <n v="313"/>
    <x v="13"/>
    <n v="1"/>
    <n v="0"/>
    <n v="1"/>
    <n v="12"/>
    <x v="0"/>
    <n v="5"/>
    <n v="1"/>
    <n v="0.2"/>
    <n v="0.19700000000000001"/>
    <n v="0.44"/>
    <n v="0.25369999999999998"/>
    <n v="2"/>
    <n v="59"/>
    <n v="61"/>
    <s v="WINTER"/>
    <x v="0"/>
    <x v="0"/>
    <x v="12"/>
    <x v="6"/>
    <x v="0"/>
    <x v="2"/>
    <n v="0.2"/>
    <n v="0.44"/>
    <x v="1"/>
    <x v="13"/>
  </r>
  <r>
    <s v="RESULT (A)"/>
    <n v="314"/>
    <x v="13"/>
    <n v="1"/>
    <n v="0"/>
    <n v="1"/>
    <n v="13"/>
    <x v="0"/>
    <n v="5"/>
    <n v="1"/>
    <n v="0.22"/>
    <n v="0.19700000000000001"/>
    <n v="0.37"/>
    <n v="0.3881"/>
    <n v="4"/>
    <n v="73"/>
    <n v="77"/>
    <s v="WINTER"/>
    <x v="0"/>
    <x v="0"/>
    <x v="13"/>
    <x v="6"/>
    <x v="0"/>
    <x v="1"/>
    <n v="0.2"/>
    <n v="0.37"/>
    <x v="1"/>
    <x v="13"/>
  </r>
  <r>
    <s v="RESULT (A)"/>
    <n v="315"/>
    <x v="13"/>
    <n v="1"/>
    <n v="0"/>
    <n v="1"/>
    <n v="14"/>
    <x v="0"/>
    <n v="5"/>
    <n v="1"/>
    <n v="0.22"/>
    <n v="0.21210000000000001"/>
    <n v="0.41"/>
    <n v="0.28360000000000002"/>
    <n v="5"/>
    <n v="59"/>
    <n v="64"/>
    <s v="WINTER"/>
    <x v="0"/>
    <x v="0"/>
    <x v="14"/>
    <x v="6"/>
    <x v="0"/>
    <x v="1"/>
    <n v="0.21"/>
    <n v="0.41"/>
    <x v="1"/>
    <x v="13"/>
  </r>
  <r>
    <s v="RESULT (A)"/>
    <n v="316"/>
    <x v="13"/>
    <n v="1"/>
    <n v="0"/>
    <n v="1"/>
    <n v="15"/>
    <x v="0"/>
    <n v="5"/>
    <n v="1"/>
    <n v="0.24"/>
    <n v="0.2424"/>
    <n v="0.38"/>
    <n v="0.16420000000000001"/>
    <n v="9"/>
    <n v="59"/>
    <n v="68"/>
    <s v="WINTER"/>
    <x v="0"/>
    <x v="0"/>
    <x v="15"/>
    <x v="6"/>
    <x v="0"/>
    <x v="0"/>
    <n v="0.24"/>
    <n v="0.38"/>
    <x v="1"/>
    <x v="13"/>
  </r>
  <r>
    <s v="RESULT (A)"/>
    <n v="317"/>
    <x v="13"/>
    <n v="1"/>
    <n v="0"/>
    <n v="1"/>
    <n v="16"/>
    <x v="0"/>
    <n v="5"/>
    <n v="1"/>
    <n v="0.22"/>
    <n v="0.2424"/>
    <n v="0.41"/>
    <n v="0.1045"/>
    <n v="3"/>
    <n v="87"/>
    <n v="90"/>
    <s v="WINTER"/>
    <x v="0"/>
    <x v="0"/>
    <x v="16"/>
    <x v="6"/>
    <x v="0"/>
    <x v="1"/>
    <n v="0.24"/>
    <n v="0.41"/>
    <x v="1"/>
    <x v="13"/>
  </r>
  <r>
    <s v="RESULT (A)"/>
    <n v="318"/>
    <x v="13"/>
    <n v="1"/>
    <n v="0"/>
    <n v="1"/>
    <n v="17"/>
    <x v="0"/>
    <n v="5"/>
    <n v="1"/>
    <n v="0.22"/>
    <n v="0.2273"/>
    <n v="0.41"/>
    <n v="0.16420000000000001"/>
    <n v="4"/>
    <n v="155"/>
    <n v="159"/>
    <s v="WINTER"/>
    <x v="0"/>
    <x v="0"/>
    <x v="17"/>
    <x v="6"/>
    <x v="0"/>
    <x v="1"/>
    <n v="0.23"/>
    <n v="0.41"/>
    <x v="1"/>
    <x v="13"/>
  </r>
  <r>
    <s v="RESULT (A)"/>
    <n v="319"/>
    <x v="13"/>
    <n v="1"/>
    <n v="0"/>
    <n v="1"/>
    <n v="18"/>
    <x v="0"/>
    <n v="5"/>
    <n v="1"/>
    <n v="0.2"/>
    <n v="0.2576"/>
    <n v="0.47"/>
    <n v="0"/>
    <n v="5"/>
    <n v="134"/>
    <n v="139"/>
    <s v="WINTER"/>
    <x v="0"/>
    <x v="0"/>
    <x v="18"/>
    <x v="6"/>
    <x v="0"/>
    <x v="2"/>
    <n v="0.26"/>
    <n v="0.47"/>
    <x v="1"/>
    <x v="13"/>
  </r>
  <r>
    <s v="RESULT (A)"/>
    <n v="320"/>
    <x v="13"/>
    <n v="1"/>
    <n v="0"/>
    <n v="1"/>
    <n v="19"/>
    <x v="0"/>
    <n v="5"/>
    <n v="1"/>
    <n v="0.16"/>
    <n v="0.19700000000000001"/>
    <n v="0.59"/>
    <n v="8.9599999999999999E-2"/>
    <n v="3"/>
    <n v="89"/>
    <n v="92"/>
    <s v="WINTER"/>
    <x v="0"/>
    <x v="0"/>
    <x v="19"/>
    <x v="6"/>
    <x v="0"/>
    <x v="13"/>
    <n v="0.2"/>
    <n v="0.59"/>
    <x v="1"/>
    <x v="13"/>
  </r>
  <r>
    <s v="RESULT (A)"/>
    <n v="321"/>
    <x v="13"/>
    <n v="1"/>
    <n v="0"/>
    <n v="1"/>
    <n v="20"/>
    <x v="0"/>
    <n v="5"/>
    <n v="1"/>
    <n v="0.18"/>
    <n v="0.2424"/>
    <n v="0.59"/>
    <n v="0"/>
    <n v="0"/>
    <n v="68"/>
    <n v="68"/>
    <s v="WINTER"/>
    <x v="0"/>
    <x v="0"/>
    <x v="20"/>
    <x v="6"/>
    <x v="0"/>
    <x v="15"/>
    <n v="0.24"/>
    <n v="0.59"/>
    <x v="1"/>
    <x v="13"/>
  </r>
  <r>
    <s v="RESULT (A)"/>
    <n v="322"/>
    <x v="13"/>
    <n v="1"/>
    <n v="0"/>
    <n v="1"/>
    <n v="21"/>
    <x v="0"/>
    <n v="5"/>
    <n v="1"/>
    <n v="0.16"/>
    <n v="0.2273"/>
    <n v="0.69"/>
    <n v="0"/>
    <n v="4"/>
    <n v="48"/>
    <n v="52"/>
    <s v="WINTER"/>
    <x v="0"/>
    <x v="0"/>
    <x v="21"/>
    <x v="6"/>
    <x v="0"/>
    <x v="13"/>
    <n v="0.23"/>
    <n v="0.69"/>
    <x v="1"/>
    <x v="13"/>
  </r>
  <r>
    <s v="RESULT (A)"/>
    <n v="323"/>
    <x v="13"/>
    <n v="1"/>
    <n v="0"/>
    <n v="1"/>
    <n v="22"/>
    <x v="0"/>
    <n v="5"/>
    <n v="2"/>
    <n v="0.16"/>
    <n v="0.2273"/>
    <n v="0.69"/>
    <n v="0"/>
    <n v="2"/>
    <n v="34"/>
    <n v="36"/>
    <s v="WINTER"/>
    <x v="0"/>
    <x v="0"/>
    <x v="22"/>
    <x v="6"/>
    <x v="1"/>
    <x v="13"/>
    <n v="0.23"/>
    <n v="0.69"/>
    <x v="1"/>
    <x v="13"/>
  </r>
  <r>
    <s v="RESULT (A)"/>
    <n v="324"/>
    <x v="13"/>
    <n v="1"/>
    <n v="0"/>
    <n v="1"/>
    <n v="23"/>
    <x v="0"/>
    <n v="5"/>
    <n v="2"/>
    <n v="0.18"/>
    <n v="0.2424"/>
    <n v="0.55000000000000004"/>
    <n v="0"/>
    <n v="1"/>
    <n v="26"/>
    <n v="27"/>
    <s v="WINTER"/>
    <x v="0"/>
    <x v="0"/>
    <x v="23"/>
    <x v="6"/>
    <x v="1"/>
    <x v="15"/>
    <n v="0.24"/>
    <n v="0.55000000000000004"/>
    <x v="1"/>
    <x v="13"/>
  </r>
  <r>
    <s v="RESULT (A)"/>
    <n v="325"/>
    <x v="14"/>
    <n v="1"/>
    <n v="0"/>
    <n v="1"/>
    <n v="0"/>
    <x v="0"/>
    <n v="6"/>
    <n v="1"/>
    <n v="0.18"/>
    <n v="0.2424"/>
    <n v="0.55000000000000004"/>
    <n v="0"/>
    <n v="3"/>
    <n v="25"/>
    <n v="28"/>
    <s v="WINTER"/>
    <x v="0"/>
    <x v="0"/>
    <x v="0"/>
    <x v="0"/>
    <x v="0"/>
    <x v="15"/>
    <n v="0.24"/>
    <n v="0.55000000000000004"/>
    <x v="0"/>
    <x v="14"/>
  </r>
  <r>
    <s v="RESULT (A)"/>
    <n v="326"/>
    <x v="14"/>
    <n v="1"/>
    <n v="0"/>
    <n v="1"/>
    <n v="1"/>
    <x v="0"/>
    <n v="6"/>
    <n v="2"/>
    <n v="0.16"/>
    <n v="0.19700000000000001"/>
    <n v="0.59"/>
    <n v="8.9599999999999999E-2"/>
    <n v="2"/>
    <n v="18"/>
    <n v="20"/>
    <s v="WINTER"/>
    <x v="0"/>
    <x v="0"/>
    <x v="1"/>
    <x v="0"/>
    <x v="1"/>
    <x v="13"/>
    <n v="0.2"/>
    <n v="0.59"/>
    <x v="0"/>
    <x v="14"/>
  </r>
  <r>
    <s v="RESULT (A)"/>
    <n v="327"/>
    <x v="14"/>
    <n v="1"/>
    <n v="0"/>
    <n v="1"/>
    <n v="2"/>
    <x v="0"/>
    <n v="6"/>
    <n v="2"/>
    <n v="0.16"/>
    <n v="0.19700000000000001"/>
    <n v="0.59"/>
    <n v="8.9599999999999999E-2"/>
    <n v="0"/>
    <n v="12"/>
    <n v="12"/>
    <s v="WINTER"/>
    <x v="0"/>
    <x v="0"/>
    <x v="2"/>
    <x v="0"/>
    <x v="1"/>
    <x v="13"/>
    <n v="0.2"/>
    <n v="0.59"/>
    <x v="0"/>
    <x v="14"/>
  </r>
  <r>
    <s v="RESULT (A)"/>
    <n v="328"/>
    <x v="14"/>
    <n v="1"/>
    <n v="0"/>
    <n v="1"/>
    <n v="3"/>
    <x v="0"/>
    <n v="6"/>
    <n v="2"/>
    <n v="0.16"/>
    <n v="0.2273"/>
    <n v="0.59"/>
    <n v="0"/>
    <n v="1"/>
    <n v="7"/>
    <n v="8"/>
    <s v="WINTER"/>
    <x v="0"/>
    <x v="0"/>
    <x v="3"/>
    <x v="0"/>
    <x v="1"/>
    <x v="13"/>
    <n v="0.23"/>
    <n v="0.59"/>
    <x v="0"/>
    <x v="14"/>
  </r>
  <r>
    <s v="RESULT (A)"/>
    <n v="329"/>
    <x v="14"/>
    <n v="1"/>
    <n v="0"/>
    <n v="1"/>
    <n v="4"/>
    <x v="0"/>
    <n v="6"/>
    <n v="2"/>
    <n v="0.16"/>
    <n v="0.2273"/>
    <n v="0.59"/>
    <n v="0"/>
    <n v="0"/>
    <n v="5"/>
    <n v="5"/>
    <s v="WINTER"/>
    <x v="0"/>
    <x v="0"/>
    <x v="4"/>
    <x v="0"/>
    <x v="1"/>
    <x v="13"/>
    <n v="0.23"/>
    <n v="0.59"/>
    <x v="0"/>
    <x v="14"/>
  </r>
  <r>
    <s v="RESULT (A)"/>
    <n v="330"/>
    <x v="14"/>
    <n v="1"/>
    <n v="0"/>
    <n v="1"/>
    <n v="5"/>
    <x v="0"/>
    <n v="6"/>
    <n v="1"/>
    <n v="0.16"/>
    <n v="0.2273"/>
    <n v="0.59"/>
    <n v="0"/>
    <n v="0"/>
    <n v="1"/>
    <n v="1"/>
    <s v="WINTER"/>
    <x v="0"/>
    <x v="0"/>
    <x v="5"/>
    <x v="0"/>
    <x v="0"/>
    <x v="13"/>
    <n v="0.23"/>
    <n v="0.59"/>
    <x v="0"/>
    <x v="14"/>
  </r>
  <r>
    <s v="RESULT (A)"/>
    <n v="331"/>
    <x v="14"/>
    <n v="1"/>
    <n v="0"/>
    <n v="1"/>
    <n v="6"/>
    <x v="0"/>
    <n v="6"/>
    <n v="1"/>
    <n v="0.14000000000000001"/>
    <n v="0.16669999999999999"/>
    <n v="0.63"/>
    <n v="0.1045"/>
    <n v="1"/>
    <n v="2"/>
    <n v="3"/>
    <s v="WINTER"/>
    <x v="0"/>
    <x v="0"/>
    <x v="6"/>
    <x v="0"/>
    <x v="0"/>
    <x v="14"/>
    <n v="0.17"/>
    <n v="0.63"/>
    <x v="0"/>
    <x v="14"/>
  </r>
  <r>
    <s v="RESULT (A)"/>
    <n v="332"/>
    <x v="14"/>
    <n v="1"/>
    <n v="0"/>
    <n v="1"/>
    <n v="7"/>
    <x v="0"/>
    <n v="6"/>
    <n v="1"/>
    <n v="0.14000000000000001"/>
    <n v="0.21210000000000001"/>
    <n v="0.63"/>
    <n v="0"/>
    <n v="1"/>
    <n v="9"/>
    <n v="10"/>
    <s v="WINTER"/>
    <x v="0"/>
    <x v="0"/>
    <x v="7"/>
    <x v="0"/>
    <x v="0"/>
    <x v="14"/>
    <n v="0.21"/>
    <n v="0.63"/>
    <x v="0"/>
    <x v="14"/>
  </r>
  <r>
    <s v="RESULT (A)"/>
    <n v="333"/>
    <x v="14"/>
    <n v="1"/>
    <n v="0"/>
    <n v="1"/>
    <n v="8"/>
    <x v="0"/>
    <n v="6"/>
    <n v="1"/>
    <n v="0.14000000000000001"/>
    <n v="0.1515"/>
    <n v="0.63"/>
    <n v="0.1343"/>
    <n v="1"/>
    <n v="22"/>
    <n v="23"/>
    <s v="WINTER"/>
    <x v="0"/>
    <x v="0"/>
    <x v="8"/>
    <x v="0"/>
    <x v="0"/>
    <x v="14"/>
    <n v="0.15"/>
    <n v="0.63"/>
    <x v="0"/>
    <x v="14"/>
  </r>
  <r>
    <s v="RESULT (A)"/>
    <n v="334"/>
    <x v="14"/>
    <n v="1"/>
    <n v="0"/>
    <n v="1"/>
    <n v="9"/>
    <x v="0"/>
    <n v="6"/>
    <n v="1"/>
    <n v="0.16"/>
    <n v="0.18179999999999999"/>
    <n v="0.64"/>
    <n v="0.1343"/>
    <n v="2"/>
    <n v="31"/>
    <n v="33"/>
    <s v="WINTER"/>
    <x v="0"/>
    <x v="0"/>
    <x v="9"/>
    <x v="0"/>
    <x v="0"/>
    <x v="13"/>
    <n v="0.18"/>
    <n v="0.64"/>
    <x v="0"/>
    <x v="14"/>
  </r>
  <r>
    <s v="RESULT (A)"/>
    <n v="335"/>
    <x v="14"/>
    <n v="1"/>
    <n v="0"/>
    <n v="1"/>
    <n v="10"/>
    <x v="0"/>
    <n v="6"/>
    <n v="1"/>
    <n v="0.18"/>
    <n v="0.19700000000000001"/>
    <n v="0.59"/>
    <n v="0.16420000000000001"/>
    <n v="2"/>
    <n v="57"/>
    <n v="59"/>
    <s v="WINTER"/>
    <x v="0"/>
    <x v="0"/>
    <x v="10"/>
    <x v="0"/>
    <x v="0"/>
    <x v="15"/>
    <n v="0.2"/>
    <n v="0.59"/>
    <x v="0"/>
    <x v="14"/>
  </r>
  <r>
    <s v="RESULT (A)"/>
    <n v="336"/>
    <x v="14"/>
    <n v="1"/>
    <n v="0"/>
    <n v="1"/>
    <n v="11"/>
    <x v="0"/>
    <n v="6"/>
    <n v="1"/>
    <n v="0.2"/>
    <n v="0.19700000000000001"/>
    <n v="0.55000000000000004"/>
    <n v="0.22389999999999999"/>
    <n v="18"/>
    <n v="54"/>
    <n v="72"/>
    <s v="WINTER"/>
    <x v="0"/>
    <x v="0"/>
    <x v="11"/>
    <x v="0"/>
    <x v="0"/>
    <x v="2"/>
    <n v="0.2"/>
    <n v="0.55000000000000004"/>
    <x v="0"/>
    <x v="14"/>
  </r>
  <r>
    <s v="RESULT (A)"/>
    <n v="337"/>
    <x v="14"/>
    <n v="1"/>
    <n v="0"/>
    <n v="1"/>
    <n v="12"/>
    <x v="0"/>
    <n v="6"/>
    <n v="1"/>
    <n v="0.24"/>
    <n v="0.2273"/>
    <n v="0.48"/>
    <n v="0.22389999999999999"/>
    <n v="15"/>
    <n v="74"/>
    <n v="89"/>
    <s v="WINTER"/>
    <x v="0"/>
    <x v="0"/>
    <x v="12"/>
    <x v="0"/>
    <x v="0"/>
    <x v="0"/>
    <n v="0.23"/>
    <n v="0.48"/>
    <x v="1"/>
    <x v="14"/>
  </r>
  <r>
    <s v="RESULT (A)"/>
    <n v="338"/>
    <x v="14"/>
    <n v="1"/>
    <n v="0"/>
    <n v="1"/>
    <n v="13"/>
    <x v="0"/>
    <n v="6"/>
    <n v="1"/>
    <n v="0.28000000000000003"/>
    <n v="0.2576"/>
    <n v="0.38"/>
    <n v="0.29849999999999999"/>
    <n v="21"/>
    <n v="80"/>
    <n v="101"/>
    <s v="WINTER"/>
    <x v="0"/>
    <x v="0"/>
    <x v="13"/>
    <x v="0"/>
    <x v="0"/>
    <x v="17"/>
    <n v="0.26"/>
    <n v="0.38"/>
    <x v="1"/>
    <x v="14"/>
  </r>
  <r>
    <s v="RESULT (A)"/>
    <n v="339"/>
    <x v="14"/>
    <n v="1"/>
    <n v="0"/>
    <n v="1"/>
    <n v="14"/>
    <x v="0"/>
    <n v="6"/>
    <n v="1"/>
    <n v="0.3"/>
    <n v="0.28789999999999999"/>
    <n v="0.39"/>
    <n v="0.28360000000000002"/>
    <n v="26"/>
    <n v="92"/>
    <n v="118"/>
    <s v="WINTER"/>
    <x v="0"/>
    <x v="0"/>
    <x v="14"/>
    <x v="0"/>
    <x v="0"/>
    <x v="11"/>
    <n v="0.28999999999999998"/>
    <n v="0.39"/>
    <x v="1"/>
    <x v="14"/>
  </r>
  <r>
    <s v="RESULT (A)"/>
    <n v="340"/>
    <x v="14"/>
    <n v="1"/>
    <n v="0"/>
    <n v="1"/>
    <n v="15"/>
    <x v="0"/>
    <n v="6"/>
    <n v="2"/>
    <n v="0.32"/>
    <n v="0.31819999999999998"/>
    <n v="0.36"/>
    <n v="0.19400000000000001"/>
    <n v="21"/>
    <n v="108"/>
    <n v="129"/>
    <s v="WINTER"/>
    <x v="0"/>
    <x v="0"/>
    <x v="15"/>
    <x v="0"/>
    <x v="1"/>
    <x v="3"/>
    <n v="0.32"/>
    <n v="0.36"/>
    <x v="1"/>
    <x v="14"/>
  </r>
  <r>
    <s v="RESULT (A)"/>
    <n v="341"/>
    <x v="14"/>
    <n v="1"/>
    <n v="0"/>
    <n v="1"/>
    <n v="16"/>
    <x v="0"/>
    <n v="6"/>
    <n v="2"/>
    <n v="0.34"/>
    <n v="0.33329999999999999"/>
    <n v="0.34"/>
    <n v="0.19400000000000001"/>
    <n v="33"/>
    <n v="95"/>
    <n v="128"/>
    <s v="WINTER"/>
    <x v="0"/>
    <x v="0"/>
    <x v="16"/>
    <x v="0"/>
    <x v="1"/>
    <x v="10"/>
    <n v="0.33"/>
    <n v="0.34"/>
    <x v="1"/>
    <x v="14"/>
  </r>
  <r>
    <s v="RESULT (A)"/>
    <n v="342"/>
    <x v="14"/>
    <n v="1"/>
    <n v="0"/>
    <n v="1"/>
    <n v="17"/>
    <x v="0"/>
    <n v="6"/>
    <n v="2"/>
    <n v="0.32"/>
    <n v="0.30299999999999999"/>
    <n v="0.36"/>
    <n v="0.28360000000000002"/>
    <n v="29"/>
    <n v="54"/>
    <n v="83"/>
    <s v="WINTER"/>
    <x v="0"/>
    <x v="0"/>
    <x v="17"/>
    <x v="0"/>
    <x v="1"/>
    <x v="3"/>
    <n v="0.3"/>
    <n v="0.36"/>
    <x v="1"/>
    <x v="14"/>
  </r>
  <r>
    <s v="RESULT (A)"/>
    <n v="343"/>
    <x v="14"/>
    <n v="1"/>
    <n v="0"/>
    <n v="1"/>
    <n v="18"/>
    <x v="0"/>
    <n v="6"/>
    <n v="2"/>
    <n v="0.3"/>
    <n v="0.28789999999999999"/>
    <n v="0.45"/>
    <n v="0.25369999999999998"/>
    <n v="15"/>
    <n v="69"/>
    <n v="84"/>
    <s v="WINTER"/>
    <x v="0"/>
    <x v="0"/>
    <x v="18"/>
    <x v="0"/>
    <x v="1"/>
    <x v="11"/>
    <n v="0.28999999999999998"/>
    <n v="0.45"/>
    <x v="1"/>
    <x v="14"/>
  </r>
  <r>
    <s v="RESULT (A)"/>
    <n v="344"/>
    <x v="14"/>
    <n v="1"/>
    <n v="0"/>
    <n v="1"/>
    <n v="19"/>
    <x v="0"/>
    <n v="6"/>
    <n v="2"/>
    <n v="0.32"/>
    <n v="0.30299999999999999"/>
    <n v="0.39"/>
    <n v="0.25369999999999998"/>
    <n v="14"/>
    <n v="60"/>
    <n v="74"/>
    <s v="WINTER"/>
    <x v="0"/>
    <x v="0"/>
    <x v="19"/>
    <x v="0"/>
    <x v="1"/>
    <x v="3"/>
    <n v="0.3"/>
    <n v="0.39"/>
    <x v="1"/>
    <x v="14"/>
  </r>
  <r>
    <s v="RESULT (A)"/>
    <n v="345"/>
    <x v="14"/>
    <n v="1"/>
    <n v="0"/>
    <n v="1"/>
    <n v="20"/>
    <x v="0"/>
    <n v="6"/>
    <n v="2"/>
    <n v="0.32"/>
    <n v="0.30299999999999999"/>
    <n v="0.39"/>
    <n v="0.25369999999999998"/>
    <n v="6"/>
    <n v="35"/>
    <n v="41"/>
    <s v="WINTER"/>
    <x v="0"/>
    <x v="0"/>
    <x v="20"/>
    <x v="0"/>
    <x v="1"/>
    <x v="3"/>
    <n v="0.3"/>
    <n v="0.39"/>
    <x v="1"/>
    <x v="14"/>
  </r>
  <r>
    <s v="RESULT (A)"/>
    <n v="346"/>
    <x v="14"/>
    <n v="1"/>
    <n v="0"/>
    <n v="1"/>
    <n v="21"/>
    <x v="0"/>
    <n v="6"/>
    <n v="2"/>
    <n v="0.32"/>
    <n v="0.30299999999999999"/>
    <n v="0.39"/>
    <n v="0.22389999999999999"/>
    <n v="6"/>
    <n v="51"/>
    <n v="57"/>
    <s v="WINTER"/>
    <x v="0"/>
    <x v="0"/>
    <x v="21"/>
    <x v="0"/>
    <x v="1"/>
    <x v="3"/>
    <n v="0.3"/>
    <n v="0.39"/>
    <x v="1"/>
    <x v="14"/>
  </r>
  <r>
    <s v="RESULT (A)"/>
    <n v="347"/>
    <x v="14"/>
    <n v="1"/>
    <n v="0"/>
    <n v="1"/>
    <n v="22"/>
    <x v="0"/>
    <n v="6"/>
    <n v="2"/>
    <n v="0.3"/>
    <n v="0.31819999999999998"/>
    <n v="0.42"/>
    <n v="0.1045"/>
    <n v="0"/>
    <n v="26"/>
    <n v="26"/>
    <s v="WINTER"/>
    <x v="0"/>
    <x v="0"/>
    <x v="22"/>
    <x v="0"/>
    <x v="1"/>
    <x v="11"/>
    <n v="0.32"/>
    <n v="0.42"/>
    <x v="1"/>
    <x v="14"/>
  </r>
  <r>
    <s v="RESULT (A)"/>
    <n v="348"/>
    <x v="14"/>
    <n v="1"/>
    <n v="0"/>
    <n v="1"/>
    <n v="23"/>
    <x v="0"/>
    <n v="6"/>
    <n v="1"/>
    <n v="0.3"/>
    <n v="0.28789999999999999"/>
    <n v="0.45"/>
    <n v="0.28360000000000002"/>
    <n v="5"/>
    <n v="39"/>
    <n v="44"/>
    <s v="WINTER"/>
    <x v="0"/>
    <x v="0"/>
    <x v="23"/>
    <x v="0"/>
    <x v="0"/>
    <x v="11"/>
    <n v="0.28999999999999998"/>
    <n v="0.45"/>
    <x v="1"/>
    <x v="14"/>
  </r>
  <r>
    <s v="RESULT (A)"/>
    <n v="349"/>
    <x v="15"/>
    <n v="1"/>
    <n v="0"/>
    <n v="1"/>
    <n v="0"/>
    <x v="0"/>
    <n v="0"/>
    <n v="1"/>
    <n v="0.26"/>
    <n v="0.30299999999999999"/>
    <n v="0.56000000000000005"/>
    <n v="0"/>
    <n v="6"/>
    <n v="33"/>
    <n v="39"/>
    <s v="WINTER"/>
    <x v="0"/>
    <x v="0"/>
    <x v="0"/>
    <x v="1"/>
    <x v="0"/>
    <x v="12"/>
    <n v="0.3"/>
    <n v="0.56000000000000005"/>
    <x v="0"/>
    <x v="15"/>
  </r>
  <r>
    <s v="RESULT (A)"/>
    <n v="350"/>
    <x v="15"/>
    <n v="1"/>
    <n v="0"/>
    <n v="1"/>
    <n v="1"/>
    <x v="0"/>
    <n v="0"/>
    <n v="1"/>
    <n v="0.26"/>
    <n v="0.2727"/>
    <n v="0.56000000000000005"/>
    <n v="0.1343"/>
    <n v="4"/>
    <n v="19"/>
    <n v="23"/>
    <s v="WINTER"/>
    <x v="0"/>
    <x v="0"/>
    <x v="1"/>
    <x v="1"/>
    <x v="0"/>
    <x v="12"/>
    <n v="0.27"/>
    <n v="0.56000000000000005"/>
    <x v="0"/>
    <x v="15"/>
  </r>
  <r>
    <s v="RESULT (A)"/>
    <n v="351"/>
    <x v="15"/>
    <n v="1"/>
    <n v="0"/>
    <n v="1"/>
    <n v="2"/>
    <x v="0"/>
    <n v="0"/>
    <n v="1"/>
    <n v="0.26"/>
    <n v="0.28789999999999999"/>
    <n v="0.56000000000000005"/>
    <n v="8.9599999999999999E-2"/>
    <n v="3"/>
    <n v="13"/>
    <n v="16"/>
    <s v="WINTER"/>
    <x v="0"/>
    <x v="0"/>
    <x v="2"/>
    <x v="1"/>
    <x v="0"/>
    <x v="12"/>
    <n v="0.28999999999999998"/>
    <n v="0.56000000000000005"/>
    <x v="0"/>
    <x v="15"/>
  </r>
  <r>
    <s v="RESULT (A)"/>
    <n v="352"/>
    <x v="15"/>
    <n v="1"/>
    <n v="0"/>
    <n v="1"/>
    <n v="3"/>
    <x v="0"/>
    <n v="0"/>
    <n v="1"/>
    <n v="0.22"/>
    <n v="0.2727"/>
    <n v="0.69"/>
    <n v="0"/>
    <n v="9"/>
    <n v="6"/>
    <n v="15"/>
    <s v="WINTER"/>
    <x v="0"/>
    <x v="0"/>
    <x v="3"/>
    <x v="1"/>
    <x v="0"/>
    <x v="1"/>
    <n v="0.27"/>
    <n v="0.69"/>
    <x v="0"/>
    <x v="15"/>
  </r>
  <r>
    <s v="RESULT (A)"/>
    <n v="353"/>
    <x v="15"/>
    <n v="1"/>
    <n v="0"/>
    <n v="1"/>
    <n v="4"/>
    <x v="0"/>
    <n v="0"/>
    <n v="1"/>
    <n v="0.26"/>
    <n v="0.2576"/>
    <n v="0.56000000000000005"/>
    <n v="0.16420000000000001"/>
    <n v="0"/>
    <n v="1"/>
    <n v="1"/>
    <s v="WINTER"/>
    <x v="0"/>
    <x v="0"/>
    <x v="4"/>
    <x v="1"/>
    <x v="0"/>
    <x v="12"/>
    <n v="0.26"/>
    <n v="0.56000000000000005"/>
    <x v="0"/>
    <x v="15"/>
  </r>
  <r>
    <s v="RESULT (A)"/>
    <n v="354"/>
    <x v="15"/>
    <n v="1"/>
    <n v="0"/>
    <n v="1"/>
    <n v="5"/>
    <x v="0"/>
    <n v="0"/>
    <n v="2"/>
    <n v="0.26"/>
    <n v="0.2576"/>
    <n v="0.56000000000000005"/>
    <n v="0.16420000000000001"/>
    <n v="1"/>
    <n v="1"/>
    <n v="2"/>
    <s v="WINTER"/>
    <x v="0"/>
    <x v="0"/>
    <x v="5"/>
    <x v="1"/>
    <x v="1"/>
    <x v="12"/>
    <n v="0.26"/>
    <n v="0.56000000000000005"/>
    <x v="0"/>
    <x v="15"/>
  </r>
  <r>
    <s v="RESULT (A)"/>
    <n v="355"/>
    <x v="15"/>
    <n v="1"/>
    <n v="0"/>
    <n v="1"/>
    <n v="6"/>
    <x v="0"/>
    <n v="0"/>
    <n v="2"/>
    <n v="0.26"/>
    <n v="0.2576"/>
    <n v="0.56000000000000005"/>
    <n v="0.16420000000000001"/>
    <n v="0"/>
    <n v="1"/>
    <n v="1"/>
    <s v="WINTER"/>
    <x v="0"/>
    <x v="0"/>
    <x v="6"/>
    <x v="1"/>
    <x v="1"/>
    <x v="12"/>
    <n v="0.26"/>
    <n v="0.56000000000000005"/>
    <x v="0"/>
    <x v="15"/>
  </r>
  <r>
    <s v="RESULT (A)"/>
    <n v="356"/>
    <x v="15"/>
    <n v="1"/>
    <n v="0"/>
    <n v="1"/>
    <n v="7"/>
    <x v="0"/>
    <n v="0"/>
    <n v="2"/>
    <n v="0.24"/>
    <n v="0.21210000000000001"/>
    <n v="0.56000000000000005"/>
    <n v="0.29849999999999999"/>
    <n v="0"/>
    <n v="3"/>
    <n v="3"/>
    <s v="WINTER"/>
    <x v="0"/>
    <x v="0"/>
    <x v="7"/>
    <x v="1"/>
    <x v="1"/>
    <x v="0"/>
    <n v="0.21"/>
    <n v="0.56000000000000005"/>
    <x v="0"/>
    <x v="15"/>
  </r>
  <r>
    <s v="RESULT (A)"/>
    <n v="357"/>
    <x v="15"/>
    <n v="1"/>
    <n v="0"/>
    <n v="1"/>
    <n v="8"/>
    <x v="0"/>
    <n v="0"/>
    <n v="1"/>
    <n v="0.22"/>
    <n v="0.21210000000000001"/>
    <n v="0.55000000000000004"/>
    <n v="0.28360000000000002"/>
    <n v="0"/>
    <n v="18"/>
    <n v="18"/>
    <s v="WINTER"/>
    <x v="0"/>
    <x v="0"/>
    <x v="8"/>
    <x v="1"/>
    <x v="0"/>
    <x v="1"/>
    <n v="0.21"/>
    <n v="0.55000000000000004"/>
    <x v="0"/>
    <x v="15"/>
  </r>
  <r>
    <s v="RESULT (A)"/>
    <n v="358"/>
    <x v="15"/>
    <n v="1"/>
    <n v="0"/>
    <n v="1"/>
    <n v="9"/>
    <x v="0"/>
    <n v="0"/>
    <n v="1"/>
    <n v="0.22"/>
    <n v="0.21210000000000001"/>
    <n v="0.51"/>
    <n v="0.25369999999999998"/>
    <n v="3"/>
    <n v="29"/>
    <n v="32"/>
    <s v="WINTER"/>
    <x v="0"/>
    <x v="0"/>
    <x v="9"/>
    <x v="1"/>
    <x v="0"/>
    <x v="1"/>
    <n v="0.21"/>
    <n v="0.51"/>
    <x v="0"/>
    <x v="15"/>
  </r>
  <r>
    <s v="RESULT (A)"/>
    <n v="359"/>
    <x v="15"/>
    <n v="1"/>
    <n v="0"/>
    <n v="1"/>
    <n v="10"/>
    <x v="0"/>
    <n v="0"/>
    <n v="1"/>
    <n v="0.22"/>
    <n v="0.21210000000000001"/>
    <n v="0.51"/>
    <n v="0.28360000000000002"/>
    <n v="8"/>
    <n v="71"/>
    <n v="79"/>
    <s v="WINTER"/>
    <x v="0"/>
    <x v="0"/>
    <x v="10"/>
    <x v="1"/>
    <x v="0"/>
    <x v="1"/>
    <n v="0.21"/>
    <n v="0.51"/>
    <x v="0"/>
    <x v="15"/>
  </r>
  <r>
    <s v="RESULT (A)"/>
    <n v="360"/>
    <x v="15"/>
    <n v="1"/>
    <n v="0"/>
    <n v="1"/>
    <n v="11"/>
    <x v="0"/>
    <n v="0"/>
    <n v="1"/>
    <n v="0.24"/>
    <n v="0.2273"/>
    <n v="0.44"/>
    <n v="0.25369999999999998"/>
    <n v="23"/>
    <n v="70"/>
    <n v="93"/>
    <s v="WINTER"/>
    <x v="0"/>
    <x v="0"/>
    <x v="11"/>
    <x v="1"/>
    <x v="0"/>
    <x v="0"/>
    <n v="0.23"/>
    <n v="0.44"/>
    <x v="0"/>
    <x v="15"/>
  </r>
  <r>
    <s v="RESULT (A)"/>
    <n v="361"/>
    <x v="15"/>
    <n v="1"/>
    <n v="0"/>
    <n v="1"/>
    <n v="12"/>
    <x v="0"/>
    <n v="0"/>
    <n v="1"/>
    <n v="0.24"/>
    <n v="0.21210000000000001"/>
    <n v="0.41"/>
    <n v="0.28360000000000002"/>
    <n v="29"/>
    <n v="75"/>
    <n v="104"/>
    <s v="WINTER"/>
    <x v="0"/>
    <x v="0"/>
    <x v="12"/>
    <x v="1"/>
    <x v="0"/>
    <x v="0"/>
    <n v="0.21"/>
    <n v="0.41"/>
    <x v="1"/>
    <x v="15"/>
  </r>
  <r>
    <s v="RESULT (A)"/>
    <n v="362"/>
    <x v="15"/>
    <n v="1"/>
    <n v="0"/>
    <n v="1"/>
    <n v="13"/>
    <x v="0"/>
    <n v="0"/>
    <n v="1"/>
    <n v="0.26"/>
    <n v="0.2273"/>
    <n v="0.35"/>
    <n v="0.29849999999999999"/>
    <n v="23"/>
    <n v="95"/>
    <n v="118"/>
    <s v="WINTER"/>
    <x v="0"/>
    <x v="0"/>
    <x v="13"/>
    <x v="1"/>
    <x v="0"/>
    <x v="12"/>
    <n v="0.23"/>
    <n v="0.35"/>
    <x v="1"/>
    <x v="15"/>
  </r>
  <r>
    <s v="RESULT (A)"/>
    <n v="363"/>
    <x v="15"/>
    <n v="1"/>
    <n v="0"/>
    <n v="1"/>
    <n v="14"/>
    <x v="0"/>
    <n v="0"/>
    <n v="1"/>
    <n v="0.28000000000000003"/>
    <n v="0.2727"/>
    <n v="0.36"/>
    <n v="0.25369999999999998"/>
    <n v="22"/>
    <n v="69"/>
    <n v="91"/>
    <s v="WINTER"/>
    <x v="0"/>
    <x v="0"/>
    <x v="14"/>
    <x v="1"/>
    <x v="0"/>
    <x v="17"/>
    <n v="0.27"/>
    <n v="0.36"/>
    <x v="1"/>
    <x v="15"/>
  </r>
  <r>
    <s v="RESULT (A)"/>
    <n v="364"/>
    <x v="15"/>
    <n v="1"/>
    <n v="0"/>
    <n v="1"/>
    <n v="15"/>
    <x v="0"/>
    <n v="0"/>
    <n v="1"/>
    <n v="0.26"/>
    <n v="0.2424"/>
    <n v="0.38"/>
    <n v="0.25369999999999998"/>
    <n v="35"/>
    <n v="78"/>
    <n v="113"/>
    <s v="WINTER"/>
    <x v="0"/>
    <x v="0"/>
    <x v="15"/>
    <x v="1"/>
    <x v="0"/>
    <x v="12"/>
    <n v="0.24"/>
    <n v="0.38"/>
    <x v="1"/>
    <x v="15"/>
  </r>
  <r>
    <s v="RESULT (A)"/>
    <n v="365"/>
    <x v="15"/>
    <n v="1"/>
    <n v="0"/>
    <n v="1"/>
    <n v="16"/>
    <x v="0"/>
    <n v="0"/>
    <n v="1"/>
    <n v="0.24"/>
    <n v="0.2273"/>
    <n v="0.38"/>
    <n v="0.22389999999999999"/>
    <n v="22"/>
    <n v="77"/>
    <n v="99"/>
    <s v="WINTER"/>
    <x v="0"/>
    <x v="0"/>
    <x v="16"/>
    <x v="1"/>
    <x v="0"/>
    <x v="0"/>
    <n v="0.23"/>
    <n v="0.38"/>
    <x v="1"/>
    <x v="15"/>
  </r>
  <r>
    <s v="RESULT (A)"/>
    <n v="366"/>
    <x v="15"/>
    <n v="1"/>
    <n v="0"/>
    <n v="1"/>
    <n v="17"/>
    <x v="0"/>
    <n v="0"/>
    <n v="1"/>
    <n v="0.22"/>
    <n v="0.21210000000000001"/>
    <n v="0.37"/>
    <n v="0.25369999999999998"/>
    <n v="23"/>
    <n v="82"/>
    <n v="105"/>
    <s v="WINTER"/>
    <x v="0"/>
    <x v="0"/>
    <x v="17"/>
    <x v="1"/>
    <x v="0"/>
    <x v="1"/>
    <n v="0.21"/>
    <n v="0.37"/>
    <x v="1"/>
    <x v="15"/>
  </r>
  <r>
    <s v="RESULT (A)"/>
    <n v="367"/>
    <x v="15"/>
    <n v="1"/>
    <n v="0"/>
    <n v="1"/>
    <n v="18"/>
    <x v="0"/>
    <n v="0"/>
    <n v="1"/>
    <n v="0.2"/>
    <n v="0.21210000000000001"/>
    <n v="0.4"/>
    <n v="0.16420000000000001"/>
    <n v="11"/>
    <n v="56"/>
    <n v="67"/>
    <s v="WINTER"/>
    <x v="0"/>
    <x v="0"/>
    <x v="18"/>
    <x v="1"/>
    <x v="0"/>
    <x v="2"/>
    <n v="0.21"/>
    <n v="0.4"/>
    <x v="1"/>
    <x v="15"/>
  </r>
  <r>
    <s v="RESULT (A)"/>
    <n v="368"/>
    <x v="15"/>
    <n v="1"/>
    <n v="0"/>
    <n v="1"/>
    <n v="19"/>
    <x v="0"/>
    <n v="0"/>
    <n v="1"/>
    <n v="0.18"/>
    <n v="0.19700000000000001"/>
    <n v="0.47"/>
    <n v="0.1343"/>
    <n v="14"/>
    <n v="47"/>
    <n v="61"/>
    <s v="WINTER"/>
    <x v="0"/>
    <x v="0"/>
    <x v="19"/>
    <x v="1"/>
    <x v="0"/>
    <x v="15"/>
    <n v="0.2"/>
    <n v="0.47"/>
    <x v="1"/>
    <x v="15"/>
  </r>
  <r>
    <s v="RESULT (A)"/>
    <n v="369"/>
    <x v="15"/>
    <n v="1"/>
    <n v="0"/>
    <n v="1"/>
    <n v="20"/>
    <x v="0"/>
    <n v="0"/>
    <n v="1"/>
    <n v="0.18"/>
    <n v="0.19700000000000001"/>
    <n v="0.47"/>
    <n v="0.16420000000000001"/>
    <n v="7"/>
    <n v="50"/>
    <n v="57"/>
    <s v="WINTER"/>
    <x v="0"/>
    <x v="0"/>
    <x v="20"/>
    <x v="1"/>
    <x v="0"/>
    <x v="15"/>
    <n v="0.2"/>
    <n v="0.47"/>
    <x v="1"/>
    <x v="15"/>
  </r>
  <r>
    <s v="RESULT (A)"/>
    <n v="370"/>
    <x v="15"/>
    <n v="1"/>
    <n v="0"/>
    <n v="1"/>
    <n v="21"/>
    <x v="0"/>
    <n v="0"/>
    <n v="1"/>
    <n v="0.18"/>
    <n v="0.19700000000000001"/>
    <n v="0.51"/>
    <n v="0.16420000000000001"/>
    <n v="6"/>
    <n v="22"/>
    <n v="28"/>
    <s v="WINTER"/>
    <x v="0"/>
    <x v="0"/>
    <x v="21"/>
    <x v="1"/>
    <x v="0"/>
    <x v="15"/>
    <n v="0.2"/>
    <n v="0.51"/>
    <x v="1"/>
    <x v="15"/>
  </r>
  <r>
    <s v="RESULT (A)"/>
    <n v="371"/>
    <x v="15"/>
    <n v="1"/>
    <n v="0"/>
    <n v="1"/>
    <n v="22"/>
    <x v="0"/>
    <n v="0"/>
    <n v="2"/>
    <n v="0.2"/>
    <n v="0.21210000000000001"/>
    <n v="0.49"/>
    <n v="0.1343"/>
    <n v="2"/>
    <n v="19"/>
    <n v="21"/>
    <s v="WINTER"/>
    <x v="0"/>
    <x v="0"/>
    <x v="22"/>
    <x v="1"/>
    <x v="1"/>
    <x v="2"/>
    <n v="0.21"/>
    <n v="0.49"/>
    <x v="1"/>
    <x v="15"/>
  </r>
  <r>
    <s v="RESULT (A)"/>
    <n v="372"/>
    <x v="15"/>
    <n v="1"/>
    <n v="0"/>
    <n v="1"/>
    <n v="23"/>
    <x v="0"/>
    <n v="0"/>
    <n v="2"/>
    <n v="0.2"/>
    <n v="0.2273"/>
    <n v="0.4"/>
    <n v="0.1045"/>
    <n v="0"/>
    <n v="18"/>
    <n v="18"/>
    <s v="WINTER"/>
    <x v="0"/>
    <x v="0"/>
    <x v="23"/>
    <x v="1"/>
    <x v="1"/>
    <x v="2"/>
    <n v="0.23"/>
    <n v="0.4"/>
    <x v="1"/>
    <x v="15"/>
  </r>
  <r>
    <s v="RESULT (A)"/>
    <n v="373"/>
    <x v="16"/>
    <n v="1"/>
    <n v="0"/>
    <n v="1"/>
    <n v="0"/>
    <x v="1"/>
    <n v="1"/>
    <n v="2"/>
    <n v="0.2"/>
    <n v="0.19700000000000001"/>
    <n v="0.47"/>
    <n v="0.22389999999999999"/>
    <n v="1"/>
    <n v="16"/>
    <n v="17"/>
    <s v="WINTER"/>
    <x v="0"/>
    <x v="0"/>
    <x v="0"/>
    <x v="2"/>
    <x v="1"/>
    <x v="2"/>
    <n v="0.2"/>
    <n v="0.47"/>
    <x v="0"/>
    <x v="16"/>
  </r>
  <r>
    <s v="RESULT (A)"/>
    <n v="374"/>
    <x v="16"/>
    <n v="1"/>
    <n v="0"/>
    <n v="1"/>
    <n v="1"/>
    <x v="1"/>
    <n v="1"/>
    <n v="2"/>
    <n v="0.2"/>
    <n v="0.19700000000000001"/>
    <n v="0.44"/>
    <n v="0.19400000000000001"/>
    <n v="1"/>
    <n v="15"/>
    <n v="16"/>
    <s v="WINTER"/>
    <x v="0"/>
    <x v="0"/>
    <x v="1"/>
    <x v="2"/>
    <x v="1"/>
    <x v="2"/>
    <n v="0.2"/>
    <n v="0.44"/>
    <x v="0"/>
    <x v="16"/>
  </r>
  <r>
    <s v="RESULT (A)"/>
    <n v="375"/>
    <x v="16"/>
    <n v="1"/>
    <n v="0"/>
    <n v="1"/>
    <n v="2"/>
    <x v="1"/>
    <n v="1"/>
    <n v="2"/>
    <n v="0.18"/>
    <n v="0.16669999999999999"/>
    <n v="0.43"/>
    <n v="0.25369999999999998"/>
    <n v="0"/>
    <n v="8"/>
    <n v="8"/>
    <s v="WINTER"/>
    <x v="0"/>
    <x v="0"/>
    <x v="2"/>
    <x v="2"/>
    <x v="1"/>
    <x v="15"/>
    <n v="0.17"/>
    <n v="0.43"/>
    <x v="0"/>
    <x v="16"/>
  </r>
  <r>
    <s v="RESULT (A)"/>
    <n v="376"/>
    <x v="16"/>
    <n v="1"/>
    <n v="0"/>
    <n v="1"/>
    <n v="3"/>
    <x v="1"/>
    <n v="1"/>
    <n v="2"/>
    <n v="0.18"/>
    <n v="0.18179999999999999"/>
    <n v="0.43"/>
    <n v="0.19400000000000001"/>
    <n v="0"/>
    <n v="2"/>
    <n v="2"/>
    <s v="WINTER"/>
    <x v="0"/>
    <x v="0"/>
    <x v="3"/>
    <x v="2"/>
    <x v="1"/>
    <x v="15"/>
    <n v="0.18"/>
    <n v="0.43"/>
    <x v="0"/>
    <x v="16"/>
  </r>
  <r>
    <s v="RESULT (A)"/>
    <n v="377"/>
    <x v="16"/>
    <n v="1"/>
    <n v="0"/>
    <n v="1"/>
    <n v="4"/>
    <x v="1"/>
    <n v="1"/>
    <n v="2"/>
    <n v="0.18"/>
    <n v="0.19700000000000001"/>
    <n v="0.43"/>
    <n v="0.1343"/>
    <n v="1"/>
    <n v="2"/>
    <n v="3"/>
    <s v="WINTER"/>
    <x v="0"/>
    <x v="0"/>
    <x v="4"/>
    <x v="2"/>
    <x v="1"/>
    <x v="15"/>
    <n v="0.2"/>
    <n v="0.43"/>
    <x v="0"/>
    <x v="16"/>
  </r>
  <r>
    <s v="RESULT (A)"/>
    <n v="378"/>
    <x v="16"/>
    <n v="1"/>
    <n v="0"/>
    <n v="1"/>
    <n v="5"/>
    <x v="1"/>
    <n v="1"/>
    <n v="2"/>
    <n v="0.18"/>
    <n v="0.19700000000000001"/>
    <n v="0.43"/>
    <n v="0.16420000000000001"/>
    <n v="0"/>
    <n v="1"/>
    <n v="1"/>
    <s v="WINTER"/>
    <x v="0"/>
    <x v="0"/>
    <x v="5"/>
    <x v="2"/>
    <x v="1"/>
    <x v="15"/>
    <n v="0.2"/>
    <n v="0.43"/>
    <x v="0"/>
    <x v="16"/>
  </r>
  <r>
    <s v="RESULT (A)"/>
    <n v="379"/>
    <x v="16"/>
    <n v="1"/>
    <n v="0"/>
    <n v="1"/>
    <n v="6"/>
    <x v="1"/>
    <n v="1"/>
    <n v="2"/>
    <n v="0.18"/>
    <n v="0.18179999999999999"/>
    <n v="0.43"/>
    <n v="0.19400000000000001"/>
    <n v="0"/>
    <n v="5"/>
    <n v="5"/>
    <s v="WINTER"/>
    <x v="0"/>
    <x v="0"/>
    <x v="6"/>
    <x v="2"/>
    <x v="1"/>
    <x v="15"/>
    <n v="0.18"/>
    <n v="0.43"/>
    <x v="0"/>
    <x v="16"/>
  </r>
  <r>
    <s v="RESULT (A)"/>
    <n v="380"/>
    <x v="16"/>
    <n v="1"/>
    <n v="0"/>
    <n v="1"/>
    <n v="7"/>
    <x v="1"/>
    <n v="1"/>
    <n v="2"/>
    <n v="0.16"/>
    <n v="0.18179999999999999"/>
    <n v="0.5"/>
    <n v="0.1343"/>
    <n v="4"/>
    <n v="9"/>
    <n v="13"/>
    <s v="WINTER"/>
    <x v="0"/>
    <x v="0"/>
    <x v="7"/>
    <x v="2"/>
    <x v="1"/>
    <x v="13"/>
    <n v="0.18"/>
    <n v="0.5"/>
    <x v="0"/>
    <x v="16"/>
  </r>
  <r>
    <s v="RESULT (A)"/>
    <n v="381"/>
    <x v="16"/>
    <n v="1"/>
    <n v="0"/>
    <n v="1"/>
    <n v="8"/>
    <x v="1"/>
    <n v="1"/>
    <n v="2"/>
    <n v="0.16"/>
    <n v="0.1515"/>
    <n v="0.47"/>
    <n v="0.22389999999999999"/>
    <n v="3"/>
    <n v="30"/>
    <n v="33"/>
    <s v="WINTER"/>
    <x v="0"/>
    <x v="0"/>
    <x v="8"/>
    <x v="2"/>
    <x v="1"/>
    <x v="13"/>
    <n v="0.15"/>
    <n v="0.47"/>
    <x v="0"/>
    <x v="16"/>
  </r>
  <r>
    <s v="RESULT (A)"/>
    <n v="382"/>
    <x v="16"/>
    <n v="1"/>
    <n v="0"/>
    <n v="1"/>
    <n v="9"/>
    <x v="1"/>
    <n v="1"/>
    <n v="2"/>
    <n v="0.16"/>
    <n v="0.1515"/>
    <n v="0.47"/>
    <n v="0.22389999999999999"/>
    <n v="8"/>
    <n v="39"/>
    <n v="47"/>
    <s v="WINTER"/>
    <x v="0"/>
    <x v="0"/>
    <x v="9"/>
    <x v="2"/>
    <x v="1"/>
    <x v="13"/>
    <n v="0.15"/>
    <n v="0.47"/>
    <x v="0"/>
    <x v="16"/>
  </r>
  <r>
    <s v="RESULT (A)"/>
    <n v="383"/>
    <x v="16"/>
    <n v="1"/>
    <n v="0"/>
    <n v="1"/>
    <n v="10"/>
    <x v="1"/>
    <n v="1"/>
    <n v="2"/>
    <n v="0.16"/>
    <n v="0.1515"/>
    <n v="0.5"/>
    <n v="0.25369999999999998"/>
    <n v="7"/>
    <n v="50"/>
    <n v="57"/>
    <s v="WINTER"/>
    <x v="0"/>
    <x v="0"/>
    <x v="10"/>
    <x v="2"/>
    <x v="1"/>
    <x v="13"/>
    <n v="0.15"/>
    <n v="0.5"/>
    <x v="0"/>
    <x v="16"/>
  </r>
  <r>
    <s v="RESULT (A)"/>
    <n v="384"/>
    <x v="16"/>
    <n v="1"/>
    <n v="0"/>
    <n v="1"/>
    <n v="11"/>
    <x v="1"/>
    <n v="1"/>
    <n v="2"/>
    <n v="0.16"/>
    <n v="0.1515"/>
    <n v="0.55000000000000004"/>
    <n v="0.19400000000000001"/>
    <n v="9"/>
    <n v="55"/>
    <n v="64"/>
    <s v="WINTER"/>
    <x v="0"/>
    <x v="0"/>
    <x v="11"/>
    <x v="2"/>
    <x v="1"/>
    <x v="13"/>
    <n v="0.15"/>
    <n v="0.55000000000000004"/>
    <x v="0"/>
    <x v="16"/>
  </r>
  <r>
    <s v="RESULT (A)"/>
    <n v="385"/>
    <x v="16"/>
    <n v="1"/>
    <n v="0"/>
    <n v="1"/>
    <n v="12"/>
    <x v="1"/>
    <n v="1"/>
    <n v="2"/>
    <n v="0.18"/>
    <n v="0.19700000000000001"/>
    <n v="0.47"/>
    <n v="0.1343"/>
    <n v="10"/>
    <n v="70"/>
    <n v="80"/>
    <s v="WINTER"/>
    <x v="0"/>
    <x v="0"/>
    <x v="12"/>
    <x v="2"/>
    <x v="1"/>
    <x v="15"/>
    <n v="0.2"/>
    <n v="0.47"/>
    <x v="1"/>
    <x v="16"/>
  </r>
  <r>
    <s v="RESULT (A)"/>
    <n v="386"/>
    <x v="16"/>
    <n v="1"/>
    <n v="0"/>
    <n v="1"/>
    <n v="13"/>
    <x v="1"/>
    <n v="1"/>
    <n v="2"/>
    <n v="0.18"/>
    <n v="0.19700000000000001"/>
    <n v="0.47"/>
    <n v="0.1343"/>
    <n v="13"/>
    <n v="80"/>
    <n v="93"/>
    <s v="WINTER"/>
    <x v="0"/>
    <x v="0"/>
    <x v="13"/>
    <x v="2"/>
    <x v="1"/>
    <x v="15"/>
    <n v="0.2"/>
    <n v="0.47"/>
    <x v="1"/>
    <x v="16"/>
  </r>
  <r>
    <s v="RESULT (A)"/>
    <n v="387"/>
    <x v="16"/>
    <n v="1"/>
    <n v="0"/>
    <n v="1"/>
    <n v="14"/>
    <x v="1"/>
    <n v="1"/>
    <n v="2"/>
    <n v="0.18"/>
    <n v="0.21210000000000001"/>
    <n v="0.43"/>
    <n v="0.1045"/>
    <n v="12"/>
    <n v="74"/>
    <n v="86"/>
    <s v="WINTER"/>
    <x v="0"/>
    <x v="0"/>
    <x v="14"/>
    <x v="2"/>
    <x v="1"/>
    <x v="15"/>
    <n v="0.21"/>
    <n v="0.43"/>
    <x v="1"/>
    <x v="16"/>
  </r>
  <r>
    <s v="RESULT (A)"/>
    <n v="388"/>
    <x v="16"/>
    <n v="1"/>
    <n v="0"/>
    <n v="1"/>
    <n v="15"/>
    <x v="1"/>
    <n v="1"/>
    <n v="2"/>
    <n v="0.2"/>
    <n v="0.21210000000000001"/>
    <n v="0.47"/>
    <n v="0.16420000000000001"/>
    <n v="21"/>
    <n v="72"/>
    <n v="93"/>
    <s v="WINTER"/>
    <x v="0"/>
    <x v="0"/>
    <x v="15"/>
    <x v="2"/>
    <x v="1"/>
    <x v="2"/>
    <n v="0.21"/>
    <n v="0.47"/>
    <x v="1"/>
    <x v="16"/>
  </r>
  <r>
    <s v="RESULT (A)"/>
    <n v="389"/>
    <x v="16"/>
    <n v="1"/>
    <n v="0"/>
    <n v="1"/>
    <n v="16"/>
    <x v="1"/>
    <n v="1"/>
    <n v="2"/>
    <n v="0.2"/>
    <n v="0.21210000000000001"/>
    <n v="0.47"/>
    <n v="0.16420000000000001"/>
    <n v="6"/>
    <n v="76"/>
    <n v="82"/>
    <s v="WINTER"/>
    <x v="0"/>
    <x v="0"/>
    <x v="16"/>
    <x v="2"/>
    <x v="1"/>
    <x v="2"/>
    <n v="0.21"/>
    <n v="0.47"/>
    <x v="1"/>
    <x v="16"/>
  </r>
  <r>
    <s v="RESULT (A)"/>
    <n v="390"/>
    <x v="16"/>
    <n v="1"/>
    <n v="0"/>
    <n v="1"/>
    <n v="17"/>
    <x v="1"/>
    <n v="1"/>
    <n v="1"/>
    <n v="0.2"/>
    <n v="0.19700000000000001"/>
    <n v="0.51"/>
    <n v="0.19400000000000001"/>
    <n v="4"/>
    <n v="67"/>
    <n v="71"/>
    <s v="WINTER"/>
    <x v="0"/>
    <x v="0"/>
    <x v="17"/>
    <x v="2"/>
    <x v="0"/>
    <x v="2"/>
    <n v="0.2"/>
    <n v="0.51"/>
    <x v="1"/>
    <x v="16"/>
  </r>
  <r>
    <s v="RESULT (A)"/>
    <n v="391"/>
    <x v="16"/>
    <n v="1"/>
    <n v="0"/>
    <n v="1"/>
    <n v="18"/>
    <x v="1"/>
    <n v="1"/>
    <n v="2"/>
    <n v="0.18"/>
    <n v="0.16669999999999999"/>
    <n v="0.55000000000000004"/>
    <n v="0.25369999999999998"/>
    <n v="7"/>
    <n v="85"/>
    <n v="92"/>
    <s v="WINTER"/>
    <x v="0"/>
    <x v="0"/>
    <x v="18"/>
    <x v="2"/>
    <x v="1"/>
    <x v="15"/>
    <n v="0.17"/>
    <n v="0.55000000000000004"/>
    <x v="1"/>
    <x v="16"/>
  </r>
  <r>
    <s v="RESULT (A)"/>
    <n v="392"/>
    <x v="16"/>
    <n v="1"/>
    <n v="0"/>
    <n v="1"/>
    <n v="19"/>
    <x v="1"/>
    <n v="1"/>
    <n v="3"/>
    <n v="0.18"/>
    <n v="0.18179999999999999"/>
    <n v="0.59"/>
    <n v="0.19400000000000001"/>
    <n v="2"/>
    <n v="58"/>
    <n v="60"/>
    <s v="WINTER"/>
    <x v="0"/>
    <x v="0"/>
    <x v="19"/>
    <x v="2"/>
    <x v="2"/>
    <x v="15"/>
    <n v="0.18"/>
    <n v="0.59"/>
    <x v="1"/>
    <x v="16"/>
  </r>
  <r>
    <s v="RESULT (A)"/>
    <n v="393"/>
    <x v="16"/>
    <n v="1"/>
    <n v="0"/>
    <n v="1"/>
    <n v="20"/>
    <x v="1"/>
    <n v="1"/>
    <n v="3"/>
    <n v="0.16"/>
    <n v="0.1515"/>
    <n v="0.8"/>
    <n v="0.19400000000000001"/>
    <n v="4"/>
    <n v="29"/>
    <n v="33"/>
    <s v="WINTER"/>
    <x v="0"/>
    <x v="0"/>
    <x v="20"/>
    <x v="2"/>
    <x v="2"/>
    <x v="13"/>
    <n v="0.15"/>
    <n v="0.8"/>
    <x v="1"/>
    <x v="16"/>
  </r>
  <r>
    <s v="RESULT (A)"/>
    <n v="394"/>
    <x v="16"/>
    <n v="1"/>
    <n v="0"/>
    <n v="1"/>
    <n v="21"/>
    <x v="1"/>
    <n v="1"/>
    <n v="3"/>
    <n v="0.16"/>
    <n v="0.1515"/>
    <n v="0.8"/>
    <n v="0.19400000000000001"/>
    <n v="3"/>
    <n v="24"/>
    <n v="27"/>
    <s v="WINTER"/>
    <x v="0"/>
    <x v="0"/>
    <x v="21"/>
    <x v="2"/>
    <x v="2"/>
    <x v="13"/>
    <n v="0.15"/>
    <n v="0.8"/>
    <x v="1"/>
    <x v="16"/>
  </r>
  <r>
    <s v="RESULT (A)"/>
    <n v="395"/>
    <x v="16"/>
    <n v="1"/>
    <n v="0"/>
    <n v="1"/>
    <n v="22"/>
    <x v="1"/>
    <n v="1"/>
    <n v="3"/>
    <n v="0.14000000000000001"/>
    <n v="0.1212"/>
    <n v="0.93"/>
    <n v="0.25369999999999998"/>
    <n v="0"/>
    <n v="13"/>
    <n v="13"/>
    <s v="WINTER"/>
    <x v="0"/>
    <x v="0"/>
    <x v="22"/>
    <x v="2"/>
    <x v="2"/>
    <x v="14"/>
    <n v="0.12"/>
    <n v="0.93"/>
    <x v="1"/>
    <x v="16"/>
  </r>
  <r>
    <s v="RESULT (A)"/>
    <n v="396"/>
    <x v="16"/>
    <n v="1"/>
    <n v="0"/>
    <n v="1"/>
    <n v="23"/>
    <x v="1"/>
    <n v="1"/>
    <n v="3"/>
    <n v="0.16"/>
    <n v="0.13639999999999999"/>
    <n v="0.86"/>
    <n v="0.28360000000000002"/>
    <n v="1"/>
    <n v="3"/>
    <n v="4"/>
    <s v="WINTER"/>
    <x v="0"/>
    <x v="0"/>
    <x v="23"/>
    <x v="2"/>
    <x v="2"/>
    <x v="13"/>
    <n v="0.14000000000000001"/>
    <n v="0.86"/>
    <x v="1"/>
    <x v="16"/>
  </r>
  <r>
    <s v="RESULT (A)"/>
    <n v="397"/>
    <x v="17"/>
    <n v="1"/>
    <n v="0"/>
    <n v="1"/>
    <n v="12"/>
    <x v="0"/>
    <n v="2"/>
    <n v="2"/>
    <n v="0.2"/>
    <n v="0.18179999999999999"/>
    <n v="0.86"/>
    <n v="0.32840000000000003"/>
    <n v="0"/>
    <n v="3"/>
    <n v="3"/>
    <s v="WINTER"/>
    <x v="0"/>
    <x v="0"/>
    <x v="12"/>
    <x v="3"/>
    <x v="1"/>
    <x v="2"/>
    <n v="0.18"/>
    <n v="0.86"/>
    <x v="1"/>
    <x v="17"/>
  </r>
  <r>
    <s v="RESULT (A)"/>
    <n v="398"/>
    <x v="17"/>
    <n v="1"/>
    <n v="0"/>
    <n v="1"/>
    <n v="13"/>
    <x v="0"/>
    <n v="2"/>
    <n v="2"/>
    <n v="0.2"/>
    <n v="0.19700000000000001"/>
    <n v="0.86"/>
    <n v="0.22389999999999999"/>
    <n v="0"/>
    <n v="22"/>
    <n v="22"/>
    <s v="WINTER"/>
    <x v="0"/>
    <x v="0"/>
    <x v="13"/>
    <x v="3"/>
    <x v="1"/>
    <x v="2"/>
    <n v="0.2"/>
    <n v="0.86"/>
    <x v="1"/>
    <x v="17"/>
  </r>
  <r>
    <s v="RESULT (A)"/>
    <n v="399"/>
    <x v="17"/>
    <n v="1"/>
    <n v="0"/>
    <n v="1"/>
    <n v="14"/>
    <x v="0"/>
    <n v="2"/>
    <n v="2"/>
    <n v="0.22"/>
    <n v="0.2273"/>
    <n v="0.8"/>
    <n v="0.16420000000000001"/>
    <n v="2"/>
    <n v="26"/>
    <n v="28"/>
    <s v="WINTER"/>
    <x v="0"/>
    <x v="0"/>
    <x v="14"/>
    <x v="3"/>
    <x v="1"/>
    <x v="1"/>
    <n v="0.23"/>
    <n v="0.8"/>
    <x v="1"/>
    <x v="17"/>
  </r>
  <r>
    <s v="RESULT (A)"/>
    <n v="400"/>
    <x v="17"/>
    <n v="1"/>
    <n v="0"/>
    <n v="1"/>
    <n v="15"/>
    <x v="0"/>
    <n v="2"/>
    <n v="2"/>
    <n v="0.22"/>
    <n v="0.2273"/>
    <n v="0.87"/>
    <n v="0.16420000000000001"/>
    <n v="3"/>
    <n v="32"/>
    <n v="35"/>
    <s v="WINTER"/>
    <x v="0"/>
    <x v="0"/>
    <x v="15"/>
    <x v="3"/>
    <x v="1"/>
    <x v="1"/>
    <n v="0.23"/>
    <n v="0.87"/>
    <x v="1"/>
    <x v="17"/>
  </r>
  <r>
    <s v="RESULT (A)"/>
    <n v="401"/>
    <x v="17"/>
    <n v="1"/>
    <n v="0"/>
    <n v="1"/>
    <n v="16"/>
    <x v="0"/>
    <n v="2"/>
    <n v="2"/>
    <n v="0.22"/>
    <n v="0.2273"/>
    <n v="0.87"/>
    <n v="0.19400000000000001"/>
    <n v="0"/>
    <n v="61"/>
    <n v="61"/>
    <s v="WINTER"/>
    <x v="0"/>
    <x v="0"/>
    <x v="16"/>
    <x v="3"/>
    <x v="1"/>
    <x v="1"/>
    <n v="0.23"/>
    <n v="0.87"/>
    <x v="1"/>
    <x v="17"/>
  </r>
  <r>
    <s v="RESULT (A)"/>
    <n v="402"/>
    <x v="17"/>
    <n v="1"/>
    <n v="0"/>
    <n v="1"/>
    <n v="17"/>
    <x v="0"/>
    <n v="2"/>
    <n v="2"/>
    <n v="0.22"/>
    <n v="0.2273"/>
    <n v="0.82"/>
    <n v="0.19400000000000001"/>
    <n v="1"/>
    <n v="124"/>
    <n v="125"/>
    <s v="WINTER"/>
    <x v="0"/>
    <x v="0"/>
    <x v="17"/>
    <x v="3"/>
    <x v="1"/>
    <x v="1"/>
    <n v="0.23"/>
    <n v="0.82"/>
    <x v="1"/>
    <x v="17"/>
  </r>
  <r>
    <s v="RESULT (A)"/>
    <n v="403"/>
    <x v="17"/>
    <n v="1"/>
    <n v="0"/>
    <n v="1"/>
    <n v="18"/>
    <x v="0"/>
    <n v="2"/>
    <n v="2"/>
    <n v="0.22"/>
    <n v="0.2273"/>
    <n v="0.8"/>
    <n v="0.16420000000000001"/>
    <n v="1"/>
    <n v="132"/>
    <n v="133"/>
    <s v="WINTER"/>
    <x v="0"/>
    <x v="0"/>
    <x v="18"/>
    <x v="3"/>
    <x v="1"/>
    <x v="1"/>
    <n v="0.23"/>
    <n v="0.8"/>
    <x v="1"/>
    <x v="17"/>
  </r>
  <r>
    <s v="RESULT (A)"/>
    <n v="404"/>
    <x v="17"/>
    <n v="1"/>
    <n v="0"/>
    <n v="1"/>
    <n v="19"/>
    <x v="0"/>
    <n v="2"/>
    <n v="2"/>
    <n v="0.22"/>
    <n v="0.2273"/>
    <n v="0.8"/>
    <n v="0.1343"/>
    <n v="1"/>
    <n v="98"/>
    <n v="99"/>
    <s v="WINTER"/>
    <x v="0"/>
    <x v="0"/>
    <x v="19"/>
    <x v="3"/>
    <x v="1"/>
    <x v="1"/>
    <n v="0.23"/>
    <n v="0.8"/>
    <x v="1"/>
    <x v="17"/>
  </r>
  <r>
    <s v="RESULT (A)"/>
    <n v="405"/>
    <x v="17"/>
    <n v="1"/>
    <n v="0"/>
    <n v="1"/>
    <n v="20"/>
    <x v="0"/>
    <n v="2"/>
    <n v="2"/>
    <n v="0.22"/>
    <n v="0.2727"/>
    <n v="0.87"/>
    <n v="0"/>
    <n v="0"/>
    <n v="83"/>
    <n v="83"/>
    <s v="WINTER"/>
    <x v="0"/>
    <x v="0"/>
    <x v="20"/>
    <x v="3"/>
    <x v="1"/>
    <x v="1"/>
    <n v="0.27"/>
    <n v="0.87"/>
    <x v="1"/>
    <x v="17"/>
  </r>
  <r>
    <s v="RESULT (A)"/>
    <n v="406"/>
    <x v="17"/>
    <n v="1"/>
    <n v="0"/>
    <n v="1"/>
    <n v="21"/>
    <x v="0"/>
    <n v="2"/>
    <n v="2"/>
    <n v="0.22"/>
    <n v="0.2424"/>
    <n v="0.93"/>
    <n v="0.1045"/>
    <n v="0"/>
    <n v="41"/>
    <n v="41"/>
    <s v="WINTER"/>
    <x v="0"/>
    <x v="0"/>
    <x v="21"/>
    <x v="3"/>
    <x v="1"/>
    <x v="1"/>
    <n v="0.24"/>
    <n v="0.93"/>
    <x v="1"/>
    <x v="17"/>
  </r>
  <r>
    <s v="RESULT (A)"/>
    <n v="407"/>
    <x v="17"/>
    <n v="1"/>
    <n v="0"/>
    <n v="1"/>
    <n v="22"/>
    <x v="0"/>
    <n v="2"/>
    <n v="2"/>
    <n v="0.22"/>
    <n v="0.2576"/>
    <n v="0.93"/>
    <n v="8.9599999999999999E-2"/>
    <n v="0"/>
    <n v="33"/>
    <n v="33"/>
    <s v="WINTER"/>
    <x v="0"/>
    <x v="0"/>
    <x v="22"/>
    <x v="3"/>
    <x v="1"/>
    <x v="1"/>
    <n v="0.26"/>
    <n v="0.93"/>
    <x v="1"/>
    <x v="17"/>
  </r>
  <r>
    <s v="RESULT (A)"/>
    <n v="408"/>
    <x v="17"/>
    <n v="1"/>
    <n v="0"/>
    <n v="1"/>
    <n v="23"/>
    <x v="0"/>
    <n v="2"/>
    <n v="2"/>
    <n v="0.22"/>
    <n v="0.2727"/>
    <n v="0.93"/>
    <n v="0"/>
    <n v="1"/>
    <n v="19"/>
    <n v="20"/>
    <s v="WINTER"/>
    <x v="0"/>
    <x v="0"/>
    <x v="23"/>
    <x v="3"/>
    <x v="1"/>
    <x v="1"/>
    <n v="0.27"/>
    <n v="0.93"/>
    <x v="1"/>
    <x v="17"/>
  </r>
  <r>
    <s v="RESULT (A)"/>
    <n v="409"/>
    <x v="18"/>
    <n v="1"/>
    <n v="0"/>
    <n v="1"/>
    <n v="0"/>
    <x v="0"/>
    <n v="3"/>
    <n v="2"/>
    <n v="0.22"/>
    <n v="0.2727"/>
    <n v="0.93"/>
    <n v="0"/>
    <n v="0"/>
    <n v="3"/>
    <n v="3"/>
    <s v="WINTER"/>
    <x v="0"/>
    <x v="0"/>
    <x v="0"/>
    <x v="4"/>
    <x v="1"/>
    <x v="1"/>
    <n v="0.27"/>
    <n v="0.93"/>
    <x v="0"/>
    <x v="18"/>
  </r>
  <r>
    <s v="RESULT (A)"/>
    <n v="410"/>
    <x v="18"/>
    <n v="1"/>
    <n v="0"/>
    <n v="1"/>
    <n v="1"/>
    <x v="0"/>
    <n v="3"/>
    <n v="3"/>
    <n v="0.22"/>
    <n v="0.2273"/>
    <n v="0.93"/>
    <n v="0.1343"/>
    <n v="1"/>
    <n v="6"/>
    <n v="7"/>
    <s v="WINTER"/>
    <x v="0"/>
    <x v="0"/>
    <x v="1"/>
    <x v="4"/>
    <x v="2"/>
    <x v="1"/>
    <n v="0.23"/>
    <n v="0.93"/>
    <x v="0"/>
    <x v="18"/>
  </r>
  <r>
    <s v="RESULT (A)"/>
    <n v="411"/>
    <x v="18"/>
    <n v="1"/>
    <n v="0"/>
    <n v="1"/>
    <n v="2"/>
    <x v="0"/>
    <n v="3"/>
    <n v="3"/>
    <n v="0.22"/>
    <n v="0.2273"/>
    <n v="0.93"/>
    <n v="0.1343"/>
    <n v="0"/>
    <n v="3"/>
    <n v="3"/>
    <s v="WINTER"/>
    <x v="0"/>
    <x v="0"/>
    <x v="2"/>
    <x v="4"/>
    <x v="2"/>
    <x v="1"/>
    <n v="0.23"/>
    <n v="0.93"/>
    <x v="0"/>
    <x v="18"/>
  </r>
  <r>
    <s v="RESULT (A)"/>
    <n v="412"/>
    <x v="18"/>
    <n v="1"/>
    <n v="0"/>
    <n v="1"/>
    <n v="4"/>
    <x v="0"/>
    <n v="3"/>
    <n v="3"/>
    <n v="0.22"/>
    <n v="0.2273"/>
    <n v="0.93"/>
    <n v="0.1343"/>
    <n v="1"/>
    <n v="1"/>
    <n v="2"/>
    <s v="WINTER"/>
    <x v="0"/>
    <x v="0"/>
    <x v="4"/>
    <x v="4"/>
    <x v="2"/>
    <x v="1"/>
    <n v="0.23"/>
    <n v="0.93"/>
    <x v="0"/>
    <x v="18"/>
  </r>
  <r>
    <s v="RESULT (A)"/>
    <n v="413"/>
    <x v="18"/>
    <n v="1"/>
    <n v="0"/>
    <n v="1"/>
    <n v="5"/>
    <x v="0"/>
    <n v="3"/>
    <n v="2"/>
    <n v="0.22"/>
    <n v="0.2576"/>
    <n v="0.93"/>
    <n v="8.9599999999999999E-2"/>
    <n v="0"/>
    <n v="7"/>
    <n v="7"/>
    <s v="WINTER"/>
    <x v="0"/>
    <x v="0"/>
    <x v="5"/>
    <x v="4"/>
    <x v="1"/>
    <x v="1"/>
    <n v="0.26"/>
    <n v="0.93"/>
    <x v="0"/>
    <x v="18"/>
  </r>
  <r>
    <s v="RESULT (A)"/>
    <n v="414"/>
    <x v="18"/>
    <n v="1"/>
    <n v="0"/>
    <n v="1"/>
    <n v="6"/>
    <x v="0"/>
    <n v="3"/>
    <n v="2"/>
    <n v="0.22"/>
    <n v="0.2576"/>
    <n v="0.93"/>
    <n v="8.9599999999999999E-2"/>
    <n v="0"/>
    <n v="32"/>
    <n v="32"/>
    <s v="WINTER"/>
    <x v="0"/>
    <x v="0"/>
    <x v="6"/>
    <x v="4"/>
    <x v="1"/>
    <x v="1"/>
    <n v="0.26"/>
    <n v="0.93"/>
    <x v="0"/>
    <x v="18"/>
  </r>
  <r>
    <s v="RESULT (A)"/>
    <n v="415"/>
    <x v="18"/>
    <n v="1"/>
    <n v="0"/>
    <n v="1"/>
    <n v="7"/>
    <x v="0"/>
    <n v="3"/>
    <n v="2"/>
    <n v="0.24"/>
    <n v="0.2576"/>
    <n v="0.92"/>
    <n v="0.1045"/>
    <n v="1"/>
    <n v="89"/>
    <n v="90"/>
    <s v="WINTER"/>
    <x v="0"/>
    <x v="0"/>
    <x v="7"/>
    <x v="4"/>
    <x v="1"/>
    <x v="0"/>
    <n v="0.26"/>
    <n v="0.92"/>
    <x v="0"/>
    <x v="18"/>
  </r>
  <r>
    <s v="RESULT (A)"/>
    <n v="416"/>
    <x v="18"/>
    <n v="1"/>
    <n v="0"/>
    <n v="1"/>
    <n v="8"/>
    <x v="0"/>
    <n v="3"/>
    <n v="2"/>
    <n v="0.24"/>
    <n v="0.2576"/>
    <n v="0.93"/>
    <n v="0.1045"/>
    <n v="1"/>
    <n v="196"/>
    <n v="197"/>
    <s v="WINTER"/>
    <x v="0"/>
    <x v="0"/>
    <x v="8"/>
    <x v="4"/>
    <x v="1"/>
    <x v="0"/>
    <n v="0.26"/>
    <n v="0.93"/>
    <x v="0"/>
    <x v="18"/>
  </r>
  <r>
    <s v="RESULT (A)"/>
    <n v="417"/>
    <x v="18"/>
    <n v="1"/>
    <n v="0"/>
    <n v="1"/>
    <n v="9"/>
    <x v="0"/>
    <n v="3"/>
    <n v="2"/>
    <n v="0.24"/>
    <n v="0.2576"/>
    <n v="0.93"/>
    <n v="0.1045"/>
    <n v="2"/>
    <n v="107"/>
    <n v="109"/>
    <s v="WINTER"/>
    <x v="0"/>
    <x v="0"/>
    <x v="9"/>
    <x v="4"/>
    <x v="1"/>
    <x v="0"/>
    <n v="0.26"/>
    <n v="0.93"/>
    <x v="0"/>
    <x v="18"/>
  </r>
  <r>
    <s v="RESULT (A)"/>
    <n v="418"/>
    <x v="18"/>
    <n v="1"/>
    <n v="0"/>
    <n v="1"/>
    <n v="10"/>
    <x v="0"/>
    <n v="3"/>
    <n v="2"/>
    <n v="0.26"/>
    <n v="0.2727"/>
    <n v="0.93"/>
    <n v="0.1343"/>
    <n v="1"/>
    <n v="46"/>
    <n v="47"/>
    <s v="WINTER"/>
    <x v="0"/>
    <x v="0"/>
    <x v="10"/>
    <x v="4"/>
    <x v="1"/>
    <x v="12"/>
    <n v="0.27"/>
    <n v="0.93"/>
    <x v="0"/>
    <x v="18"/>
  </r>
  <r>
    <s v="RESULT (A)"/>
    <n v="419"/>
    <x v="18"/>
    <n v="1"/>
    <n v="0"/>
    <n v="1"/>
    <n v="11"/>
    <x v="0"/>
    <n v="3"/>
    <n v="2"/>
    <n v="0.28000000000000003"/>
    <n v="0.30299999999999999"/>
    <n v="0.87"/>
    <n v="8.9599999999999999E-2"/>
    <n v="5"/>
    <n v="47"/>
    <n v="52"/>
    <s v="WINTER"/>
    <x v="0"/>
    <x v="0"/>
    <x v="11"/>
    <x v="4"/>
    <x v="1"/>
    <x v="17"/>
    <n v="0.3"/>
    <n v="0.87"/>
    <x v="0"/>
    <x v="18"/>
  </r>
  <r>
    <s v="RESULT (A)"/>
    <n v="420"/>
    <x v="18"/>
    <n v="1"/>
    <n v="0"/>
    <n v="1"/>
    <n v="12"/>
    <x v="0"/>
    <n v="3"/>
    <n v="2"/>
    <n v="0.3"/>
    <n v="0.31819999999999998"/>
    <n v="0.81"/>
    <n v="8.9599999999999999E-2"/>
    <n v="5"/>
    <n v="65"/>
    <n v="70"/>
    <s v="WINTER"/>
    <x v="0"/>
    <x v="0"/>
    <x v="12"/>
    <x v="4"/>
    <x v="1"/>
    <x v="11"/>
    <n v="0.32"/>
    <n v="0.81"/>
    <x v="1"/>
    <x v="18"/>
  </r>
  <r>
    <s v="RESULT (A)"/>
    <n v="421"/>
    <x v="18"/>
    <n v="1"/>
    <n v="0"/>
    <n v="1"/>
    <n v="13"/>
    <x v="0"/>
    <n v="3"/>
    <n v="1"/>
    <n v="0.4"/>
    <n v="0.40910000000000002"/>
    <n v="0.62"/>
    <n v="0.28360000000000002"/>
    <n v="11"/>
    <n v="67"/>
    <n v="78"/>
    <s v="WINTER"/>
    <x v="0"/>
    <x v="0"/>
    <x v="13"/>
    <x v="4"/>
    <x v="0"/>
    <x v="9"/>
    <n v="0.41"/>
    <n v="0.62"/>
    <x v="1"/>
    <x v="18"/>
  </r>
  <r>
    <s v="RESULT (A)"/>
    <n v="422"/>
    <x v="18"/>
    <n v="1"/>
    <n v="0"/>
    <n v="1"/>
    <n v="14"/>
    <x v="0"/>
    <n v="3"/>
    <n v="1"/>
    <n v="0.4"/>
    <n v="0.40910000000000002"/>
    <n v="0.57999999999999996"/>
    <n v="0.25369999999999998"/>
    <n v="7"/>
    <n v="68"/>
    <n v="75"/>
    <s v="WINTER"/>
    <x v="0"/>
    <x v="0"/>
    <x v="14"/>
    <x v="4"/>
    <x v="0"/>
    <x v="9"/>
    <n v="0.41"/>
    <n v="0.57999999999999996"/>
    <x v="1"/>
    <x v="18"/>
  </r>
  <r>
    <s v="RESULT (A)"/>
    <n v="423"/>
    <x v="18"/>
    <n v="1"/>
    <n v="0"/>
    <n v="1"/>
    <n v="15"/>
    <x v="0"/>
    <n v="3"/>
    <n v="1"/>
    <n v="0.4"/>
    <n v="0.40910000000000002"/>
    <n v="0.54"/>
    <n v="0.28360000000000002"/>
    <n v="4"/>
    <n v="78"/>
    <n v="82"/>
    <s v="WINTER"/>
    <x v="0"/>
    <x v="0"/>
    <x v="15"/>
    <x v="4"/>
    <x v="0"/>
    <x v="9"/>
    <n v="0.41"/>
    <n v="0.54"/>
    <x v="1"/>
    <x v="18"/>
  </r>
  <r>
    <s v="RESULT (A)"/>
    <n v="424"/>
    <x v="18"/>
    <n v="1"/>
    <n v="0"/>
    <n v="1"/>
    <n v="16"/>
    <x v="0"/>
    <n v="3"/>
    <n v="1"/>
    <n v="0.38"/>
    <n v="0.39389999999999997"/>
    <n v="0.57999999999999996"/>
    <n v="0.3881"/>
    <n v="10"/>
    <n v="94"/>
    <n v="104"/>
    <s v="WINTER"/>
    <x v="0"/>
    <x v="0"/>
    <x v="16"/>
    <x v="4"/>
    <x v="0"/>
    <x v="4"/>
    <n v="0.39"/>
    <n v="0.57999999999999996"/>
    <x v="1"/>
    <x v="18"/>
  </r>
  <r>
    <s v="RESULT (A)"/>
    <n v="425"/>
    <x v="18"/>
    <n v="1"/>
    <n v="0"/>
    <n v="1"/>
    <n v="17"/>
    <x v="0"/>
    <n v="3"/>
    <n v="1"/>
    <n v="0.36"/>
    <n v="0.33329999999999999"/>
    <n v="0.56999999999999995"/>
    <n v="0.32840000000000003"/>
    <n v="7"/>
    <n v="190"/>
    <n v="197"/>
    <s v="WINTER"/>
    <x v="0"/>
    <x v="0"/>
    <x v="17"/>
    <x v="4"/>
    <x v="0"/>
    <x v="5"/>
    <n v="0.33"/>
    <n v="0.56999999999999995"/>
    <x v="1"/>
    <x v="18"/>
  </r>
  <r>
    <s v="RESULT (A)"/>
    <n v="426"/>
    <x v="18"/>
    <n v="1"/>
    <n v="0"/>
    <n v="1"/>
    <n v="18"/>
    <x v="0"/>
    <n v="3"/>
    <n v="1"/>
    <n v="0.34"/>
    <n v="0.31819999999999998"/>
    <n v="0.61"/>
    <n v="0.28360000000000002"/>
    <n v="5"/>
    <n v="156"/>
    <n v="161"/>
    <s v="WINTER"/>
    <x v="0"/>
    <x v="0"/>
    <x v="18"/>
    <x v="4"/>
    <x v="0"/>
    <x v="10"/>
    <n v="0.32"/>
    <n v="0.61"/>
    <x v="1"/>
    <x v="18"/>
  </r>
  <r>
    <s v="RESULT (A)"/>
    <n v="427"/>
    <x v="18"/>
    <n v="1"/>
    <n v="0"/>
    <n v="1"/>
    <n v="19"/>
    <x v="0"/>
    <n v="3"/>
    <n v="1"/>
    <n v="0.32"/>
    <n v="0.28789999999999999"/>
    <n v="0.56999999999999995"/>
    <n v="0.41789999999999999"/>
    <n v="4"/>
    <n v="108"/>
    <n v="112"/>
    <s v="WINTER"/>
    <x v="0"/>
    <x v="0"/>
    <x v="19"/>
    <x v="4"/>
    <x v="0"/>
    <x v="3"/>
    <n v="0.28999999999999998"/>
    <n v="0.56999999999999995"/>
    <x v="1"/>
    <x v="18"/>
  </r>
  <r>
    <s v="RESULT (A)"/>
    <n v="428"/>
    <x v="18"/>
    <n v="1"/>
    <n v="0"/>
    <n v="1"/>
    <n v="20"/>
    <x v="0"/>
    <n v="3"/>
    <n v="1"/>
    <n v="0.32"/>
    <n v="0.30299999999999999"/>
    <n v="0.49"/>
    <n v="0.29849999999999999"/>
    <n v="2"/>
    <n v="74"/>
    <n v="76"/>
    <s v="WINTER"/>
    <x v="0"/>
    <x v="0"/>
    <x v="20"/>
    <x v="4"/>
    <x v="0"/>
    <x v="3"/>
    <n v="0.3"/>
    <n v="0.49"/>
    <x v="1"/>
    <x v="18"/>
  </r>
  <r>
    <s v="RESULT (A)"/>
    <n v="429"/>
    <x v="18"/>
    <n v="1"/>
    <n v="0"/>
    <n v="1"/>
    <n v="21"/>
    <x v="0"/>
    <n v="3"/>
    <n v="1"/>
    <n v="0.32"/>
    <n v="0.28789999999999999"/>
    <n v="0.49"/>
    <n v="0.41789999999999999"/>
    <n v="4"/>
    <n v="55"/>
    <n v="59"/>
    <s v="WINTER"/>
    <x v="0"/>
    <x v="0"/>
    <x v="21"/>
    <x v="4"/>
    <x v="0"/>
    <x v="3"/>
    <n v="0.28999999999999998"/>
    <n v="0.49"/>
    <x v="1"/>
    <x v="18"/>
  </r>
  <r>
    <s v="RESULT (A)"/>
    <n v="430"/>
    <x v="18"/>
    <n v="1"/>
    <n v="0"/>
    <n v="1"/>
    <n v="22"/>
    <x v="0"/>
    <n v="3"/>
    <n v="1"/>
    <n v="0.3"/>
    <n v="0.30299999999999999"/>
    <n v="0.52"/>
    <n v="0.16420000000000001"/>
    <n v="6"/>
    <n v="53"/>
    <n v="59"/>
    <s v="WINTER"/>
    <x v="0"/>
    <x v="0"/>
    <x v="22"/>
    <x v="4"/>
    <x v="0"/>
    <x v="11"/>
    <n v="0.3"/>
    <n v="0.52"/>
    <x v="1"/>
    <x v="18"/>
  </r>
  <r>
    <s v="RESULT (A)"/>
    <n v="431"/>
    <x v="18"/>
    <n v="1"/>
    <n v="0"/>
    <n v="1"/>
    <n v="23"/>
    <x v="0"/>
    <n v="3"/>
    <n v="1"/>
    <n v="0.3"/>
    <n v="0.2727"/>
    <n v="0.52"/>
    <n v="0.4627"/>
    <n v="1"/>
    <n v="27"/>
    <n v="28"/>
    <s v="WINTER"/>
    <x v="0"/>
    <x v="0"/>
    <x v="23"/>
    <x v="4"/>
    <x v="0"/>
    <x v="11"/>
    <n v="0.27"/>
    <n v="0.52"/>
    <x v="1"/>
    <x v="18"/>
  </r>
  <r>
    <s v="RESULT (A)"/>
    <n v="432"/>
    <x v="19"/>
    <n v="1"/>
    <n v="0"/>
    <n v="1"/>
    <n v="0"/>
    <x v="0"/>
    <n v="4"/>
    <n v="1"/>
    <n v="0.26"/>
    <n v="0.2273"/>
    <n v="0.56000000000000005"/>
    <n v="0.3881"/>
    <n v="5"/>
    <n v="8"/>
    <n v="13"/>
    <s v="WINTER"/>
    <x v="0"/>
    <x v="0"/>
    <x v="0"/>
    <x v="5"/>
    <x v="0"/>
    <x v="12"/>
    <n v="0.23"/>
    <n v="0.56000000000000005"/>
    <x v="0"/>
    <x v="19"/>
  </r>
  <r>
    <s v="RESULT (A)"/>
    <n v="433"/>
    <x v="19"/>
    <n v="1"/>
    <n v="0"/>
    <n v="1"/>
    <n v="1"/>
    <x v="0"/>
    <n v="4"/>
    <n v="1"/>
    <n v="0.26"/>
    <n v="0.2727"/>
    <n v="0.56000000000000005"/>
    <n v="0"/>
    <n v="2"/>
    <n v="3"/>
    <n v="5"/>
    <s v="WINTER"/>
    <x v="0"/>
    <x v="0"/>
    <x v="1"/>
    <x v="5"/>
    <x v="0"/>
    <x v="12"/>
    <n v="0.27"/>
    <n v="0.56000000000000005"/>
    <x v="0"/>
    <x v="19"/>
  </r>
  <r>
    <s v="RESULT (A)"/>
    <n v="434"/>
    <x v="19"/>
    <n v="1"/>
    <n v="0"/>
    <n v="1"/>
    <n v="2"/>
    <x v="0"/>
    <n v="4"/>
    <n v="1"/>
    <n v="0.26"/>
    <n v="0.2727"/>
    <n v="0.56000000000000005"/>
    <n v="0"/>
    <n v="0"/>
    <n v="2"/>
    <n v="2"/>
    <s v="WINTER"/>
    <x v="0"/>
    <x v="0"/>
    <x v="2"/>
    <x v="5"/>
    <x v="0"/>
    <x v="12"/>
    <n v="0.27"/>
    <n v="0.56000000000000005"/>
    <x v="0"/>
    <x v="19"/>
  </r>
  <r>
    <s v="RESULT (A)"/>
    <n v="435"/>
    <x v="19"/>
    <n v="1"/>
    <n v="0"/>
    <n v="1"/>
    <n v="3"/>
    <x v="0"/>
    <n v="4"/>
    <n v="1"/>
    <n v="0.26"/>
    <n v="0.2576"/>
    <n v="0.56000000000000005"/>
    <n v="0.16420000000000001"/>
    <n v="0"/>
    <n v="1"/>
    <n v="1"/>
    <s v="WINTER"/>
    <x v="0"/>
    <x v="0"/>
    <x v="3"/>
    <x v="5"/>
    <x v="0"/>
    <x v="12"/>
    <n v="0.26"/>
    <n v="0.56000000000000005"/>
    <x v="0"/>
    <x v="19"/>
  </r>
  <r>
    <s v="RESULT (A)"/>
    <n v="436"/>
    <x v="19"/>
    <n v="1"/>
    <n v="0"/>
    <n v="1"/>
    <n v="4"/>
    <x v="0"/>
    <n v="4"/>
    <n v="1"/>
    <n v="0.26"/>
    <n v="0.2576"/>
    <n v="0.56000000000000005"/>
    <n v="0.16420000000000001"/>
    <n v="0"/>
    <n v="1"/>
    <n v="1"/>
    <s v="WINTER"/>
    <x v="0"/>
    <x v="0"/>
    <x v="4"/>
    <x v="5"/>
    <x v="0"/>
    <x v="12"/>
    <n v="0.26"/>
    <n v="0.56000000000000005"/>
    <x v="0"/>
    <x v="19"/>
  </r>
  <r>
    <s v="RESULT (A)"/>
    <n v="437"/>
    <x v="19"/>
    <n v="1"/>
    <n v="0"/>
    <n v="1"/>
    <n v="5"/>
    <x v="0"/>
    <n v="4"/>
    <n v="1"/>
    <n v="0.24"/>
    <n v="0.2273"/>
    <n v="0.6"/>
    <n v="0.22389999999999999"/>
    <n v="0"/>
    <n v="6"/>
    <n v="6"/>
    <s v="WINTER"/>
    <x v="0"/>
    <x v="0"/>
    <x v="5"/>
    <x v="5"/>
    <x v="0"/>
    <x v="0"/>
    <n v="0.23"/>
    <n v="0.6"/>
    <x v="0"/>
    <x v="19"/>
  </r>
  <r>
    <s v="RESULT (A)"/>
    <n v="438"/>
    <x v="19"/>
    <n v="1"/>
    <n v="0"/>
    <n v="1"/>
    <n v="6"/>
    <x v="0"/>
    <n v="4"/>
    <n v="1"/>
    <n v="0.22"/>
    <n v="0.21210000000000001"/>
    <n v="0.6"/>
    <n v="0.22389999999999999"/>
    <n v="0"/>
    <n v="35"/>
    <n v="35"/>
    <s v="WINTER"/>
    <x v="0"/>
    <x v="0"/>
    <x v="6"/>
    <x v="5"/>
    <x v="0"/>
    <x v="1"/>
    <n v="0.21"/>
    <n v="0.6"/>
    <x v="0"/>
    <x v="19"/>
  </r>
  <r>
    <s v="RESULT (A)"/>
    <n v="439"/>
    <x v="19"/>
    <n v="1"/>
    <n v="0"/>
    <n v="1"/>
    <n v="7"/>
    <x v="0"/>
    <n v="4"/>
    <n v="1"/>
    <n v="0.22"/>
    <n v="0.21210000000000001"/>
    <n v="0.55000000000000004"/>
    <n v="0.22389999999999999"/>
    <n v="1"/>
    <n v="100"/>
    <n v="101"/>
    <s v="WINTER"/>
    <x v="0"/>
    <x v="0"/>
    <x v="7"/>
    <x v="5"/>
    <x v="0"/>
    <x v="1"/>
    <n v="0.21"/>
    <n v="0.55000000000000004"/>
    <x v="0"/>
    <x v="19"/>
  </r>
  <r>
    <s v="RESULT (A)"/>
    <n v="440"/>
    <x v="19"/>
    <n v="1"/>
    <n v="0"/>
    <n v="1"/>
    <n v="8"/>
    <x v="0"/>
    <n v="4"/>
    <n v="1"/>
    <n v="0.22"/>
    <n v="0.21210000000000001"/>
    <n v="0.55000000000000004"/>
    <n v="0.28360000000000002"/>
    <n v="2"/>
    <n v="247"/>
    <n v="249"/>
    <s v="WINTER"/>
    <x v="0"/>
    <x v="0"/>
    <x v="8"/>
    <x v="5"/>
    <x v="0"/>
    <x v="1"/>
    <n v="0.21"/>
    <n v="0.55000000000000004"/>
    <x v="0"/>
    <x v="19"/>
  </r>
  <r>
    <s v="RESULT (A)"/>
    <n v="441"/>
    <x v="19"/>
    <n v="1"/>
    <n v="0"/>
    <n v="1"/>
    <n v="9"/>
    <x v="0"/>
    <n v="4"/>
    <n v="2"/>
    <n v="0.24"/>
    <n v="0.2273"/>
    <n v="0.52"/>
    <n v="0.22389999999999999"/>
    <n v="3"/>
    <n v="140"/>
    <n v="143"/>
    <s v="WINTER"/>
    <x v="0"/>
    <x v="0"/>
    <x v="9"/>
    <x v="5"/>
    <x v="1"/>
    <x v="0"/>
    <n v="0.23"/>
    <n v="0.52"/>
    <x v="0"/>
    <x v="19"/>
  </r>
  <r>
    <s v="RESULT (A)"/>
    <n v="442"/>
    <x v="19"/>
    <n v="1"/>
    <n v="0"/>
    <n v="1"/>
    <n v="10"/>
    <x v="0"/>
    <n v="4"/>
    <n v="1"/>
    <n v="0.26"/>
    <n v="0.2273"/>
    <n v="0.48"/>
    <n v="0.29849999999999999"/>
    <n v="1"/>
    <n v="56"/>
    <n v="57"/>
    <s v="WINTER"/>
    <x v="0"/>
    <x v="0"/>
    <x v="10"/>
    <x v="5"/>
    <x v="0"/>
    <x v="12"/>
    <n v="0.23"/>
    <n v="0.48"/>
    <x v="0"/>
    <x v="19"/>
  </r>
  <r>
    <s v="RESULT (A)"/>
    <n v="443"/>
    <x v="19"/>
    <n v="1"/>
    <n v="0"/>
    <n v="1"/>
    <n v="11"/>
    <x v="0"/>
    <n v="4"/>
    <n v="2"/>
    <n v="0.28000000000000003"/>
    <n v="0.2727"/>
    <n v="0.45"/>
    <n v="0.16420000000000001"/>
    <n v="5"/>
    <n v="63"/>
    <n v="68"/>
    <s v="WINTER"/>
    <x v="0"/>
    <x v="0"/>
    <x v="11"/>
    <x v="5"/>
    <x v="1"/>
    <x v="17"/>
    <n v="0.27"/>
    <n v="0.45"/>
    <x v="0"/>
    <x v="19"/>
  </r>
  <r>
    <s v="RESULT (A)"/>
    <n v="444"/>
    <x v="19"/>
    <n v="1"/>
    <n v="0"/>
    <n v="1"/>
    <n v="12"/>
    <x v="0"/>
    <n v="4"/>
    <n v="2"/>
    <n v="0.3"/>
    <n v="0.33329999999999999"/>
    <n v="0.42"/>
    <n v="0"/>
    <n v="7"/>
    <n v="77"/>
    <n v="84"/>
    <s v="WINTER"/>
    <x v="0"/>
    <x v="0"/>
    <x v="12"/>
    <x v="5"/>
    <x v="1"/>
    <x v="11"/>
    <n v="0.33"/>
    <n v="0.42"/>
    <x v="1"/>
    <x v="19"/>
  </r>
  <r>
    <s v="RESULT (A)"/>
    <n v="445"/>
    <x v="19"/>
    <n v="1"/>
    <n v="0"/>
    <n v="1"/>
    <n v="13"/>
    <x v="0"/>
    <n v="4"/>
    <n v="2"/>
    <n v="0.28000000000000003"/>
    <n v="0.28789999999999999"/>
    <n v="0.45"/>
    <n v="0.1045"/>
    <n v="12"/>
    <n v="86"/>
    <n v="98"/>
    <s v="WINTER"/>
    <x v="0"/>
    <x v="0"/>
    <x v="13"/>
    <x v="5"/>
    <x v="1"/>
    <x v="17"/>
    <n v="0.28999999999999998"/>
    <n v="0.45"/>
    <x v="1"/>
    <x v="19"/>
  </r>
  <r>
    <s v="RESULT (A)"/>
    <n v="446"/>
    <x v="19"/>
    <n v="1"/>
    <n v="0"/>
    <n v="1"/>
    <n v="14"/>
    <x v="0"/>
    <n v="4"/>
    <n v="2"/>
    <n v="0.3"/>
    <n v="0.30299999999999999"/>
    <n v="0.45"/>
    <n v="0.1343"/>
    <n v="6"/>
    <n v="75"/>
    <n v="81"/>
    <s v="WINTER"/>
    <x v="0"/>
    <x v="0"/>
    <x v="14"/>
    <x v="5"/>
    <x v="1"/>
    <x v="11"/>
    <n v="0.3"/>
    <n v="0.45"/>
    <x v="1"/>
    <x v="19"/>
  </r>
  <r>
    <s v="RESULT (A)"/>
    <n v="447"/>
    <x v="19"/>
    <n v="1"/>
    <n v="0"/>
    <n v="1"/>
    <n v="15"/>
    <x v="0"/>
    <n v="4"/>
    <n v="2"/>
    <n v="0.32"/>
    <n v="0.31819999999999998"/>
    <n v="0.45"/>
    <n v="0.19400000000000001"/>
    <n v="8"/>
    <n v="62"/>
    <n v="70"/>
    <s v="WINTER"/>
    <x v="0"/>
    <x v="0"/>
    <x v="15"/>
    <x v="5"/>
    <x v="1"/>
    <x v="3"/>
    <n v="0.32"/>
    <n v="0.45"/>
    <x v="1"/>
    <x v="19"/>
  </r>
  <r>
    <s v="RESULT (A)"/>
    <n v="448"/>
    <x v="19"/>
    <n v="1"/>
    <n v="0"/>
    <n v="1"/>
    <n v="16"/>
    <x v="0"/>
    <n v="4"/>
    <n v="2"/>
    <n v="0.3"/>
    <n v="0.30299999999999999"/>
    <n v="0.49"/>
    <n v="0.1343"/>
    <n v="8"/>
    <n v="83"/>
    <n v="91"/>
    <s v="WINTER"/>
    <x v="0"/>
    <x v="0"/>
    <x v="16"/>
    <x v="5"/>
    <x v="1"/>
    <x v="11"/>
    <n v="0.3"/>
    <n v="0.49"/>
    <x v="1"/>
    <x v="19"/>
  </r>
  <r>
    <s v="RESULT (A)"/>
    <n v="449"/>
    <x v="19"/>
    <n v="1"/>
    <n v="0"/>
    <n v="1"/>
    <n v="17"/>
    <x v="0"/>
    <n v="4"/>
    <n v="2"/>
    <n v="0.3"/>
    <n v="0.31819999999999998"/>
    <n v="0.49"/>
    <n v="0.1045"/>
    <n v="8"/>
    <n v="207"/>
    <n v="215"/>
    <s v="WINTER"/>
    <x v="0"/>
    <x v="0"/>
    <x v="17"/>
    <x v="5"/>
    <x v="1"/>
    <x v="11"/>
    <n v="0.32"/>
    <n v="0.49"/>
    <x v="1"/>
    <x v="19"/>
  </r>
  <r>
    <s v="RESULT (A)"/>
    <n v="450"/>
    <x v="19"/>
    <n v="1"/>
    <n v="0"/>
    <n v="1"/>
    <n v="18"/>
    <x v="0"/>
    <n v="4"/>
    <n v="2"/>
    <n v="0.26"/>
    <n v="0.2576"/>
    <n v="0.56000000000000005"/>
    <n v="0.19400000000000001"/>
    <n v="1"/>
    <n v="184"/>
    <n v="185"/>
    <s v="WINTER"/>
    <x v="0"/>
    <x v="0"/>
    <x v="18"/>
    <x v="5"/>
    <x v="1"/>
    <x v="12"/>
    <n v="0.26"/>
    <n v="0.56000000000000005"/>
    <x v="1"/>
    <x v="19"/>
  </r>
  <r>
    <s v="RESULT (A)"/>
    <n v="451"/>
    <x v="19"/>
    <n v="1"/>
    <n v="0"/>
    <n v="1"/>
    <n v="19"/>
    <x v="0"/>
    <n v="4"/>
    <n v="1"/>
    <n v="0.26"/>
    <n v="0.2273"/>
    <n v="0.56000000000000005"/>
    <n v="0.32840000000000003"/>
    <n v="6"/>
    <n v="146"/>
    <n v="152"/>
    <s v="WINTER"/>
    <x v="0"/>
    <x v="0"/>
    <x v="19"/>
    <x v="5"/>
    <x v="0"/>
    <x v="12"/>
    <n v="0.23"/>
    <n v="0.56000000000000005"/>
    <x v="1"/>
    <x v="19"/>
  </r>
  <r>
    <s v="RESULT (A)"/>
    <n v="452"/>
    <x v="19"/>
    <n v="1"/>
    <n v="0"/>
    <n v="1"/>
    <n v="20"/>
    <x v="0"/>
    <n v="4"/>
    <n v="2"/>
    <n v="0.26"/>
    <n v="0.2424"/>
    <n v="0.6"/>
    <n v="0.28360000000000002"/>
    <n v="2"/>
    <n v="124"/>
    <n v="126"/>
    <s v="WINTER"/>
    <x v="0"/>
    <x v="0"/>
    <x v="20"/>
    <x v="5"/>
    <x v="1"/>
    <x v="12"/>
    <n v="0.24"/>
    <n v="0.6"/>
    <x v="1"/>
    <x v="19"/>
  </r>
  <r>
    <s v="RESULT (A)"/>
    <n v="453"/>
    <x v="19"/>
    <n v="1"/>
    <n v="0"/>
    <n v="1"/>
    <n v="21"/>
    <x v="0"/>
    <n v="4"/>
    <n v="2"/>
    <n v="0.24"/>
    <n v="0.2273"/>
    <n v="0.6"/>
    <n v="0.25369999999999998"/>
    <n v="3"/>
    <n v="54"/>
    <n v="57"/>
    <s v="WINTER"/>
    <x v="0"/>
    <x v="0"/>
    <x v="21"/>
    <x v="5"/>
    <x v="1"/>
    <x v="0"/>
    <n v="0.23"/>
    <n v="0.6"/>
    <x v="1"/>
    <x v="19"/>
  </r>
  <r>
    <s v="RESULT (A)"/>
    <n v="454"/>
    <x v="19"/>
    <n v="1"/>
    <n v="0"/>
    <n v="1"/>
    <n v="22"/>
    <x v="0"/>
    <n v="4"/>
    <n v="2"/>
    <n v="0.24"/>
    <n v="0.21210000000000001"/>
    <n v="0.65"/>
    <n v="0.28360000000000002"/>
    <n v="0"/>
    <n v="56"/>
    <n v="56"/>
    <s v="WINTER"/>
    <x v="0"/>
    <x v="0"/>
    <x v="22"/>
    <x v="5"/>
    <x v="1"/>
    <x v="0"/>
    <n v="0.21"/>
    <n v="0.65"/>
    <x v="1"/>
    <x v="19"/>
  </r>
  <r>
    <s v="RESULT (A)"/>
    <n v="455"/>
    <x v="19"/>
    <n v="1"/>
    <n v="0"/>
    <n v="1"/>
    <n v="23"/>
    <x v="0"/>
    <n v="4"/>
    <n v="2"/>
    <n v="0.24"/>
    <n v="0.21210000000000001"/>
    <n v="0.65"/>
    <n v="0.32840000000000003"/>
    <n v="3"/>
    <n v="28"/>
    <n v="31"/>
    <s v="WINTER"/>
    <x v="0"/>
    <x v="0"/>
    <x v="23"/>
    <x v="5"/>
    <x v="1"/>
    <x v="0"/>
    <n v="0.21"/>
    <n v="0.65"/>
    <x v="1"/>
    <x v="19"/>
  </r>
  <r>
    <s v="RESULT (A)"/>
    <n v="456"/>
    <x v="20"/>
    <n v="1"/>
    <n v="0"/>
    <n v="1"/>
    <n v="0"/>
    <x v="0"/>
    <n v="5"/>
    <n v="2"/>
    <n v="0.24"/>
    <n v="0.2273"/>
    <n v="0.7"/>
    <n v="0.25369999999999998"/>
    <n v="1"/>
    <n v="20"/>
    <n v="21"/>
    <s v="WINTER"/>
    <x v="0"/>
    <x v="0"/>
    <x v="0"/>
    <x v="6"/>
    <x v="1"/>
    <x v="0"/>
    <n v="0.23"/>
    <n v="0.7"/>
    <x v="0"/>
    <x v="20"/>
  </r>
  <r>
    <s v="RESULT (A)"/>
    <n v="457"/>
    <x v="20"/>
    <n v="1"/>
    <n v="0"/>
    <n v="1"/>
    <n v="1"/>
    <x v="0"/>
    <n v="5"/>
    <n v="2"/>
    <n v="0.24"/>
    <n v="0.2273"/>
    <n v="0.7"/>
    <n v="0.25369999999999998"/>
    <n v="0"/>
    <n v="6"/>
    <n v="6"/>
    <s v="WINTER"/>
    <x v="0"/>
    <x v="0"/>
    <x v="1"/>
    <x v="6"/>
    <x v="1"/>
    <x v="0"/>
    <n v="0.23"/>
    <n v="0.7"/>
    <x v="0"/>
    <x v="20"/>
  </r>
  <r>
    <s v="RESULT (A)"/>
    <n v="458"/>
    <x v="20"/>
    <n v="1"/>
    <n v="0"/>
    <n v="1"/>
    <n v="2"/>
    <x v="0"/>
    <n v="5"/>
    <n v="3"/>
    <n v="0.24"/>
    <n v="0.2424"/>
    <n v="0.75"/>
    <n v="0.16420000000000001"/>
    <n v="0"/>
    <n v="2"/>
    <n v="2"/>
    <s v="WINTER"/>
    <x v="0"/>
    <x v="0"/>
    <x v="2"/>
    <x v="6"/>
    <x v="2"/>
    <x v="0"/>
    <n v="0.24"/>
    <n v="0.75"/>
    <x v="0"/>
    <x v="20"/>
  </r>
  <r>
    <s v="RESULT (A)"/>
    <n v="459"/>
    <x v="20"/>
    <n v="1"/>
    <n v="0"/>
    <n v="1"/>
    <n v="3"/>
    <x v="0"/>
    <n v="5"/>
    <n v="3"/>
    <n v="0.22"/>
    <n v="0.21210000000000001"/>
    <n v="0.8"/>
    <n v="0.29849999999999999"/>
    <n v="0"/>
    <n v="1"/>
    <n v="1"/>
    <s v="WINTER"/>
    <x v="0"/>
    <x v="0"/>
    <x v="3"/>
    <x v="6"/>
    <x v="2"/>
    <x v="1"/>
    <n v="0.21"/>
    <n v="0.8"/>
    <x v="0"/>
    <x v="20"/>
  </r>
  <r>
    <s v="RESULT (A)"/>
    <n v="460"/>
    <x v="20"/>
    <n v="1"/>
    <n v="0"/>
    <n v="1"/>
    <n v="4"/>
    <x v="0"/>
    <n v="5"/>
    <n v="2"/>
    <n v="0.22"/>
    <n v="0.2576"/>
    <n v="0.87"/>
    <n v="8.9599999999999999E-2"/>
    <n v="0"/>
    <n v="1"/>
    <n v="1"/>
    <s v="WINTER"/>
    <x v="0"/>
    <x v="0"/>
    <x v="4"/>
    <x v="6"/>
    <x v="1"/>
    <x v="1"/>
    <n v="0.26"/>
    <n v="0.87"/>
    <x v="0"/>
    <x v="20"/>
  </r>
  <r>
    <s v="RESULT (A)"/>
    <n v="461"/>
    <x v="20"/>
    <n v="1"/>
    <n v="0"/>
    <n v="1"/>
    <n v="5"/>
    <x v="0"/>
    <n v="5"/>
    <n v="1"/>
    <n v="0.24"/>
    <n v="0.19700000000000001"/>
    <n v="0.6"/>
    <n v="0.41789999999999999"/>
    <n v="1"/>
    <n v="4"/>
    <n v="5"/>
    <s v="WINTER"/>
    <x v="0"/>
    <x v="0"/>
    <x v="5"/>
    <x v="6"/>
    <x v="0"/>
    <x v="0"/>
    <n v="0.2"/>
    <n v="0.6"/>
    <x v="0"/>
    <x v="20"/>
  </r>
  <r>
    <s v="RESULT (A)"/>
    <n v="462"/>
    <x v="20"/>
    <n v="1"/>
    <n v="0"/>
    <n v="1"/>
    <n v="6"/>
    <x v="0"/>
    <n v="5"/>
    <n v="1"/>
    <n v="0.22"/>
    <n v="0.21210000000000001"/>
    <n v="0.55000000000000004"/>
    <n v="0.25369999999999998"/>
    <n v="0"/>
    <n v="27"/>
    <n v="27"/>
    <s v="WINTER"/>
    <x v="0"/>
    <x v="0"/>
    <x v="6"/>
    <x v="6"/>
    <x v="0"/>
    <x v="1"/>
    <n v="0.21"/>
    <n v="0.55000000000000004"/>
    <x v="0"/>
    <x v="20"/>
  </r>
  <r>
    <s v="RESULT (A)"/>
    <n v="463"/>
    <x v="20"/>
    <n v="1"/>
    <n v="0"/>
    <n v="1"/>
    <n v="7"/>
    <x v="0"/>
    <n v="5"/>
    <n v="1"/>
    <n v="0.2"/>
    <n v="0.18179999999999999"/>
    <n v="0.51"/>
    <n v="0.28360000000000002"/>
    <n v="2"/>
    <n v="66"/>
    <n v="68"/>
    <s v="WINTER"/>
    <x v="0"/>
    <x v="0"/>
    <x v="7"/>
    <x v="6"/>
    <x v="0"/>
    <x v="2"/>
    <n v="0.18"/>
    <n v="0.51"/>
    <x v="0"/>
    <x v="20"/>
  </r>
  <r>
    <s v="RESULT (A)"/>
    <n v="464"/>
    <x v="20"/>
    <n v="1"/>
    <n v="0"/>
    <n v="1"/>
    <n v="8"/>
    <x v="0"/>
    <n v="5"/>
    <n v="1"/>
    <n v="0.2"/>
    <n v="0.18179999999999999"/>
    <n v="0.47"/>
    <n v="0.32840000000000003"/>
    <n v="7"/>
    <n v="210"/>
    <n v="217"/>
    <s v="WINTER"/>
    <x v="0"/>
    <x v="0"/>
    <x v="8"/>
    <x v="6"/>
    <x v="0"/>
    <x v="2"/>
    <n v="0.18"/>
    <n v="0.47"/>
    <x v="0"/>
    <x v="20"/>
  </r>
  <r>
    <s v="RESULT (A)"/>
    <n v="465"/>
    <x v="20"/>
    <n v="1"/>
    <n v="0"/>
    <n v="1"/>
    <n v="9"/>
    <x v="0"/>
    <n v="5"/>
    <n v="1"/>
    <n v="0.2"/>
    <n v="0.18179999999999999"/>
    <n v="0.51"/>
    <n v="0.35820000000000002"/>
    <n v="7"/>
    <n v="159"/>
    <n v="166"/>
    <s v="WINTER"/>
    <x v="0"/>
    <x v="0"/>
    <x v="9"/>
    <x v="6"/>
    <x v="0"/>
    <x v="2"/>
    <n v="0.18"/>
    <n v="0.51"/>
    <x v="0"/>
    <x v="20"/>
  </r>
  <r>
    <s v="RESULT (A)"/>
    <n v="466"/>
    <x v="20"/>
    <n v="1"/>
    <n v="0"/>
    <n v="1"/>
    <n v="10"/>
    <x v="0"/>
    <n v="5"/>
    <n v="1"/>
    <n v="0.2"/>
    <n v="0.16669999999999999"/>
    <n v="0.47"/>
    <n v="0.4627"/>
    <n v="6"/>
    <n v="57"/>
    <n v="63"/>
    <s v="WINTER"/>
    <x v="0"/>
    <x v="0"/>
    <x v="10"/>
    <x v="6"/>
    <x v="0"/>
    <x v="2"/>
    <n v="0.17"/>
    <n v="0.47"/>
    <x v="0"/>
    <x v="20"/>
  </r>
  <r>
    <s v="RESULT (A)"/>
    <n v="467"/>
    <x v="20"/>
    <n v="1"/>
    <n v="0"/>
    <n v="1"/>
    <n v="11"/>
    <x v="0"/>
    <n v="5"/>
    <n v="1"/>
    <n v="0.22"/>
    <n v="0.18179999999999999"/>
    <n v="0.41"/>
    <n v="0.4627"/>
    <n v="6"/>
    <n v="53"/>
    <n v="59"/>
    <s v="WINTER"/>
    <x v="0"/>
    <x v="0"/>
    <x v="11"/>
    <x v="6"/>
    <x v="0"/>
    <x v="1"/>
    <n v="0.18"/>
    <n v="0.41"/>
    <x v="0"/>
    <x v="20"/>
  </r>
  <r>
    <s v="RESULT (A)"/>
    <n v="468"/>
    <x v="20"/>
    <n v="1"/>
    <n v="0"/>
    <n v="1"/>
    <n v="12"/>
    <x v="0"/>
    <n v="5"/>
    <n v="1"/>
    <n v="0.22"/>
    <n v="0.18179999999999999"/>
    <n v="0.27"/>
    <n v="0.58209999999999995"/>
    <n v="11"/>
    <n v="67"/>
    <n v="78"/>
    <s v="WINTER"/>
    <x v="0"/>
    <x v="0"/>
    <x v="12"/>
    <x v="6"/>
    <x v="0"/>
    <x v="1"/>
    <n v="0.18"/>
    <n v="0.27"/>
    <x v="1"/>
    <x v="20"/>
  </r>
  <r>
    <s v="RESULT (A)"/>
    <n v="469"/>
    <x v="20"/>
    <n v="1"/>
    <n v="0"/>
    <n v="1"/>
    <n v="13"/>
    <x v="0"/>
    <n v="5"/>
    <n v="1"/>
    <n v="0.2"/>
    <n v="0.1515"/>
    <n v="0.21"/>
    <n v="0.58209999999999995"/>
    <n v="8"/>
    <n v="65"/>
    <n v="73"/>
    <s v="WINTER"/>
    <x v="0"/>
    <x v="0"/>
    <x v="13"/>
    <x v="6"/>
    <x v="0"/>
    <x v="2"/>
    <n v="0.15"/>
    <n v="0.21"/>
    <x v="1"/>
    <x v="20"/>
  </r>
  <r>
    <s v="RESULT (A)"/>
    <n v="470"/>
    <x v="20"/>
    <n v="1"/>
    <n v="0"/>
    <n v="1"/>
    <n v="14"/>
    <x v="0"/>
    <n v="5"/>
    <n v="1"/>
    <n v="0.2"/>
    <n v="0.1515"/>
    <n v="0.25"/>
    <n v="0.52239999999999998"/>
    <n v="6"/>
    <n v="56"/>
    <n v="62"/>
    <s v="WINTER"/>
    <x v="0"/>
    <x v="0"/>
    <x v="14"/>
    <x v="6"/>
    <x v="0"/>
    <x v="2"/>
    <n v="0.15"/>
    <n v="0.25"/>
    <x v="1"/>
    <x v="20"/>
  </r>
  <r>
    <s v="RESULT (A)"/>
    <n v="471"/>
    <x v="20"/>
    <n v="1"/>
    <n v="0"/>
    <n v="1"/>
    <n v="15"/>
    <x v="0"/>
    <n v="5"/>
    <n v="1"/>
    <n v="0.16"/>
    <n v="0.1212"/>
    <n v="0.26"/>
    <n v="0.44779999999999998"/>
    <n v="4"/>
    <n v="61"/>
    <n v="65"/>
    <s v="WINTER"/>
    <x v="0"/>
    <x v="0"/>
    <x v="15"/>
    <x v="6"/>
    <x v="0"/>
    <x v="13"/>
    <n v="0.12"/>
    <n v="0.26"/>
    <x v="1"/>
    <x v="20"/>
  </r>
  <r>
    <s v="RESULT (A)"/>
    <n v="472"/>
    <x v="20"/>
    <n v="1"/>
    <n v="0"/>
    <n v="1"/>
    <n v="16"/>
    <x v="0"/>
    <n v="5"/>
    <n v="1"/>
    <n v="0.16"/>
    <n v="0.13639999999999999"/>
    <n v="0.26"/>
    <n v="0.35820000000000002"/>
    <n v="0"/>
    <n v="97"/>
    <n v="97"/>
    <s v="WINTER"/>
    <x v="0"/>
    <x v="0"/>
    <x v="16"/>
    <x v="6"/>
    <x v="0"/>
    <x v="13"/>
    <n v="0.14000000000000001"/>
    <n v="0.26"/>
    <x v="1"/>
    <x v="20"/>
  </r>
  <r>
    <s v="RESULT (A)"/>
    <n v="473"/>
    <x v="20"/>
    <n v="1"/>
    <n v="0"/>
    <n v="1"/>
    <n v="17"/>
    <x v="0"/>
    <n v="5"/>
    <n v="1"/>
    <n v="0.14000000000000001"/>
    <n v="0.1212"/>
    <n v="0.28000000000000003"/>
    <n v="0.35820000000000002"/>
    <n v="10"/>
    <n v="151"/>
    <n v="161"/>
    <s v="WINTER"/>
    <x v="0"/>
    <x v="0"/>
    <x v="17"/>
    <x v="6"/>
    <x v="0"/>
    <x v="14"/>
    <n v="0.12"/>
    <n v="0.28000000000000003"/>
    <x v="1"/>
    <x v="20"/>
  </r>
  <r>
    <s v="RESULT (A)"/>
    <n v="474"/>
    <x v="20"/>
    <n v="1"/>
    <n v="0"/>
    <n v="1"/>
    <n v="18"/>
    <x v="0"/>
    <n v="5"/>
    <n v="1"/>
    <n v="0.12"/>
    <n v="0.1212"/>
    <n v="0.3"/>
    <n v="0.25369999999999998"/>
    <n v="1"/>
    <n v="119"/>
    <n v="120"/>
    <s v="WINTER"/>
    <x v="0"/>
    <x v="0"/>
    <x v="18"/>
    <x v="6"/>
    <x v="0"/>
    <x v="16"/>
    <n v="0.12"/>
    <n v="0.3"/>
    <x v="1"/>
    <x v="20"/>
  </r>
  <r>
    <s v="RESULT (A)"/>
    <n v="475"/>
    <x v="20"/>
    <n v="1"/>
    <n v="0"/>
    <n v="1"/>
    <n v="19"/>
    <x v="0"/>
    <n v="5"/>
    <n v="1"/>
    <n v="0.12"/>
    <n v="0.1061"/>
    <n v="0.3"/>
    <n v="0.32840000000000003"/>
    <n v="3"/>
    <n v="93"/>
    <n v="96"/>
    <s v="WINTER"/>
    <x v="0"/>
    <x v="0"/>
    <x v="19"/>
    <x v="6"/>
    <x v="0"/>
    <x v="16"/>
    <n v="0.11"/>
    <n v="0.3"/>
    <x v="1"/>
    <x v="20"/>
  </r>
  <r>
    <s v="RESULT (A)"/>
    <n v="476"/>
    <x v="20"/>
    <n v="1"/>
    <n v="0"/>
    <n v="1"/>
    <n v="20"/>
    <x v="0"/>
    <n v="5"/>
    <n v="1"/>
    <n v="0.1"/>
    <n v="7.5800000000000006E-2"/>
    <n v="0.33"/>
    <n v="0.41789999999999999"/>
    <n v="1"/>
    <n v="52"/>
    <n v="53"/>
    <s v="WINTER"/>
    <x v="0"/>
    <x v="0"/>
    <x v="20"/>
    <x v="6"/>
    <x v="0"/>
    <x v="18"/>
    <n v="0.08"/>
    <n v="0.33"/>
    <x v="1"/>
    <x v="20"/>
  </r>
  <r>
    <s v="RESULT (A)"/>
    <n v="477"/>
    <x v="20"/>
    <n v="1"/>
    <n v="0"/>
    <n v="1"/>
    <n v="21"/>
    <x v="0"/>
    <n v="5"/>
    <n v="1"/>
    <n v="0.08"/>
    <n v="7.5800000000000006E-2"/>
    <n v="0.38"/>
    <n v="0.28360000000000002"/>
    <n v="0"/>
    <n v="41"/>
    <n v="41"/>
    <s v="WINTER"/>
    <x v="0"/>
    <x v="0"/>
    <x v="21"/>
    <x v="6"/>
    <x v="0"/>
    <x v="19"/>
    <n v="0.08"/>
    <n v="0.38"/>
    <x v="1"/>
    <x v="20"/>
  </r>
  <r>
    <s v="RESULT (A)"/>
    <n v="478"/>
    <x v="20"/>
    <n v="1"/>
    <n v="0"/>
    <n v="1"/>
    <n v="22"/>
    <x v="0"/>
    <n v="5"/>
    <n v="1"/>
    <n v="0.06"/>
    <n v="3.0300000000000001E-2"/>
    <n v="0.41"/>
    <n v="0.3881"/>
    <n v="1"/>
    <n v="33"/>
    <n v="34"/>
    <s v="WINTER"/>
    <x v="0"/>
    <x v="0"/>
    <x v="22"/>
    <x v="6"/>
    <x v="0"/>
    <x v="20"/>
    <n v="0.03"/>
    <n v="0.41"/>
    <x v="1"/>
    <x v="20"/>
  </r>
  <r>
    <s v="RESULT (A)"/>
    <n v="479"/>
    <x v="20"/>
    <n v="1"/>
    <n v="0"/>
    <n v="1"/>
    <n v="23"/>
    <x v="0"/>
    <n v="5"/>
    <n v="1"/>
    <n v="0.06"/>
    <n v="4.5499999999999999E-2"/>
    <n v="0.38"/>
    <n v="0.32840000000000003"/>
    <n v="0"/>
    <n v="27"/>
    <n v="27"/>
    <s v="WINTER"/>
    <x v="0"/>
    <x v="0"/>
    <x v="23"/>
    <x v="6"/>
    <x v="0"/>
    <x v="20"/>
    <n v="0.05"/>
    <n v="0.38"/>
    <x v="1"/>
    <x v="20"/>
  </r>
  <r>
    <s v="RESULT (A)"/>
    <n v="480"/>
    <x v="21"/>
    <n v="1"/>
    <n v="0"/>
    <n v="1"/>
    <n v="0"/>
    <x v="0"/>
    <n v="6"/>
    <n v="1"/>
    <n v="0.04"/>
    <n v="3.0300000000000001E-2"/>
    <n v="0.45"/>
    <n v="0.25369999999999998"/>
    <n v="0"/>
    <n v="13"/>
    <n v="13"/>
    <s v="WINTER"/>
    <x v="0"/>
    <x v="0"/>
    <x v="0"/>
    <x v="0"/>
    <x v="0"/>
    <x v="21"/>
    <n v="0.03"/>
    <n v="0.45"/>
    <x v="0"/>
    <x v="21"/>
  </r>
  <r>
    <s v="RESULT (A)"/>
    <n v="481"/>
    <x v="21"/>
    <n v="1"/>
    <n v="0"/>
    <n v="1"/>
    <n v="1"/>
    <x v="0"/>
    <n v="6"/>
    <n v="2"/>
    <n v="0.04"/>
    <n v="0"/>
    <n v="0.41"/>
    <n v="0.3881"/>
    <n v="3"/>
    <n v="9"/>
    <n v="12"/>
    <s v="WINTER"/>
    <x v="0"/>
    <x v="0"/>
    <x v="1"/>
    <x v="0"/>
    <x v="1"/>
    <x v="21"/>
    <n v="0"/>
    <n v="0.41"/>
    <x v="0"/>
    <x v="21"/>
  </r>
  <r>
    <s v="RESULT (A)"/>
    <n v="482"/>
    <x v="21"/>
    <n v="1"/>
    <n v="0"/>
    <n v="1"/>
    <n v="2"/>
    <x v="0"/>
    <n v="6"/>
    <n v="2"/>
    <n v="0.04"/>
    <n v="3.0300000000000001E-2"/>
    <n v="0.41"/>
    <n v="0.25369999999999998"/>
    <n v="0"/>
    <n v="11"/>
    <n v="11"/>
    <s v="WINTER"/>
    <x v="0"/>
    <x v="0"/>
    <x v="2"/>
    <x v="0"/>
    <x v="1"/>
    <x v="21"/>
    <n v="0.03"/>
    <n v="0.41"/>
    <x v="0"/>
    <x v="21"/>
  </r>
  <r>
    <s v="RESULT (A)"/>
    <n v="483"/>
    <x v="21"/>
    <n v="1"/>
    <n v="0"/>
    <n v="1"/>
    <n v="3"/>
    <x v="0"/>
    <n v="6"/>
    <n v="2"/>
    <n v="0.04"/>
    <n v="3.0300000000000001E-2"/>
    <n v="0.41"/>
    <n v="0.28360000000000002"/>
    <n v="1"/>
    <n v="6"/>
    <n v="7"/>
    <s v="WINTER"/>
    <x v="0"/>
    <x v="0"/>
    <x v="3"/>
    <x v="0"/>
    <x v="1"/>
    <x v="21"/>
    <n v="0.03"/>
    <n v="0.41"/>
    <x v="0"/>
    <x v="21"/>
  </r>
  <r>
    <s v="RESULT (A)"/>
    <n v="484"/>
    <x v="21"/>
    <n v="1"/>
    <n v="0"/>
    <n v="1"/>
    <n v="4"/>
    <x v="0"/>
    <n v="6"/>
    <n v="2"/>
    <n v="0.02"/>
    <n v="1.52E-2"/>
    <n v="0.48"/>
    <n v="0.29849999999999999"/>
    <n v="0"/>
    <n v="3"/>
    <n v="3"/>
    <s v="WINTER"/>
    <x v="0"/>
    <x v="0"/>
    <x v="4"/>
    <x v="0"/>
    <x v="1"/>
    <x v="22"/>
    <n v="0.02"/>
    <n v="0.48"/>
    <x v="0"/>
    <x v="21"/>
  </r>
  <r>
    <s v="RESULT (A)"/>
    <n v="485"/>
    <x v="21"/>
    <n v="1"/>
    <n v="0"/>
    <n v="1"/>
    <n v="6"/>
    <x v="0"/>
    <n v="6"/>
    <n v="2"/>
    <n v="0.02"/>
    <n v="3.0300000000000001E-2"/>
    <n v="0.44"/>
    <n v="0.22389999999999999"/>
    <n v="0"/>
    <n v="2"/>
    <n v="2"/>
    <s v="WINTER"/>
    <x v="0"/>
    <x v="0"/>
    <x v="6"/>
    <x v="0"/>
    <x v="1"/>
    <x v="22"/>
    <n v="0.03"/>
    <n v="0.44"/>
    <x v="0"/>
    <x v="21"/>
  </r>
  <r>
    <s v="RESULT (A)"/>
    <n v="486"/>
    <x v="21"/>
    <n v="1"/>
    <n v="0"/>
    <n v="1"/>
    <n v="7"/>
    <x v="0"/>
    <n v="6"/>
    <n v="1"/>
    <n v="0.02"/>
    <n v="1.52E-2"/>
    <n v="0.44"/>
    <n v="0.28360000000000002"/>
    <n v="0"/>
    <n v="8"/>
    <n v="8"/>
    <s v="WINTER"/>
    <x v="0"/>
    <x v="0"/>
    <x v="7"/>
    <x v="0"/>
    <x v="0"/>
    <x v="22"/>
    <n v="0.02"/>
    <n v="0.44"/>
    <x v="0"/>
    <x v="21"/>
  </r>
  <r>
    <s v="RESULT (A)"/>
    <n v="487"/>
    <x v="21"/>
    <n v="1"/>
    <n v="0"/>
    <n v="1"/>
    <n v="8"/>
    <x v="0"/>
    <n v="6"/>
    <n v="1"/>
    <n v="0.02"/>
    <n v="0"/>
    <n v="0.44"/>
    <n v="0.32840000000000003"/>
    <n v="1"/>
    <n v="26"/>
    <n v="27"/>
    <s v="WINTER"/>
    <x v="0"/>
    <x v="0"/>
    <x v="8"/>
    <x v="0"/>
    <x v="0"/>
    <x v="22"/>
    <n v="0"/>
    <n v="0.44"/>
    <x v="0"/>
    <x v="21"/>
  </r>
  <r>
    <s v="RESULT (A)"/>
    <n v="488"/>
    <x v="21"/>
    <n v="1"/>
    <n v="0"/>
    <n v="1"/>
    <n v="9"/>
    <x v="0"/>
    <n v="6"/>
    <n v="1"/>
    <n v="0.04"/>
    <n v="3.0300000000000001E-2"/>
    <n v="0.41"/>
    <n v="0.25369999999999998"/>
    <n v="3"/>
    <n v="37"/>
    <n v="40"/>
    <s v="WINTER"/>
    <x v="0"/>
    <x v="0"/>
    <x v="9"/>
    <x v="0"/>
    <x v="0"/>
    <x v="21"/>
    <n v="0.03"/>
    <n v="0.41"/>
    <x v="0"/>
    <x v="21"/>
  </r>
  <r>
    <s v="RESULT (A)"/>
    <n v="489"/>
    <x v="21"/>
    <n v="1"/>
    <n v="0"/>
    <n v="1"/>
    <n v="10"/>
    <x v="0"/>
    <n v="6"/>
    <n v="2"/>
    <n v="0.04"/>
    <n v="6.0600000000000001E-2"/>
    <n v="0.41"/>
    <n v="0.16420000000000001"/>
    <n v="3"/>
    <n v="50"/>
    <n v="53"/>
    <s v="WINTER"/>
    <x v="0"/>
    <x v="0"/>
    <x v="10"/>
    <x v="0"/>
    <x v="1"/>
    <x v="21"/>
    <n v="0.06"/>
    <n v="0.41"/>
    <x v="0"/>
    <x v="21"/>
  </r>
  <r>
    <s v="RESULT (A)"/>
    <n v="490"/>
    <x v="21"/>
    <n v="1"/>
    <n v="0"/>
    <n v="1"/>
    <n v="11"/>
    <x v="0"/>
    <n v="6"/>
    <n v="2"/>
    <n v="0.06"/>
    <n v="7.5800000000000006E-2"/>
    <n v="0.38"/>
    <n v="0.1343"/>
    <n v="4"/>
    <n v="59"/>
    <n v="63"/>
    <s v="WINTER"/>
    <x v="0"/>
    <x v="0"/>
    <x v="11"/>
    <x v="0"/>
    <x v="1"/>
    <x v="20"/>
    <n v="0.08"/>
    <n v="0.38"/>
    <x v="0"/>
    <x v="21"/>
  </r>
  <r>
    <s v="RESULT (A)"/>
    <n v="491"/>
    <x v="21"/>
    <n v="1"/>
    <n v="0"/>
    <n v="1"/>
    <n v="12"/>
    <x v="0"/>
    <n v="6"/>
    <n v="2"/>
    <n v="0.06"/>
    <n v="0.1061"/>
    <n v="0.38"/>
    <n v="0.1045"/>
    <n v="10"/>
    <n v="60"/>
    <n v="70"/>
    <s v="WINTER"/>
    <x v="0"/>
    <x v="0"/>
    <x v="12"/>
    <x v="0"/>
    <x v="1"/>
    <x v="20"/>
    <n v="0.11"/>
    <n v="0.38"/>
    <x v="1"/>
    <x v="21"/>
  </r>
  <r>
    <s v="RESULT (A)"/>
    <n v="492"/>
    <x v="21"/>
    <n v="1"/>
    <n v="0"/>
    <n v="1"/>
    <n v="13"/>
    <x v="0"/>
    <n v="6"/>
    <n v="1"/>
    <n v="0.08"/>
    <n v="0.16669999999999999"/>
    <n v="0.35"/>
    <n v="0"/>
    <n v="12"/>
    <n v="72"/>
    <n v="84"/>
    <s v="WINTER"/>
    <x v="0"/>
    <x v="0"/>
    <x v="13"/>
    <x v="0"/>
    <x v="0"/>
    <x v="19"/>
    <n v="0.17"/>
    <n v="0.35"/>
    <x v="1"/>
    <x v="21"/>
  </r>
  <r>
    <s v="RESULT (A)"/>
    <n v="493"/>
    <x v="21"/>
    <n v="1"/>
    <n v="0"/>
    <n v="1"/>
    <n v="14"/>
    <x v="0"/>
    <n v="6"/>
    <n v="1"/>
    <n v="0.1"/>
    <n v="0.13639999999999999"/>
    <n v="0.33"/>
    <n v="0.1045"/>
    <n v="11"/>
    <n v="64"/>
    <n v="75"/>
    <s v="WINTER"/>
    <x v="0"/>
    <x v="0"/>
    <x v="14"/>
    <x v="0"/>
    <x v="0"/>
    <x v="18"/>
    <n v="0.14000000000000001"/>
    <n v="0.33"/>
    <x v="1"/>
    <x v="21"/>
  </r>
  <r>
    <s v="RESULT (A)"/>
    <n v="494"/>
    <x v="21"/>
    <n v="1"/>
    <n v="0"/>
    <n v="1"/>
    <n v="15"/>
    <x v="0"/>
    <n v="6"/>
    <n v="1"/>
    <n v="0.12"/>
    <n v="0.1515"/>
    <n v="0.28000000000000003"/>
    <n v="0"/>
    <n v="10"/>
    <n v="93"/>
    <n v="103"/>
    <s v="WINTER"/>
    <x v="0"/>
    <x v="0"/>
    <x v="15"/>
    <x v="0"/>
    <x v="0"/>
    <x v="16"/>
    <n v="0.15"/>
    <n v="0.28000000000000003"/>
    <x v="1"/>
    <x v="21"/>
  </r>
  <r>
    <s v="RESULT (A)"/>
    <n v="495"/>
    <x v="21"/>
    <n v="1"/>
    <n v="0"/>
    <n v="1"/>
    <n v="16"/>
    <x v="0"/>
    <n v="6"/>
    <n v="1"/>
    <n v="0.12"/>
    <n v="0.13639999999999999"/>
    <n v="0.28000000000000003"/>
    <n v="0.19400000000000001"/>
    <n v="11"/>
    <n v="72"/>
    <n v="83"/>
    <s v="WINTER"/>
    <x v="0"/>
    <x v="0"/>
    <x v="16"/>
    <x v="0"/>
    <x v="0"/>
    <x v="16"/>
    <n v="0.14000000000000001"/>
    <n v="0.28000000000000003"/>
    <x v="1"/>
    <x v="21"/>
  </r>
  <r>
    <s v="RESULT (A)"/>
    <n v="496"/>
    <x v="21"/>
    <n v="1"/>
    <n v="0"/>
    <n v="1"/>
    <n v="17"/>
    <x v="0"/>
    <n v="6"/>
    <n v="1"/>
    <n v="0.12"/>
    <n v="0.19700000000000001"/>
    <n v="0.28000000000000003"/>
    <n v="0"/>
    <n v="8"/>
    <n v="59"/>
    <n v="67"/>
    <s v="WINTER"/>
    <x v="0"/>
    <x v="0"/>
    <x v="17"/>
    <x v="0"/>
    <x v="0"/>
    <x v="16"/>
    <n v="0.2"/>
    <n v="0.28000000000000003"/>
    <x v="1"/>
    <x v="21"/>
  </r>
  <r>
    <s v="RESULT (A)"/>
    <n v="497"/>
    <x v="21"/>
    <n v="1"/>
    <n v="0"/>
    <n v="1"/>
    <n v="18"/>
    <x v="0"/>
    <n v="6"/>
    <n v="1"/>
    <n v="0.08"/>
    <n v="9.0899999999999995E-2"/>
    <n v="0.35"/>
    <n v="0.19400000000000001"/>
    <n v="0"/>
    <n v="54"/>
    <n v="54"/>
    <s v="WINTER"/>
    <x v="0"/>
    <x v="0"/>
    <x v="18"/>
    <x v="0"/>
    <x v="0"/>
    <x v="19"/>
    <n v="0.09"/>
    <n v="0.35"/>
    <x v="1"/>
    <x v="21"/>
  </r>
  <r>
    <s v="RESULT (A)"/>
    <n v="498"/>
    <x v="21"/>
    <n v="1"/>
    <n v="0"/>
    <n v="1"/>
    <n v="19"/>
    <x v="0"/>
    <n v="6"/>
    <n v="1"/>
    <n v="0.08"/>
    <n v="0.1061"/>
    <n v="0.35"/>
    <n v="0.1343"/>
    <n v="6"/>
    <n v="53"/>
    <n v="59"/>
    <s v="WINTER"/>
    <x v="0"/>
    <x v="0"/>
    <x v="19"/>
    <x v="0"/>
    <x v="0"/>
    <x v="19"/>
    <n v="0.11"/>
    <n v="0.35"/>
    <x v="1"/>
    <x v="21"/>
  </r>
  <r>
    <s v="RESULT (A)"/>
    <n v="499"/>
    <x v="21"/>
    <n v="1"/>
    <n v="0"/>
    <n v="1"/>
    <n v="20"/>
    <x v="0"/>
    <n v="6"/>
    <n v="1"/>
    <n v="0.06"/>
    <n v="7.5800000000000006E-2"/>
    <n v="0.45"/>
    <n v="0.16420000000000001"/>
    <n v="1"/>
    <n v="44"/>
    <n v="45"/>
    <s v="WINTER"/>
    <x v="0"/>
    <x v="0"/>
    <x v="20"/>
    <x v="0"/>
    <x v="0"/>
    <x v="20"/>
    <n v="0.08"/>
    <n v="0.45"/>
    <x v="1"/>
    <x v="21"/>
  </r>
  <r>
    <s v="RESULT (A)"/>
    <n v="500"/>
    <x v="21"/>
    <n v="1"/>
    <n v="0"/>
    <n v="1"/>
    <n v="21"/>
    <x v="0"/>
    <n v="6"/>
    <n v="1"/>
    <n v="0.06"/>
    <n v="0.1061"/>
    <n v="0.41"/>
    <n v="8.9599999999999999E-2"/>
    <n v="0"/>
    <n v="39"/>
    <n v="39"/>
    <s v="WINTER"/>
    <x v="0"/>
    <x v="0"/>
    <x v="21"/>
    <x v="0"/>
    <x v="0"/>
    <x v="20"/>
    <n v="0.11"/>
    <n v="0.41"/>
    <x v="1"/>
    <x v="21"/>
  </r>
  <r>
    <s v="RESULT (A)"/>
    <n v="501"/>
    <x v="21"/>
    <n v="1"/>
    <n v="0"/>
    <n v="1"/>
    <n v="22"/>
    <x v="0"/>
    <n v="6"/>
    <n v="1"/>
    <n v="0.06"/>
    <n v="0.1515"/>
    <n v="0.49"/>
    <n v="0"/>
    <n v="7"/>
    <n v="23"/>
    <n v="30"/>
    <s v="WINTER"/>
    <x v="0"/>
    <x v="0"/>
    <x v="22"/>
    <x v="0"/>
    <x v="0"/>
    <x v="20"/>
    <n v="0.15"/>
    <n v="0.49"/>
    <x v="1"/>
    <x v="21"/>
  </r>
  <r>
    <s v="RESULT (A)"/>
    <n v="502"/>
    <x v="21"/>
    <n v="1"/>
    <n v="0"/>
    <n v="1"/>
    <n v="23"/>
    <x v="0"/>
    <n v="6"/>
    <n v="1"/>
    <n v="0.04"/>
    <n v="7.5800000000000006E-2"/>
    <n v="0.56999999999999995"/>
    <n v="0.1045"/>
    <n v="2"/>
    <n v="31"/>
    <n v="33"/>
    <s v="WINTER"/>
    <x v="0"/>
    <x v="0"/>
    <x v="23"/>
    <x v="0"/>
    <x v="0"/>
    <x v="21"/>
    <n v="0.08"/>
    <n v="0.56999999999999995"/>
    <x v="1"/>
    <x v="21"/>
  </r>
  <r>
    <s v="RESULT (A)"/>
    <n v="503"/>
    <x v="22"/>
    <n v="1"/>
    <n v="0"/>
    <n v="1"/>
    <n v="0"/>
    <x v="0"/>
    <n v="0"/>
    <n v="1"/>
    <n v="0.04"/>
    <n v="7.5800000000000006E-2"/>
    <n v="0.56999999999999995"/>
    <n v="0.1045"/>
    <n v="2"/>
    <n v="20"/>
    <n v="22"/>
    <s v="WINTER"/>
    <x v="0"/>
    <x v="0"/>
    <x v="0"/>
    <x v="1"/>
    <x v="0"/>
    <x v="21"/>
    <n v="0.08"/>
    <n v="0.56999999999999995"/>
    <x v="0"/>
    <x v="22"/>
  </r>
  <r>
    <s v="RESULT (A)"/>
    <n v="504"/>
    <x v="22"/>
    <n v="1"/>
    <n v="0"/>
    <n v="1"/>
    <n v="1"/>
    <x v="0"/>
    <n v="0"/>
    <n v="1"/>
    <n v="0.04"/>
    <n v="7.5800000000000006E-2"/>
    <n v="0.56999999999999995"/>
    <n v="0.1045"/>
    <n v="1"/>
    <n v="12"/>
    <n v="13"/>
    <s v="WINTER"/>
    <x v="0"/>
    <x v="0"/>
    <x v="1"/>
    <x v="1"/>
    <x v="0"/>
    <x v="21"/>
    <n v="0.08"/>
    <n v="0.56999999999999995"/>
    <x v="0"/>
    <x v="22"/>
  </r>
  <r>
    <s v="RESULT (A)"/>
    <n v="505"/>
    <x v="22"/>
    <n v="1"/>
    <n v="0"/>
    <n v="1"/>
    <n v="2"/>
    <x v="0"/>
    <n v="0"/>
    <n v="1"/>
    <n v="0.02"/>
    <n v="6.0600000000000001E-2"/>
    <n v="0.62"/>
    <n v="0.1343"/>
    <n v="3"/>
    <n v="15"/>
    <n v="18"/>
    <s v="WINTER"/>
    <x v="0"/>
    <x v="0"/>
    <x v="2"/>
    <x v="1"/>
    <x v="0"/>
    <x v="22"/>
    <n v="0.06"/>
    <n v="0.62"/>
    <x v="0"/>
    <x v="22"/>
  </r>
  <r>
    <s v="RESULT (A)"/>
    <n v="506"/>
    <x v="22"/>
    <n v="1"/>
    <n v="0"/>
    <n v="1"/>
    <n v="3"/>
    <x v="0"/>
    <n v="0"/>
    <n v="1"/>
    <n v="0.02"/>
    <n v="6.0600000000000001E-2"/>
    <n v="0.62"/>
    <n v="0.1343"/>
    <n v="1"/>
    <n v="4"/>
    <n v="5"/>
    <s v="WINTER"/>
    <x v="0"/>
    <x v="0"/>
    <x v="3"/>
    <x v="1"/>
    <x v="0"/>
    <x v="22"/>
    <n v="0.06"/>
    <n v="0.62"/>
    <x v="0"/>
    <x v="22"/>
  </r>
  <r>
    <s v="RESULT (A)"/>
    <n v="507"/>
    <x v="22"/>
    <n v="1"/>
    <n v="0"/>
    <n v="1"/>
    <n v="5"/>
    <x v="0"/>
    <n v="0"/>
    <n v="2"/>
    <n v="0.04"/>
    <n v="7.5800000000000006E-2"/>
    <n v="0.56999999999999995"/>
    <n v="0.1045"/>
    <n v="0"/>
    <n v="3"/>
    <n v="3"/>
    <s v="WINTER"/>
    <x v="0"/>
    <x v="0"/>
    <x v="5"/>
    <x v="1"/>
    <x v="1"/>
    <x v="21"/>
    <n v="0.08"/>
    <n v="0.56999999999999995"/>
    <x v="0"/>
    <x v="22"/>
  </r>
  <r>
    <s v="RESULT (A)"/>
    <n v="508"/>
    <x v="22"/>
    <n v="1"/>
    <n v="0"/>
    <n v="1"/>
    <n v="6"/>
    <x v="0"/>
    <n v="0"/>
    <n v="2"/>
    <n v="0.04"/>
    <n v="7.5800000000000006E-2"/>
    <n v="0.56999999999999995"/>
    <n v="0.1045"/>
    <n v="0"/>
    <n v="1"/>
    <n v="1"/>
    <s v="WINTER"/>
    <x v="0"/>
    <x v="0"/>
    <x v="6"/>
    <x v="1"/>
    <x v="1"/>
    <x v="21"/>
    <n v="0.08"/>
    <n v="0.56999999999999995"/>
    <x v="0"/>
    <x v="22"/>
  </r>
  <r>
    <s v="RESULT (A)"/>
    <n v="509"/>
    <x v="22"/>
    <n v="1"/>
    <n v="0"/>
    <n v="1"/>
    <n v="7"/>
    <x v="0"/>
    <n v="0"/>
    <n v="1"/>
    <n v="0.08"/>
    <n v="0.1061"/>
    <n v="0.57999999999999996"/>
    <n v="0.16420000000000001"/>
    <n v="1"/>
    <n v="1"/>
    <n v="2"/>
    <s v="WINTER"/>
    <x v="0"/>
    <x v="0"/>
    <x v="7"/>
    <x v="1"/>
    <x v="0"/>
    <x v="19"/>
    <n v="0.11"/>
    <n v="0.57999999999999996"/>
    <x v="0"/>
    <x v="22"/>
  </r>
  <r>
    <s v="RESULT (A)"/>
    <n v="510"/>
    <x v="22"/>
    <n v="1"/>
    <n v="0"/>
    <n v="1"/>
    <n v="8"/>
    <x v="0"/>
    <n v="0"/>
    <n v="1"/>
    <n v="0.06"/>
    <n v="7.5800000000000006E-2"/>
    <n v="0.62"/>
    <n v="0.16420000000000001"/>
    <n v="2"/>
    <n v="17"/>
    <n v="19"/>
    <s v="WINTER"/>
    <x v="0"/>
    <x v="0"/>
    <x v="8"/>
    <x v="1"/>
    <x v="0"/>
    <x v="20"/>
    <n v="0.08"/>
    <n v="0.62"/>
    <x v="0"/>
    <x v="22"/>
  </r>
  <r>
    <s v="RESULT (A)"/>
    <n v="511"/>
    <x v="22"/>
    <n v="1"/>
    <n v="0"/>
    <n v="1"/>
    <n v="9"/>
    <x v="0"/>
    <n v="0"/>
    <n v="1"/>
    <n v="0.1"/>
    <n v="7.5800000000000006E-2"/>
    <n v="0.54"/>
    <n v="0.35820000000000002"/>
    <n v="3"/>
    <n v="25"/>
    <n v="28"/>
    <s v="WINTER"/>
    <x v="0"/>
    <x v="0"/>
    <x v="9"/>
    <x v="1"/>
    <x v="0"/>
    <x v="18"/>
    <n v="0.08"/>
    <n v="0.54"/>
    <x v="0"/>
    <x v="22"/>
  </r>
  <r>
    <s v="RESULT (A)"/>
    <n v="512"/>
    <x v="22"/>
    <n v="1"/>
    <n v="0"/>
    <n v="1"/>
    <n v="10"/>
    <x v="0"/>
    <n v="0"/>
    <n v="1"/>
    <n v="0.14000000000000001"/>
    <n v="0.1061"/>
    <n v="0.46"/>
    <n v="0.3881"/>
    <n v="7"/>
    <n v="51"/>
    <n v="58"/>
    <s v="WINTER"/>
    <x v="0"/>
    <x v="0"/>
    <x v="10"/>
    <x v="1"/>
    <x v="0"/>
    <x v="14"/>
    <n v="0.11"/>
    <n v="0.46"/>
    <x v="0"/>
    <x v="22"/>
  </r>
  <r>
    <s v="RESULT (A)"/>
    <n v="513"/>
    <x v="22"/>
    <n v="1"/>
    <n v="0"/>
    <n v="1"/>
    <n v="11"/>
    <x v="0"/>
    <n v="0"/>
    <n v="1"/>
    <n v="0.14000000000000001"/>
    <n v="0.13639999999999999"/>
    <n v="0.43"/>
    <n v="0.22389999999999999"/>
    <n v="22"/>
    <n v="77"/>
    <n v="99"/>
    <s v="WINTER"/>
    <x v="0"/>
    <x v="0"/>
    <x v="11"/>
    <x v="1"/>
    <x v="0"/>
    <x v="14"/>
    <n v="0.14000000000000001"/>
    <n v="0.43"/>
    <x v="0"/>
    <x v="22"/>
  </r>
  <r>
    <s v="RESULT (A)"/>
    <n v="514"/>
    <x v="22"/>
    <n v="1"/>
    <n v="0"/>
    <n v="1"/>
    <n v="12"/>
    <x v="0"/>
    <n v="0"/>
    <n v="1"/>
    <n v="0.16"/>
    <n v="0.1212"/>
    <n v="0.37"/>
    <n v="0.4627"/>
    <n v="24"/>
    <n v="92"/>
    <n v="116"/>
    <s v="WINTER"/>
    <x v="0"/>
    <x v="0"/>
    <x v="12"/>
    <x v="1"/>
    <x v="0"/>
    <x v="13"/>
    <n v="0.12"/>
    <n v="0.37"/>
    <x v="1"/>
    <x v="22"/>
  </r>
  <r>
    <s v="RESULT (A)"/>
    <n v="515"/>
    <x v="22"/>
    <n v="1"/>
    <n v="0"/>
    <n v="1"/>
    <n v="13"/>
    <x v="0"/>
    <n v="0"/>
    <n v="1"/>
    <n v="0.14000000000000001"/>
    <n v="0.1061"/>
    <n v="0.33"/>
    <n v="0.3881"/>
    <n v="12"/>
    <n v="75"/>
    <n v="87"/>
    <s v="WINTER"/>
    <x v="0"/>
    <x v="0"/>
    <x v="13"/>
    <x v="1"/>
    <x v="0"/>
    <x v="14"/>
    <n v="0.11"/>
    <n v="0.33"/>
    <x v="1"/>
    <x v="22"/>
  </r>
  <r>
    <s v="RESULT (A)"/>
    <n v="516"/>
    <x v="22"/>
    <n v="1"/>
    <n v="0"/>
    <n v="1"/>
    <n v="14"/>
    <x v="0"/>
    <n v="0"/>
    <n v="1"/>
    <n v="0.16"/>
    <n v="0.13639999999999999"/>
    <n v="0.28000000000000003"/>
    <n v="0.35820000000000002"/>
    <n v="17"/>
    <n v="93"/>
    <n v="110"/>
    <s v="WINTER"/>
    <x v="0"/>
    <x v="0"/>
    <x v="14"/>
    <x v="1"/>
    <x v="0"/>
    <x v="13"/>
    <n v="0.14000000000000001"/>
    <n v="0.28000000000000003"/>
    <x v="1"/>
    <x v="22"/>
  </r>
  <r>
    <s v="RESULT (A)"/>
    <n v="517"/>
    <x v="22"/>
    <n v="1"/>
    <n v="0"/>
    <n v="1"/>
    <n v="15"/>
    <x v="0"/>
    <n v="0"/>
    <n v="1"/>
    <n v="0.16"/>
    <n v="0.13639999999999999"/>
    <n v="0.28000000000000003"/>
    <n v="0.35820000000000002"/>
    <n v="13"/>
    <n v="64"/>
    <n v="77"/>
    <s v="WINTER"/>
    <x v="0"/>
    <x v="0"/>
    <x v="15"/>
    <x v="1"/>
    <x v="0"/>
    <x v="13"/>
    <n v="0.14000000000000001"/>
    <n v="0.28000000000000003"/>
    <x v="1"/>
    <x v="22"/>
  </r>
  <r>
    <s v="RESULT (A)"/>
    <n v="518"/>
    <x v="22"/>
    <n v="1"/>
    <n v="0"/>
    <n v="1"/>
    <n v="16"/>
    <x v="0"/>
    <n v="0"/>
    <n v="1"/>
    <n v="0.16"/>
    <n v="0.13639999999999999"/>
    <n v="0.26"/>
    <n v="0.32840000000000003"/>
    <n v="9"/>
    <n v="56"/>
    <n v="65"/>
    <s v="WINTER"/>
    <x v="0"/>
    <x v="0"/>
    <x v="16"/>
    <x v="1"/>
    <x v="0"/>
    <x v="13"/>
    <n v="0.14000000000000001"/>
    <n v="0.26"/>
    <x v="1"/>
    <x v="22"/>
  </r>
  <r>
    <s v="RESULT (A)"/>
    <n v="519"/>
    <x v="22"/>
    <n v="1"/>
    <n v="0"/>
    <n v="1"/>
    <n v="17"/>
    <x v="0"/>
    <n v="0"/>
    <n v="1"/>
    <n v="0.14000000000000001"/>
    <n v="0.1061"/>
    <n v="0.26"/>
    <n v="0.3881"/>
    <n v="5"/>
    <n v="50"/>
    <n v="55"/>
    <s v="WINTER"/>
    <x v="0"/>
    <x v="0"/>
    <x v="17"/>
    <x v="1"/>
    <x v="0"/>
    <x v="14"/>
    <n v="0.11"/>
    <n v="0.26"/>
    <x v="1"/>
    <x v="22"/>
  </r>
  <r>
    <s v="RESULT (A)"/>
    <n v="520"/>
    <x v="22"/>
    <n v="1"/>
    <n v="0"/>
    <n v="1"/>
    <n v="18"/>
    <x v="0"/>
    <n v="0"/>
    <n v="1"/>
    <n v="0.12"/>
    <n v="0.1212"/>
    <n v="0.3"/>
    <n v="0.25369999999999998"/>
    <n v="5"/>
    <n v="44"/>
    <n v="49"/>
    <s v="WINTER"/>
    <x v="0"/>
    <x v="0"/>
    <x v="18"/>
    <x v="1"/>
    <x v="0"/>
    <x v="16"/>
    <n v="0.12"/>
    <n v="0.3"/>
    <x v="1"/>
    <x v="22"/>
  </r>
  <r>
    <s v="RESULT (A)"/>
    <n v="521"/>
    <x v="22"/>
    <n v="1"/>
    <n v="0"/>
    <n v="1"/>
    <n v="19"/>
    <x v="0"/>
    <n v="0"/>
    <n v="1"/>
    <n v="0.12"/>
    <n v="0.1212"/>
    <n v="0.3"/>
    <n v="0.28360000000000002"/>
    <n v="5"/>
    <n v="45"/>
    <n v="50"/>
    <s v="WINTER"/>
    <x v="0"/>
    <x v="0"/>
    <x v="19"/>
    <x v="1"/>
    <x v="0"/>
    <x v="16"/>
    <n v="0.12"/>
    <n v="0.3"/>
    <x v="1"/>
    <x v="22"/>
  </r>
  <r>
    <s v="RESULT (A)"/>
    <n v="522"/>
    <x v="22"/>
    <n v="1"/>
    <n v="0"/>
    <n v="1"/>
    <n v="20"/>
    <x v="0"/>
    <n v="0"/>
    <n v="1"/>
    <n v="0.1"/>
    <n v="0.1061"/>
    <n v="0.36"/>
    <n v="0.25369999999999998"/>
    <n v="4"/>
    <n v="31"/>
    <n v="35"/>
    <s v="WINTER"/>
    <x v="0"/>
    <x v="0"/>
    <x v="20"/>
    <x v="1"/>
    <x v="0"/>
    <x v="18"/>
    <n v="0.11"/>
    <n v="0.36"/>
    <x v="1"/>
    <x v="22"/>
  </r>
  <r>
    <s v="RESULT (A)"/>
    <n v="523"/>
    <x v="22"/>
    <n v="1"/>
    <n v="0"/>
    <n v="1"/>
    <n v="21"/>
    <x v="0"/>
    <n v="0"/>
    <n v="1"/>
    <n v="0.1"/>
    <n v="0.1061"/>
    <n v="0.36"/>
    <n v="0.19400000000000001"/>
    <n v="5"/>
    <n v="20"/>
    <n v="25"/>
    <s v="WINTER"/>
    <x v="0"/>
    <x v="0"/>
    <x v="21"/>
    <x v="1"/>
    <x v="0"/>
    <x v="18"/>
    <n v="0.11"/>
    <n v="0.36"/>
    <x v="1"/>
    <x v="22"/>
  </r>
  <r>
    <s v="RESULT (A)"/>
    <n v="524"/>
    <x v="22"/>
    <n v="1"/>
    <n v="0"/>
    <n v="1"/>
    <n v="22"/>
    <x v="0"/>
    <n v="0"/>
    <n v="1"/>
    <n v="0.08"/>
    <n v="9.0899999999999995E-2"/>
    <n v="0.38"/>
    <n v="0.19400000000000001"/>
    <n v="5"/>
    <n v="23"/>
    <n v="28"/>
    <s v="WINTER"/>
    <x v="0"/>
    <x v="0"/>
    <x v="22"/>
    <x v="1"/>
    <x v="0"/>
    <x v="19"/>
    <n v="0.09"/>
    <n v="0.38"/>
    <x v="1"/>
    <x v="22"/>
  </r>
  <r>
    <s v="RESULT (A)"/>
    <n v="525"/>
    <x v="22"/>
    <n v="1"/>
    <n v="0"/>
    <n v="1"/>
    <n v="23"/>
    <x v="0"/>
    <n v="0"/>
    <n v="1"/>
    <n v="0.06"/>
    <n v="6.0600000000000001E-2"/>
    <n v="0.41"/>
    <n v="0.22389999999999999"/>
    <n v="4"/>
    <n v="17"/>
    <n v="21"/>
    <s v="WINTER"/>
    <x v="0"/>
    <x v="0"/>
    <x v="23"/>
    <x v="1"/>
    <x v="0"/>
    <x v="20"/>
    <n v="0.06"/>
    <n v="0.41"/>
    <x v="1"/>
    <x v="22"/>
  </r>
  <r>
    <s v="RESULT (A)"/>
    <n v="526"/>
    <x v="23"/>
    <n v="1"/>
    <n v="0"/>
    <n v="1"/>
    <n v="0"/>
    <x v="0"/>
    <n v="1"/>
    <n v="1"/>
    <n v="0.06"/>
    <n v="6.0600000000000001E-2"/>
    <n v="0.41"/>
    <n v="0.19400000000000001"/>
    <n v="0"/>
    <n v="7"/>
    <n v="7"/>
    <s v="WINTER"/>
    <x v="0"/>
    <x v="0"/>
    <x v="0"/>
    <x v="2"/>
    <x v="0"/>
    <x v="20"/>
    <n v="0.06"/>
    <n v="0.41"/>
    <x v="0"/>
    <x v="23"/>
  </r>
  <r>
    <s v="RESULT (A)"/>
    <n v="527"/>
    <x v="23"/>
    <n v="1"/>
    <n v="0"/>
    <n v="1"/>
    <n v="1"/>
    <x v="0"/>
    <n v="1"/>
    <n v="1"/>
    <n v="0.04"/>
    <n v="4.5499999999999999E-2"/>
    <n v="0.45"/>
    <n v="0.19400000000000001"/>
    <n v="0"/>
    <n v="1"/>
    <n v="1"/>
    <s v="WINTER"/>
    <x v="0"/>
    <x v="0"/>
    <x v="1"/>
    <x v="2"/>
    <x v="0"/>
    <x v="21"/>
    <n v="0.05"/>
    <n v="0.45"/>
    <x v="0"/>
    <x v="23"/>
  </r>
  <r>
    <s v="RESULT (A)"/>
    <n v="528"/>
    <x v="23"/>
    <n v="1"/>
    <n v="0"/>
    <n v="1"/>
    <n v="3"/>
    <x v="0"/>
    <n v="1"/>
    <n v="1"/>
    <n v="0.04"/>
    <n v="3.0300000000000001E-2"/>
    <n v="0.45"/>
    <n v="0.25369999999999998"/>
    <n v="0"/>
    <n v="1"/>
    <n v="1"/>
    <s v="WINTER"/>
    <x v="0"/>
    <x v="0"/>
    <x v="3"/>
    <x v="2"/>
    <x v="0"/>
    <x v="21"/>
    <n v="0.03"/>
    <n v="0.45"/>
    <x v="0"/>
    <x v="23"/>
  </r>
  <r>
    <s v="RESULT (A)"/>
    <n v="529"/>
    <x v="23"/>
    <n v="1"/>
    <n v="0"/>
    <n v="1"/>
    <n v="4"/>
    <x v="0"/>
    <n v="1"/>
    <n v="1"/>
    <n v="0.02"/>
    <n v="6.0600000000000001E-2"/>
    <n v="0.48"/>
    <n v="0.1343"/>
    <n v="0"/>
    <n v="1"/>
    <n v="1"/>
    <s v="WINTER"/>
    <x v="0"/>
    <x v="0"/>
    <x v="4"/>
    <x v="2"/>
    <x v="0"/>
    <x v="22"/>
    <n v="0.06"/>
    <n v="0.48"/>
    <x v="0"/>
    <x v="23"/>
  </r>
  <r>
    <s v="RESULT (A)"/>
    <n v="530"/>
    <x v="23"/>
    <n v="1"/>
    <n v="0"/>
    <n v="1"/>
    <n v="5"/>
    <x v="0"/>
    <n v="1"/>
    <n v="1"/>
    <n v="0.02"/>
    <n v="6.0600000000000001E-2"/>
    <n v="0.48"/>
    <n v="0.1343"/>
    <n v="0"/>
    <n v="5"/>
    <n v="5"/>
    <s v="WINTER"/>
    <x v="0"/>
    <x v="0"/>
    <x v="5"/>
    <x v="2"/>
    <x v="0"/>
    <x v="22"/>
    <n v="0.06"/>
    <n v="0.48"/>
    <x v="0"/>
    <x v="23"/>
  </r>
  <r>
    <s v="RESULT (A)"/>
    <n v="531"/>
    <x v="23"/>
    <n v="1"/>
    <n v="0"/>
    <n v="1"/>
    <n v="6"/>
    <x v="0"/>
    <n v="1"/>
    <n v="1"/>
    <n v="0.02"/>
    <n v="7.5800000000000006E-2"/>
    <n v="0.48"/>
    <n v="8.9599999999999999E-2"/>
    <n v="0"/>
    <n v="15"/>
    <n v="15"/>
    <s v="WINTER"/>
    <x v="0"/>
    <x v="0"/>
    <x v="6"/>
    <x v="2"/>
    <x v="0"/>
    <x v="22"/>
    <n v="0.08"/>
    <n v="0.48"/>
    <x v="0"/>
    <x v="23"/>
  </r>
  <r>
    <s v="RESULT (A)"/>
    <n v="532"/>
    <x v="23"/>
    <n v="1"/>
    <n v="0"/>
    <n v="1"/>
    <n v="7"/>
    <x v="0"/>
    <n v="1"/>
    <n v="1"/>
    <n v="0.02"/>
    <n v="0.1212"/>
    <n v="0.48"/>
    <n v="0"/>
    <n v="5"/>
    <n v="79"/>
    <n v="84"/>
    <s v="WINTER"/>
    <x v="0"/>
    <x v="0"/>
    <x v="7"/>
    <x v="2"/>
    <x v="0"/>
    <x v="22"/>
    <n v="0.12"/>
    <n v="0.48"/>
    <x v="0"/>
    <x v="23"/>
  </r>
  <r>
    <s v="RESULT (A)"/>
    <n v="533"/>
    <x v="23"/>
    <n v="1"/>
    <n v="0"/>
    <n v="1"/>
    <n v="8"/>
    <x v="0"/>
    <n v="1"/>
    <n v="1"/>
    <n v="0.04"/>
    <n v="0.13639999999999999"/>
    <n v="0.49"/>
    <n v="0"/>
    <n v="6"/>
    <n v="171"/>
    <n v="177"/>
    <s v="WINTER"/>
    <x v="0"/>
    <x v="0"/>
    <x v="8"/>
    <x v="2"/>
    <x v="0"/>
    <x v="21"/>
    <n v="0.14000000000000001"/>
    <n v="0.49"/>
    <x v="0"/>
    <x v="23"/>
  </r>
  <r>
    <s v="RESULT (A)"/>
    <n v="534"/>
    <x v="23"/>
    <n v="1"/>
    <n v="0"/>
    <n v="1"/>
    <n v="9"/>
    <x v="0"/>
    <n v="1"/>
    <n v="1"/>
    <n v="0.06"/>
    <n v="0.1515"/>
    <n v="0.41"/>
    <n v="0"/>
    <n v="4"/>
    <n v="98"/>
    <n v="102"/>
    <s v="WINTER"/>
    <x v="0"/>
    <x v="0"/>
    <x v="9"/>
    <x v="2"/>
    <x v="0"/>
    <x v="20"/>
    <n v="0.15"/>
    <n v="0.41"/>
    <x v="0"/>
    <x v="23"/>
  </r>
  <r>
    <s v="RESULT (A)"/>
    <n v="535"/>
    <x v="23"/>
    <n v="1"/>
    <n v="0"/>
    <n v="1"/>
    <n v="10"/>
    <x v="0"/>
    <n v="1"/>
    <n v="1"/>
    <n v="0.1"/>
    <n v="0.13639999999999999"/>
    <n v="0.42"/>
    <n v="0"/>
    <n v="6"/>
    <n v="34"/>
    <n v="40"/>
    <s v="WINTER"/>
    <x v="0"/>
    <x v="0"/>
    <x v="10"/>
    <x v="2"/>
    <x v="0"/>
    <x v="18"/>
    <n v="0.14000000000000001"/>
    <n v="0.42"/>
    <x v="0"/>
    <x v="23"/>
  </r>
  <r>
    <s v="RESULT (A)"/>
    <n v="536"/>
    <x v="23"/>
    <n v="1"/>
    <n v="0"/>
    <n v="1"/>
    <n v="11"/>
    <x v="0"/>
    <n v="1"/>
    <n v="1"/>
    <n v="0.1"/>
    <n v="0.1212"/>
    <n v="0.46"/>
    <n v="0.1343"/>
    <n v="3"/>
    <n v="43"/>
    <n v="46"/>
    <s v="WINTER"/>
    <x v="0"/>
    <x v="0"/>
    <x v="11"/>
    <x v="2"/>
    <x v="0"/>
    <x v="18"/>
    <n v="0.12"/>
    <n v="0.46"/>
    <x v="0"/>
    <x v="23"/>
  </r>
  <r>
    <s v="RESULT (A)"/>
    <n v="537"/>
    <x v="23"/>
    <n v="1"/>
    <n v="0"/>
    <n v="1"/>
    <n v="12"/>
    <x v="0"/>
    <n v="1"/>
    <n v="2"/>
    <n v="0.12"/>
    <n v="0.13639999999999999"/>
    <n v="0.42"/>
    <n v="0.19400000000000001"/>
    <n v="11"/>
    <n v="52"/>
    <n v="63"/>
    <s v="WINTER"/>
    <x v="0"/>
    <x v="0"/>
    <x v="12"/>
    <x v="2"/>
    <x v="1"/>
    <x v="16"/>
    <n v="0.14000000000000001"/>
    <n v="0.42"/>
    <x v="1"/>
    <x v="23"/>
  </r>
  <r>
    <s v="RESULT (A)"/>
    <n v="538"/>
    <x v="23"/>
    <n v="1"/>
    <n v="0"/>
    <n v="1"/>
    <n v="13"/>
    <x v="0"/>
    <n v="1"/>
    <n v="2"/>
    <n v="0.14000000000000001"/>
    <n v="0.13639999999999999"/>
    <n v="0.43"/>
    <n v="0.22389999999999999"/>
    <n v="6"/>
    <n v="54"/>
    <n v="60"/>
    <s v="WINTER"/>
    <x v="0"/>
    <x v="0"/>
    <x v="13"/>
    <x v="2"/>
    <x v="1"/>
    <x v="14"/>
    <n v="0.14000000000000001"/>
    <n v="0.43"/>
    <x v="1"/>
    <x v="23"/>
  </r>
  <r>
    <s v="RESULT (A)"/>
    <n v="539"/>
    <x v="23"/>
    <n v="1"/>
    <n v="0"/>
    <n v="1"/>
    <n v="14"/>
    <x v="0"/>
    <n v="1"/>
    <n v="2"/>
    <n v="0.14000000000000001"/>
    <n v="0.13639999999999999"/>
    <n v="0.46"/>
    <n v="0.22389999999999999"/>
    <n v="2"/>
    <n v="43"/>
    <n v="45"/>
    <s v="WINTER"/>
    <x v="0"/>
    <x v="0"/>
    <x v="14"/>
    <x v="2"/>
    <x v="1"/>
    <x v="14"/>
    <n v="0.14000000000000001"/>
    <n v="0.46"/>
    <x v="1"/>
    <x v="23"/>
  </r>
  <r>
    <s v="RESULT (A)"/>
    <n v="540"/>
    <x v="23"/>
    <n v="1"/>
    <n v="0"/>
    <n v="1"/>
    <n v="15"/>
    <x v="0"/>
    <n v="1"/>
    <n v="1"/>
    <n v="0.16"/>
    <n v="0.16669999999999999"/>
    <n v="0.4"/>
    <n v="0.16420000000000001"/>
    <n v="7"/>
    <n v="50"/>
    <n v="57"/>
    <s v="WINTER"/>
    <x v="0"/>
    <x v="0"/>
    <x v="15"/>
    <x v="2"/>
    <x v="0"/>
    <x v="13"/>
    <n v="0.17"/>
    <n v="0.4"/>
    <x v="1"/>
    <x v="23"/>
  </r>
  <r>
    <s v="RESULT (A)"/>
    <n v="541"/>
    <x v="23"/>
    <n v="1"/>
    <n v="0"/>
    <n v="1"/>
    <n v="16"/>
    <x v="0"/>
    <n v="1"/>
    <n v="1"/>
    <n v="0.16"/>
    <n v="0.1515"/>
    <n v="0.47"/>
    <n v="0.25369999999999998"/>
    <n v="4"/>
    <n v="66"/>
    <n v="70"/>
    <s v="WINTER"/>
    <x v="0"/>
    <x v="0"/>
    <x v="16"/>
    <x v="2"/>
    <x v="0"/>
    <x v="13"/>
    <n v="0.15"/>
    <n v="0.47"/>
    <x v="1"/>
    <x v="23"/>
  </r>
  <r>
    <s v="RESULT (A)"/>
    <n v="542"/>
    <x v="23"/>
    <n v="1"/>
    <n v="0"/>
    <n v="1"/>
    <n v="17"/>
    <x v="0"/>
    <n v="1"/>
    <n v="1"/>
    <n v="0.14000000000000001"/>
    <n v="0.1212"/>
    <n v="0.5"/>
    <n v="0.25369999999999998"/>
    <n v="6"/>
    <n v="178"/>
    <n v="184"/>
    <s v="WINTER"/>
    <x v="0"/>
    <x v="0"/>
    <x v="17"/>
    <x v="2"/>
    <x v="0"/>
    <x v="14"/>
    <n v="0.12"/>
    <n v="0.5"/>
    <x v="1"/>
    <x v="23"/>
  </r>
  <r>
    <s v="RESULT (A)"/>
    <n v="543"/>
    <x v="23"/>
    <n v="1"/>
    <n v="0"/>
    <n v="1"/>
    <n v="18"/>
    <x v="0"/>
    <n v="1"/>
    <n v="1"/>
    <n v="0.14000000000000001"/>
    <n v="0.13639999999999999"/>
    <n v="0.59"/>
    <n v="0.19400000000000001"/>
    <n v="8"/>
    <n v="145"/>
    <n v="153"/>
    <s v="WINTER"/>
    <x v="0"/>
    <x v="0"/>
    <x v="18"/>
    <x v="2"/>
    <x v="0"/>
    <x v="14"/>
    <n v="0.14000000000000001"/>
    <n v="0.59"/>
    <x v="1"/>
    <x v="23"/>
  </r>
  <r>
    <s v="RESULT (A)"/>
    <n v="544"/>
    <x v="23"/>
    <n v="1"/>
    <n v="0"/>
    <n v="1"/>
    <n v="19"/>
    <x v="0"/>
    <n v="1"/>
    <n v="1"/>
    <n v="0.14000000000000001"/>
    <n v="0.1515"/>
    <n v="0.54"/>
    <n v="0.16420000000000001"/>
    <n v="5"/>
    <n v="101"/>
    <n v="106"/>
    <s v="WINTER"/>
    <x v="0"/>
    <x v="0"/>
    <x v="19"/>
    <x v="2"/>
    <x v="0"/>
    <x v="14"/>
    <n v="0.15"/>
    <n v="0.54"/>
    <x v="1"/>
    <x v="23"/>
  </r>
  <r>
    <s v="RESULT (A)"/>
    <n v="545"/>
    <x v="23"/>
    <n v="1"/>
    <n v="0"/>
    <n v="1"/>
    <n v="20"/>
    <x v="0"/>
    <n v="1"/>
    <n v="1"/>
    <n v="0.14000000000000001"/>
    <n v="0.13639999999999999"/>
    <n v="0.59"/>
    <n v="0.19400000000000001"/>
    <n v="1"/>
    <n v="80"/>
    <n v="81"/>
    <s v="WINTER"/>
    <x v="0"/>
    <x v="0"/>
    <x v="20"/>
    <x v="2"/>
    <x v="0"/>
    <x v="14"/>
    <n v="0.14000000000000001"/>
    <n v="0.59"/>
    <x v="1"/>
    <x v="23"/>
  </r>
  <r>
    <s v="RESULT (A)"/>
    <n v="546"/>
    <x v="23"/>
    <n v="1"/>
    <n v="0"/>
    <n v="1"/>
    <n v="21"/>
    <x v="0"/>
    <n v="1"/>
    <n v="1"/>
    <n v="0.14000000000000001"/>
    <n v="0.1515"/>
    <n v="0.63"/>
    <n v="0.16420000000000001"/>
    <n v="6"/>
    <n v="53"/>
    <n v="59"/>
    <s v="WINTER"/>
    <x v="0"/>
    <x v="0"/>
    <x v="21"/>
    <x v="2"/>
    <x v="0"/>
    <x v="14"/>
    <n v="0.15"/>
    <n v="0.63"/>
    <x v="1"/>
    <x v="23"/>
  </r>
  <r>
    <s v="RESULT (A)"/>
    <n v="547"/>
    <x v="23"/>
    <n v="1"/>
    <n v="0"/>
    <n v="1"/>
    <n v="22"/>
    <x v="0"/>
    <n v="1"/>
    <n v="2"/>
    <n v="0.14000000000000001"/>
    <n v="0.13639999999999999"/>
    <n v="0.63"/>
    <n v="0.22389999999999999"/>
    <n v="3"/>
    <n v="32"/>
    <n v="35"/>
    <s v="WINTER"/>
    <x v="0"/>
    <x v="0"/>
    <x v="22"/>
    <x v="2"/>
    <x v="1"/>
    <x v="14"/>
    <n v="0.14000000000000001"/>
    <n v="0.63"/>
    <x v="1"/>
    <x v="23"/>
  </r>
  <r>
    <s v="RESULT (A)"/>
    <n v="548"/>
    <x v="23"/>
    <n v="1"/>
    <n v="0"/>
    <n v="1"/>
    <n v="23"/>
    <x v="0"/>
    <n v="1"/>
    <n v="2"/>
    <n v="0.16"/>
    <n v="0.1515"/>
    <n v="0.64"/>
    <n v="0.25369999999999998"/>
    <n v="3"/>
    <n v="21"/>
    <n v="24"/>
    <s v="WINTER"/>
    <x v="0"/>
    <x v="0"/>
    <x v="23"/>
    <x v="2"/>
    <x v="1"/>
    <x v="13"/>
    <n v="0.15"/>
    <n v="0.64"/>
    <x v="1"/>
    <x v="23"/>
  </r>
  <r>
    <s v="RESULT (A)"/>
    <n v="549"/>
    <x v="24"/>
    <n v="1"/>
    <n v="0"/>
    <n v="1"/>
    <n v="0"/>
    <x v="0"/>
    <n v="2"/>
    <n v="2"/>
    <n v="0.16"/>
    <n v="0.13639999999999999"/>
    <n v="0.69"/>
    <n v="0.28360000000000002"/>
    <n v="3"/>
    <n v="6"/>
    <n v="9"/>
    <s v="WINTER"/>
    <x v="0"/>
    <x v="0"/>
    <x v="0"/>
    <x v="3"/>
    <x v="1"/>
    <x v="13"/>
    <n v="0.14000000000000001"/>
    <n v="0.69"/>
    <x v="0"/>
    <x v="24"/>
  </r>
  <r>
    <s v="RESULT (A)"/>
    <n v="550"/>
    <x v="24"/>
    <n v="1"/>
    <n v="0"/>
    <n v="1"/>
    <n v="1"/>
    <x v="0"/>
    <n v="2"/>
    <n v="2"/>
    <n v="0.16"/>
    <n v="0.16669999999999999"/>
    <n v="0.69"/>
    <n v="0.16420000000000001"/>
    <n v="0"/>
    <n v="5"/>
    <n v="5"/>
    <s v="WINTER"/>
    <x v="0"/>
    <x v="0"/>
    <x v="1"/>
    <x v="3"/>
    <x v="1"/>
    <x v="13"/>
    <n v="0.17"/>
    <n v="0.69"/>
    <x v="0"/>
    <x v="24"/>
  </r>
  <r>
    <s v="RESULT (A)"/>
    <n v="551"/>
    <x v="24"/>
    <n v="1"/>
    <n v="0"/>
    <n v="1"/>
    <n v="2"/>
    <x v="0"/>
    <n v="2"/>
    <n v="1"/>
    <n v="0.16"/>
    <n v="0.1515"/>
    <n v="0.69"/>
    <n v="0.22389999999999999"/>
    <n v="0"/>
    <n v="2"/>
    <n v="2"/>
    <s v="WINTER"/>
    <x v="0"/>
    <x v="0"/>
    <x v="2"/>
    <x v="3"/>
    <x v="0"/>
    <x v="13"/>
    <n v="0.15"/>
    <n v="0.69"/>
    <x v="0"/>
    <x v="24"/>
  </r>
  <r>
    <s v="RESULT (A)"/>
    <n v="552"/>
    <x v="24"/>
    <n v="1"/>
    <n v="0"/>
    <n v="1"/>
    <n v="4"/>
    <x v="0"/>
    <n v="2"/>
    <n v="1"/>
    <n v="0.14000000000000001"/>
    <n v="0.16669999999999999"/>
    <n v="0.74"/>
    <n v="0.1045"/>
    <n v="0"/>
    <n v="1"/>
    <n v="1"/>
    <s v="WINTER"/>
    <x v="0"/>
    <x v="0"/>
    <x v="4"/>
    <x v="3"/>
    <x v="0"/>
    <x v="14"/>
    <n v="0.17"/>
    <n v="0.74"/>
    <x v="0"/>
    <x v="24"/>
  </r>
  <r>
    <s v="RESULT (A)"/>
    <n v="553"/>
    <x v="24"/>
    <n v="1"/>
    <n v="0"/>
    <n v="1"/>
    <n v="5"/>
    <x v="0"/>
    <n v="2"/>
    <n v="1"/>
    <n v="0.14000000000000001"/>
    <n v="0.13639999999999999"/>
    <n v="0.74"/>
    <n v="0.22389999999999999"/>
    <n v="0"/>
    <n v="9"/>
    <n v="9"/>
    <s v="WINTER"/>
    <x v="0"/>
    <x v="0"/>
    <x v="5"/>
    <x v="3"/>
    <x v="0"/>
    <x v="14"/>
    <n v="0.14000000000000001"/>
    <n v="0.74"/>
    <x v="0"/>
    <x v="24"/>
  </r>
  <r>
    <s v="RESULT (A)"/>
    <n v="554"/>
    <x v="24"/>
    <n v="1"/>
    <n v="0"/>
    <n v="1"/>
    <n v="6"/>
    <x v="0"/>
    <n v="2"/>
    <n v="1"/>
    <n v="0.16"/>
    <n v="0.18179999999999999"/>
    <n v="0.74"/>
    <n v="0.1045"/>
    <n v="1"/>
    <n v="35"/>
    <n v="36"/>
    <s v="WINTER"/>
    <x v="0"/>
    <x v="0"/>
    <x v="6"/>
    <x v="3"/>
    <x v="0"/>
    <x v="13"/>
    <n v="0.18"/>
    <n v="0.74"/>
    <x v="0"/>
    <x v="24"/>
  </r>
  <r>
    <s v="RESULT (A)"/>
    <n v="555"/>
    <x v="24"/>
    <n v="1"/>
    <n v="0"/>
    <n v="1"/>
    <n v="7"/>
    <x v="0"/>
    <n v="2"/>
    <n v="1"/>
    <n v="0.16"/>
    <n v="0.1515"/>
    <n v="0.74"/>
    <n v="0.22389999999999999"/>
    <n v="5"/>
    <n v="103"/>
    <n v="108"/>
    <s v="WINTER"/>
    <x v="0"/>
    <x v="0"/>
    <x v="7"/>
    <x v="3"/>
    <x v="0"/>
    <x v="13"/>
    <n v="0.15"/>
    <n v="0.74"/>
    <x v="0"/>
    <x v="24"/>
  </r>
  <r>
    <s v="RESULT (A)"/>
    <n v="556"/>
    <x v="24"/>
    <n v="1"/>
    <n v="0"/>
    <n v="1"/>
    <n v="8"/>
    <x v="0"/>
    <n v="2"/>
    <n v="2"/>
    <n v="0.16"/>
    <n v="0.18179999999999999"/>
    <n v="0.74"/>
    <n v="0.1343"/>
    <n v="5"/>
    <n v="233"/>
    <n v="238"/>
    <s v="WINTER"/>
    <x v="0"/>
    <x v="0"/>
    <x v="8"/>
    <x v="3"/>
    <x v="1"/>
    <x v="13"/>
    <n v="0.18"/>
    <n v="0.74"/>
    <x v="0"/>
    <x v="24"/>
  </r>
  <r>
    <s v="RESULT (A)"/>
    <n v="557"/>
    <x v="24"/>
    <n v="1"/>
    <n v="0"/>
    <n v="1"/>
    <n v="9"/>
    <x v="0"/>
    <n v="2"/>
    <n v="2"/>
    <n v="0.2"/>
    <n v="0.2273"/>
    <n v="0.64"/>
    <n v="8.9599999999999999E-2"/>
    <n v="10"/>
    <n v="134"/>
    <n v="144"/>
    <s v="WINTER"/>
    <x v="0"/>
    <x v="0"/>
    <x v="9"/>
    <x v="3"/>
    <x v="1"/>
    <x v="2"/>
    <n v="0.23"/>
    <n v="0.64"/>
    <x v="0"/>
    <x v="24"/>
  </r>
  <r>
    <s v="RESULT (A)"/>
    <n v="558"/>
    <x v="24"/>
    <n v="1"/>
    <n v="0"/>
    <n v="1"/>
    <n v="10"/>
    <x v="0"/>
    <n v="2"/>
    <n v="2"/>
    <n v="0.22"/>
    <n v="0.2424"/>
    <n v="0.6"/>
    <n v="0.1045"/>
    <n v="6"/>
    <n v="49"/>
    <n v="55"/>
    <s v="WINTER"/>
    <x v="0"/>
    <x v="0"/>
    <x v="10"/>
    <x v="3"/>
    <x v="1"/>
    <x v="1"/>
    <n v="0.24"/>
    <n v="0.6"/>
    <x v="0"/>
    <x v="24"/>
  </r>
  <r>
    <s v="RESULT (A)"/>
    <n v="559"/>
    <x v="24"/>
    <n v="1"/>
    <n v="0"/>
    <n v="1"/>
    <n v="11"/>
    <x v="0"/>
    <n v="2"/>
    <n v="2"/>
    <n v="0.24"/>
    <n v="0.2424"/>
    <n v="0.6"/>
    <n v="0.1343"/>
    <n v="6"/>
    <n v="55"/>
    <n v="61"/>
    <s v="WINTER"/>
    <x v="0"/>
    <x v="0"/>
    <x v="11"/>
    <x v="3"/>
    <x v="1"/>
    <x v="0"/>
    <n v="0.24"/>
    <n v="0.6"/>
    <x v="0"/>
    <x v="24"/>
  </r>
  <r>
    <s v="RESULT (A)"/>
    <n v="560"/>
    <x v="24"/>
    <n v="1"/>
    <n v="0"/>
    <n v="1"/>
    <n v="12"/>
    <x v="0"/>
    <n v="2"/>
    <n v="2"/>
    <n v="0.26"/>
    <n v="0.28789999999999999"/>
    <n v="0.56000000000000005"/>
    <n v="8.9599999999999999E-2"/>
    <n v="21"/>
    <n v="85"/>
    <n v="106"/>
    <s v="WINTER"/>
    <x v="0"/>
    <x v="0"/>
    <x v="12"/>
    <x v="3"/>
    <x v="1"/>
    <x v="12"/>
    <n v="0.28999999999999998"/>
    <n v="0.56000000000000005"/>
    <x v="1"/>
    <x v="24"/>
  </r>
  <r>
    <s v="RESULT (A)"/>
    <n v="561"/>
    <x v="24"/>
    <n v="1"/>
    <n v="0"/>
    <n v="1"/>
    <n v="13"/>
    <x v="0"/>
    <n v="2"/>
    <n v="2"/>
    <n v="0.26"/>
    <n v="0.2727"/>
    <n v="0.56000000000000005"/>
    <n v="0.1343"/>
    <n v="21"/>
    <n v="72"/>
    <n v="93"/>
    <s v="WINTER"/>
    <x v="0"/>
    <x v="0"/>
    <x v="13"/>
    <x v="3"/>
    <x v="1"/>
    <x v="12"/>
    <n v="0.27"/>
    <n v="0.56000000000000005"/>
    <x v="1"/>
    <x v="24"/>
  </r>
  <r>
    <s v="RESULT (A)"/>
    <n v="562"/>
    <x v="24"/>
    <n v="1"/>
    <n v="0"/>
    <n v="1"/>
    <n v="14"/>
    <x v="0"/>
    <n v="2"/>
    <n v="2"/>
    <n v="0.3"/>
    <n v="0.33329999999999999"/>
    <n v="0.45"/>
    <n v="0"/>
    <n v="11"/>
    <n v="57"/>
    <n v="68"/>
    <s v="WINTER"/>
    <x v="0"/>
    <x v="0"/>
    <x v="14"/>
    <x v="3"/>
    <x v="1"/>
    <x v="11"/>
    <n v="0.33"/>
    <n v="0.45"/>
    <x v="1"/>
    <x v="24"/>
  </r>
  <r>
    <s v="RESULT (A)"/>
    <n v="563"/>
    <x v="24"/>
    <n v="1"/>
    <n v="0"/>
    <n v="1"/>
    <n v="15"/>
    <x v="0"/>
    <n v="2"/>
    <n v="2"/>
    <n v="0.32"/>
    <n v="0.34849999999999998"/>
    <n v="0.42"/>
    <n v="0"/>
    <n v="21"/>
    <n v="63"/>
    <n v="84"/>
    <s v="WINTER"/>
    <x v="0"/>
    <x v="0"/>
    <x v="15"/>
    <x v="3"/>
    <x v="1"/>
    <x v="3"/>
    <n v="0.35"/>
    <n v="0.42"/>
    <x v="1"/>
    <x v="24"/>
  </r>
  <r>
    <s v="RESULT (A)"/>
    <n v="564"/>
    <x v="24"/>
    <n v="1"/>
    <n v="0"/>
    <n v="1"/>
    <n v="16"/>
    <x v="0"/>
    <n v="2"/>
    <n v="2"/>
    <n v="0.32"/>
    <n v="0.34849999999999998"/>
    <n v="0.42"/>
    <n v="0"/>
    <n v="14"/>
    <n v="102"/>
    <n v="116"/>
    <s v="WINTER"/>
    <x v="0"/>
    <x v="0"/>
    <x v="16"/>
    <x v="3"/>
    <x v="1"/>
    <x v="3"/>
    <n v="0.35"/>
    <n v="0.42"/>
    <x v="1"/>
    <x v="24"/>
  </r>
  <r>
    <s v="RESULT (A)"/>
    <n v="565"/>
    <x v="24"/>
    <n v="1"/>
    <n v="0"/>
    <n v="1"/>
    <n v="17"/>
    <x v="0"/>
    <n v="2"/>
    <n v="1"/>
    <n v="0.3"/>
    <n v="0.33329999999999999"/>
    <n v="0.45"/>
    <n v="0"/>
    <n v="14"/>
    <n v="208"/>
    <n v="222"/>
    <s v="WINTER"/>
    <x v="0"/>
    <x v="0"/>
    <x v="17"/>
    <x v="3"/>
    <x v="0"/>
    <x v="11"/>
    <n v="0.33"/>
    <n v="0.45"/>
    <x v="1"/>
    <x v="24"/>
  </r>
  <r>
    <s v="RESULT (A)"/>
    <n v="566"/>
    <x v="24"/>
    <n v="1"/>
    <n v="0"/>
    <n v="1"/>
    <n v="18"/>
    <x v="0"/>
    <n v="2"/>
    <n v="2"/>
    <n v="0.3"/>
    <n v="0.31819999999999998"/>
    <n v="0.49"/>
    <n v="8.9599999999999999E-2"/>
    <n v="7"/>
    <n v="218"/>
    <n v="225"/>
    <s v="WINTER"/>
    <x v="0"/>
    <x v="0"/>
    <x v="18"/>
    <x v="3"/>
    <x v="1"/>
    <x v="11"/>
    <n v="0.32"/>
    <n v="0.49"/>
    <x v="1"/>
    <x v="24"/>
  </r>
  <r>
    <s v="RESULT (A)"/>
    <n v="567"/>
    <x v="24"/>
    <n v="1"/>
    <n v="0"/>
    <n v="1"/>
    <n v="19"/>
    <x v="0"/>
    <n v="2"/>
    <n v="2"/>
    <n v="0.26"/>
    <n v="0.2576"/>
    <n v="0.65"/>
    <n v="0.16420000000000001"/>
    <n v="13"/>
    <n v="133"/>
    <n v="146"/>
    <s v="WINTER"/>
    <x v="0"/>
    <x v="0"/>
    <x v="19"/>
    <x v="3"/>
    <x v="1"/>
    <x v="12"/>
    <n v="0.26"/>
    <n v="0.65"/>
    <x v="1"/>
    <x v="24"/>
  </r>
  <r>
    <s v="RESULT (A)"/>
    <n v="568"/>
    <x v="24"/>
    <n v="1"/>
    <n v="0"/>
    <n v="1"/>
    <n v="20"/>
    <x v="0"/>
    <n v="2"/>
    <n v="1"/>
    <n v="0.24"/>
    <n v="0.2273"/>
    <n v="0.65"/>
    <n v="0.19400000000000001"/>
    <n v="16"/>
    <n v="103"/>
    <n v="119"/>
    <s v="WINTER"/>
    <x v="0"/>
    <x v="0"/>
    <x v="20"/>
    <x v="3"/>
    <x v="0"/>
    <x v="0"/>
    <n v="0.23"/>
    <n v="0.65"/>
    <x v="1"/>
    <x v="24"/>
  </r>
  <r>
    <s v="RESULT (A)"/>
    <n v="569"/>
    <x v="24"/>
    <n v="1"/>
    <n v="0"/>
    <n v="1"/>
    <n v="21"/>
    <x v="0"/>
    <n v="2"/>
    <n v="1"/>
    <n v="0.24"/>
    <n v="0.2273"/>
    <n v="0.65"/>
    <n v="0.19400000000000001"/>
    <n v="5"/>
    <n v="40"/>
    <n v="45"/>
    <s v="WINTER"/>
    <x v="0"/>
    <x v="0"/>
    <x v="21"/>
    <x v="3"/>
    <x v="0"/>
    <x v="0"/>
    <n v="0.23"/>
    <n v="0.65"/>
    <x v="1"/>
    <x v="24"/>
  </r>
  <r>
    <s v="RESULT (A)"/>
    <n v="570"/>
    <x v="24"/>
    <n v="1"/>
    <n v="0"/>
    <n v="1"/>
    <n v="22"/>
    <x v="0"/>
    <n v="2"/>
    <n v="1"/>
    <n v="0.22"/>
    <n v="0.2273"/>
    <n v="0.64"/>
    <n v="0.16420000000000001"/>
    <n v="4"/>
    <n v="49"/>
    <n v="53"/>
    <s v="WINTER"/>
    <x v="0"/>
    <x v="0"/>
    <x v="22"/>
    <x v="3"/>
    <x v="0"/>
    <x v="1"/>
    <n v="0.23"/>
    <n v="0.64"/>
    <x v="1"/>
    <x v="24"/>
  </r>
  <r>
    <s v="RESULT (A)"/>
    <n v="571"/>
    <x v="24"/>
    <n v="1"/>
    <n v="0"/>
    <n v="1"/>
    <n v="23"/>
    <x v="0"/>
    <n v="2"/>
    <n v="2"/>
    <n v="0.22"/>
    <n v="0.2273"/>
    <n v="0.64"/>
    <n v="0.16420000000000001"/>
    <n v="3"/>
    <n v="37"/>
    <n v="40"/>
    <s v="WINTER"/>
    <x v="0"/>
    <x v="0"/>
    <x v="23"/>
    <x v="3"/>
    <x v="1"/>
    <x v="1"/>
    <n v="0.23"/>
    <n v="0.64"/>
    <x v="1"/>
    <x v="24"/>
  </r>
  <r>
    <s v="RESULT (A)"/>
    <n v="572"/>
    <x v="25"/>
    <n v="1"/>
    <n v="0"/>
    <n v="1"/>
    <n v="0"/>
    <x v="0"/>
    <n v="3"/>
    <n v="2"/>
    <n v="0.22"/>
    <n v="0.2273"/>
    <n v="0.69"/>
    <n v="0.1343"/>
    <n v="3"/>
    <n v="14"/>
    <n v="17"/>
    <s v="WINTER"/>
    <x v="0"/>
    <x v="0"/>
    <x v="0"/>
    <x v="4"/>
    <x v="1"/>
    <x v="1"/>
    <n v="0.23"/>
    <n v="0.69"/>
    <x v="0"/>
    <x v="25"/>
  </r>
  <r>
    <s v="RESULT (A)"/>
    <n v="573"/>
    <x v="25"/>
    <n v="1"/>
    <n v="0"/>
    <n v="1"/>
    <n v="1"/>
    <x v="0"/>
    <n v="3"/>
    <n v="2"/>
    <n v="0.24"/>
    <n v="0.2424"/>
    <n v="0.65"/>
    <n v="0.1343"/>
    <n v="0"/>
    <n v="5"/>
    <n v="5"/>
    <s v="WINTER"/>
    <x v="0"/>
    <x v="0"/>
    <x v="1"/>
    <x v="4"/>
    <x v="1"/>
    <x v="0"/>
    <n v="0.24"/>
    <n v="0.65"/>
    <x v="0"/>
    <x v="25"/>
  </r>
  <r>
    <s v="RESULT (A)"/>
    <n v="574"/>
    <x v="25"/>
    <n v="1"/>
    <n v="0"/>
    <n v="1"/>
    <n v="2"/>
    <x v="0"/>
    <n v="3"/>
    <n v="3"/>
    <n v="0.22"/>
    <n v="0.2273"/>
    <n v="0.69"/>
    <n v="0.19400000000000001"/>
    <n v="3"/>
    <n v="7"/>
    <n v="10"/>
    <s v="WINTER"/>
    <x v="0"/>
    <x v="0"/>
    <x v="2"/>
    <x v="4"/>
    <x v="2"/>
    <x v="1"/>
    <n v="0.23"/>
    <n v="0.69"/>
    <x v="0"/>
    <x v="25"/>
  </r>
  <r>
    <s v="RESULT (A)"/>
    <n v="575"/>
    <x v="25"/>
    <n v="1"/>
    <n v="0"/>
    <n v="1"/>
    <n v="5"/>
    <x v="0"/>
    <n v="3"/>
    <n v="3"/>
    <n v="0.2"/>
    <n v="0.18179999999999999"/>
    <n v="0.86"/>
    <n v="0.28360000000000002"/>
    <n v="0"/>
    <n v="1"/>
    <n v="1"/>
    <s v="WINTER"/>
    <x v="0"/>
    <x v="0"/>
    <x v="5"/>
    <x v="4"/>
    <x v="2"/>
    <x v="2"/>
    <n v="0.18"/>
    <n v="0.86"/>
    <x v="0"/>
    <x v="25"/>
  </r>
  <r>
    <s v="RESULT (A)"/>
    <n v="576"/>
    <x v="25"/>
    <n v="1"/>
    <n v="0"/>
    <n v="1"/>
    <n v="6"/>
    <x v="0"/>
    <n v="3"/>
    <n v="3"/>
    <n v="0.2"/>
    <n v="0.18179999999999999"/>
    <n v="0.86"/>
    <n v="0.28360000000000002"/>
    <n v="0"/>
    <n v="8"/>
    <n v="8"/>
    <s v="WINTER"/>
    <x v="0"/>
    <x v="0"/>
    <x v="6"/>
    <x v="4"/>
    <x v="2"/>
    <x v="2"/>
    <n v="0.18"/>
    <n v="0.86"/>
    <x v="0"/>
    <x v="25"/>
  </r>
  <r>
    <s v="RESULT (A)"/>
    <n v="577"/>
    <x v="25"/>
    <n v="1"/>
    <n v="0"/>
    <n v="1"/>
    <n v="7"/>
    <x v="0"/>
    <n v="3"/>
    <n v="3"/>
    <n v="0.22"/>
    <n v="0.21210000000000001"/>
    <n v="0.87"/>
    <n v="0.29849999999999999"/>
    <n v="1"/>
    <n v="29"/>
    <n v="30"/>
    <s v="WINTER"/>
    <x v="0"/>
    <x v="0"/>
    <x v="7"/>
    <x v="4"/>
    <x v="2"/>
    <x v="1"/>
    <n v="0.21"/>
    <n v="0.87"/>
    <x v="0"/>
    <x v="25"/>
  </r>
  <r>
    <s v="RESULT (A)"/>
    <n v="578"/>
    <x v="25"/>
    <n v="1"/>
    <n v="0"/>
    <n v="1"/>
    <n v="8"/>
    <x v="0"/>
    <n v="3"/>
    <n v="3"/>
    <n v="0.22"/>
    <n v="0.21210000000000001"/>
    <n v="0.87"/>
    <n v="0.29849999999999999"/>
    <n v="3"/>
    <n v="69"/>
    <n v="72"/>
    <s v="WINTER"/>
    <x v="0"/>
    <x v="0"/>
    <x v="8"/>
    <x v="4"/>
    <x v="2"/>
    <x v="1"/>
    <n v="0.21"/>
    <n v="0.87"/>
    <x v="0"/>
    <x v="25"/>
  </r>
  <r>
    <s v="RESULT (A)"/>
    <n v="579"/>
    <x v="25"/>
    <n v="1"/>
    <n v="0"/>
    <n v="1"/>
    <n v="9"/>
    <x v="0"/>
    <n v="3"/>
    <n v="3"/>
    <n v="0.22"/>
    <n v="0.21210000000000001"/>
    <n v="0.87"/>
    <n v="0.29849999999999999"/>
    <n v="3"/>
    <n v="55"/>
    <n v="58"/>
    <s v="WINTER"/>
    <x v="0"/>
    <x v="0"/>
    <x v="9"/>
    <x v="4"/>
    <x v="2"/>
    <x v="1"/>
    <n v="0.21"/>
    <n v="0.87"/>
    <x v="0"/>
    <x v="25"/>
  </r>
  <r>
    <s v="RESULT (A)"/>
    <n v="580"/>
    <x v="25"/>
    <n v="1"/>
    <n v="0"/>
    <n v="1"/>
    <n v="10"/>
    <x v="0"/>
    <n v="3"/>
    <n v="3"/>
    <n v="0.22"/>
    <n v="0.21210000000000001"/>
    <n v="0.93"/>
    <n v="0.28360000000000002"/>
    <n v="2"/>
    <n v="26"/>
    <n v="28"/>
    <s v="WINTER"/>
    <x v="0"/>
    <x v="0"/>
    <x v="10"/>
    <x v="4"/>
    <x v="2"/>
    <x v="1"/>
    <n v="0.21"/>
    <n v="0.93"/>
    <x v="0"/>
    <x v="25"/>
  </r>
  <r>
    <s v="RESULT (A)"/>
    <n v="581"/>
    <x v="25"/>
    <n v="1"/>
    <n v="0"/>
    <n v="1"/>
    <n v="11"/>
    <x v="0"/>
    <n v="3"/>
    <n v="3"/>
    <n v="0.22"/>
    <n v="0.19700000000000001"/>
    <n v="0.93"/>
    <n v="0.32840000000000003"/>
    <n v="6"/>
    <n v="35"/>
    <n v="41"/>
    <s v="WINTER"/>
    <x v="0"/>
    <x v="0"/>
    <x v="11"/>
    <x v="4"/>
    <x v="2"/>
    <x v="1"/>
    <n v="0.2"/>
    <n v="0.93"/>
    <x v="0"/>
    <x v="25"/>
  </r>
  <r>
    <s v="RESULT (A)"/>
    <n v="582"/>
    <x v="25"/>
    <n v="1"/>
    <n v="0"/>
    <n v="1"/>
    <n v="12"/>
    <x v="0"/>
    <n v="3"/>
    <n v="3"/>
    <n v="0.22"/>
    <n v="0.19700000000000001"/>
    <n v="0.93"/>
    <n v="0.32840000000000003"/>
    <n v="7"/>
    <n v="41"/>
    <n v="48"/>
    <s v="WINTER"/>
    <x v="0"/>
    <x v="0"/>
    <x v="12"/>
    <x v="4"/>
    <x v="2"/>
    <x v="1"/>
    <n v="0.2"/>
    <n v="0.93"/>
    <x v="1"/>
    <x v="25"/>
  </r>
  <r>
    <s v="RESULT (A)"/>
    <n v="583"/>
    <x v="25"/>
    <n v="1"/>
    <n v="0"/>
    <n v="1"/>
    <n v="13"/>
    <x v="0"/>
    <n v="3"/>
    <n v="3"/>
    <n v="0.22"/>
    <n v="0.19700000000000001"/>
    <n v="0.93"/>
    <n v="0.32840000000000003"/>
    <n v="4"/>
    <n v="43"/>
    <n v="47"/>
    <s v="WINTER"/>
    <x v="0"/>
    <x v="0"/>
    <x v="13"/>
    <x v="4"/>
    <x v="2"/>
    <x v="1"/>
    <n v="0.2"/>
    <n v="0.93"/>
    <x v="1"/>
    <x v="25"/>
  </r>
  <r>
    <s v="RESULT (A)"/>
    <n v="584"/>
    <x v="25"/>
    <n v="1"/>
    <n v="0"/>
    <n v="1"/>
    <n v="14"/>
    <x v="0"/>
    <n v="3"/>
    <n v="3"/>
    <n v="0.22"/>
    <n v="0.19700000000000001"/>
    <n v="0.93"/>
    <n v="0.35820000000000002"/>
    <n v="0"/>
    <n v="36"/>
    <n v="36"/>
    <s v="WINTER"/>
    <x v="0"/>
    <x v="0"/>
    <x v="14"/>
    <x v="4"/>
    <x v="2"/>
    <x v="1"/>
    <n v="0.2"/>
    <n v="0.93"/>
    <x v="1"/>
    <x v="25"/>
  </r>
  <r>
    <s v="RESULT (A)"/>
    <n v="585"/>
    <x v="25"/>
    <n v="1"/>
    <n v="0"/>
    <n v="1"/>
    <n v="15"/>
    <x v="0"/>
    <n v="3"/>
    <n v="3"/>
    <n v="0.22"/>
    <n v="0.18179999999999999"/>
    <n v="0.93"/>
    <n v="0.4627"/>
    <n v="1"/>
    <n v="42"/>
    <n v="43"/>
    <s v="WINTER"/>
    <x v="0"/>
    <x v="0"/>
    <x v="15"/>
    <x v="4"/>
    <x v="2"/>
    <x v="1"/>
    <n v="0.18"/>
    <n v="0.93"/>
    <x v="1"/>
    <x v="25"/>
  </r>
  <r>
    <s v="RESULT (A)"/>
    <n v="586"/>
    <x v="25"/>
    <n v="1"/>
    <n v="0"/>
    <n v="1"/>
    <n v="16"/>
    <x v="0"/>
    <n v="3"/>
    <n v="4"/>
    <n v="0.22"/>
    <n v="0.19700000000000001"/>
    <n v="0.93"/>
    <n v="0.32840000000000003"/>
    <n v="1"/>
    <n v="35"/>
    <n v="36"/>
    <s v="WINTER"/>
    <x v="0"/>
    <x v="0"/>
    <x v="16"/>
    <x v="4"/>
    <x v="3"/>
    <x v="1"/>
    <n v="0.2"/>
    <n v="0.93"/>
    <x v="1"/>
    <x v="25"/>
  </r>
  <r>
    <s v="RESULT (A)"/>
    <n v="587"/>
    <x v="25"/>
    <n v="1"/>
    <n v="0"/>
    <n v="1"/>
    <n v="17"/>
    <x v="0"/>
    <n v="3"/>
    <n v="3"/>
    <n v="0.2"/>
    <n v="0.18179999999999999"/>
    <n v="0.93"/>
    <n v="0.35820000000000002"/>
    <n v="0"/>
    <n v="26"/>
    <n v="26"/>
    <s v="WINTER"/>
    <x v="0"/>
    <x v="0"/>
    <x v="17"/>
    <x v="4"/>
    <x v="2"/>
    <x v="2"/>
    <n v="0.18"/>
    <n v="0.93"/>
    <x v="1"/>
    <x v="25"/>
  </r>
  <r>
    <s v="RESULT (A)"/>
    <n v="588"/>
    <x v="26"/>
    <n v="1"/>
    <n v="0"/>
    <n v="1"/>
    <n v="16"/>
    <x v="0"/>
    <n v="4"/>
    <n v="1"/>
    <n v="0.22"/>
    <n v="0.2273"/>
    <n v="0.55000000000000004"/>
    <n v="0.19400000000000001"/>
    <n v="1"/>
    <n v="23"/>
    <n v="24"/>
    <s v="WINTER"/>
    <x v="0"/>
    <x v="0"/>
    <x v="16"/>
    <x v="5"/>
    <x v="0"/>
    <x v="1"/>
    <n v="0.23"/>
    <n v="0.55000000000000004"/>
    <x v="1"/>
    <x v="26"/>
  </r>
  <r>
    <s v="RESULT (A)"/>
    <n v="589"/>
    <x v="26"/>
    <n v="1"/>
    <n v="0"/>
    <n v="1"/>
    <n v="17"/>
    <x v="0"/>
    <n v="4"/>
    <n v="1"/>
    <n v="0.22"/>
    <n v="0.2424"/>
    <n v="0.55000000000000004"/>
    <n v="0.1045"/>
    <n v="2"/>
    <n v="82"/>
    <n v="84"/>
    <s v="WINTER"/>
    <x v="0"/>
    <x v="0"/>
    <x v="17"/>
    <x v="5"/>
    <x v="0"/>
    <x v="1"/>
    <n v="0.24"/>
    <n v="0.55000000000000004"/>
    <x v="1"/>
    <x v="26"/>
  </r>
  <r>
    <s v="RESULT (A)"/>
    <n v="590"/>
    <x v="26"/>
    <n v="1"/>
    <n v="0"/>
    <n v="1"/>
    <n v="18"/>
    <x v="0"/>
    <n v="4"/>
    <n v="1"/>
    <n v="0.2"/>
    <n v="0.2273"/>
    <n v="0.69"/>
    <n v="8.9599999999999999E-2"/>
    <n v="3"/>
    <n v="101"/>
    <n v="104"/>
    <s v="WINTER"/>
    <x v="0"/>
    <x v="0"/>
    <x v="18"/>
    <x v="5"/>
    <x v="0"/>
    <x v="2"/>
    <n v="0.23"/>
    <n v="0.69"/>
    <x v="1"/>
    <x v="26"/>
  </r>
  <r>
    <s v="RESULT (A)"/>
    <n v="591"/>
    <x v="26"/>
    <n v="1"/>
    <n v="0"/>
    <n v="1"/>
    <n v="19"/>
    <x v="0"/>
    <n v="4"/>
    <n v="1"/>
    <n v="0.2"/>
    <n v="0.2273"/>
    <n v="0.69"/>
    <n v="8.9599999999999999E-2"/>
    <n v="3"/>
    <n v="76"/>
    <n v="79"/>
    <s v="WINTER"/>
    <x v="0"/>
    <x v="0"/>
    <x v="19"/>
    <x v="5"/>
    <x v="0"/>
    <x v="2"/>
    <n v="0.23"/>
    <n v="0.69"/>
    <x v="1"/>
    <x v="26"/>
  </r>
  <r>
    <s v="RESULT (A)"/>
    <n v="592"/>
    <x v="26"/>
    <n v="1"/>
    <n v="0"/>
    <n v="1"/>
    <n v="20"/>
    <x v="0"/>
    <n v="4"/>
    <n v="1"/>
    <n v="0.18"/>
    <n v="0.21210000000000001"/>
    <n v="0.74"/>
    <n v="8.9599999999999999E-2"/>
    <n v="4"/>
    <n v="55"/>
    <n v="59"/>
    <s v="WINTER"/>
    <x v="0"/>
    <x v="0"/>
    <x v="20"/>
    <x v="5"/>
    <x v="0"/>
    <x v="15"/>
    <n v="0.21"/>
    <n v="0.74"/>
    <x v="1"/>
    <x v="26"/>
  </r>
  <r>
    <s v="RESULT (A)"/>
    <n v="593"/>
    <x v="26"/>
    <n v="1"/>
    <n v="0"/>
    <n v="1"/>
    <n v="21"/>
    <x v="0"/>
    <n v="4"/>
    <n v="1"/>
    <n v="0.18"/>
    <n v="0.21210000000000001"/>
    <n v="0.74"/>
    <n v="8.9599999999999999E-2"/>
    <n v="2"/>
    <n v="36"/>
    <n v="38"/>
    <s v="WINTER"/>
    <x v="0"/>
    <x v="0"/>
    <x v="21"/>
    <x v="5"/>
    <x v="0"/>
    <x v="15"/>
    <n v="0.21"/>
    <n v="0.74"/>
    <x v="1"/>
    <x v="26"/>
  </r>
  <r>
    <s v="RESULT (A)"/>
    <n v="594"/>
    <x v="26"/>
    <n v="1"/>
    <n v="0"/>
    <n v="1"/>
    <n v="22"/>
    <x v="0"/>
    <n v="4"/>
    <n v="1"/>
    <n v="0.18"/>
    <n v="0.21210000000000001"/>
    <n v="0.74"/>
    <n v="8.9599999999999999E-2"/>
    <n v="0"/>
    <n v="27"/>
    <n v="27"/>
    <s v="WINTER"/>
    <x v="0"/>
    <x v="0"/>
    <x v="22"/>
    <x v="5"/>
    <x v="0"/>
    <x v="15"/>
    <n v="0.21"/>
    <n v="0.74"/>
    <x v="1"/>
    <x v="26"/>
  </r>
  <r>
    <s v="RESULT (A)"/>
    <n v="595"/>
    <x v="26"/>
    <n v="1"/>
    <n v="0"/>
    <n v="1"/>
    <n v="23"/>
    <x v="0"/>
    <n v="4"/>
    <n v="1"/>
    <n v="0.18"/>
    <n v="0.19700000000000001"/>
    <n v="0.8"/>
    <n v="0.16420000000000001"/>
    <n v="0"/>
    <n v="16"/>
    <n v="16"/>
    <s v="WINTER"/>
    <x v="0"/>
    <x v="0"/>
    <x v="23"/>
    <x v="5"/>
    <x v="0"/>
    <x v="15"/>
    <n v="0.2"/>
    <n v="0.8"/>
    <x v="1"/>
    <x v="26"/>
  </r>
  <r>
    <s v="RESULT (A)"/>
    <n v="596"/>
    <x v="27"/>
    <n v="1"/>
    <n v="0"/>
    <n v="1"/>
    <n v="0"/>
    <x v="0"/>
    <n v="5"/>
    <n v="2"/>
    <n v="0.2"/>
    <n v="0.21210000000000001"/>
    <n v="0.75"/>
    <n v="0.1343"/>
    <n v="0"/>
    <n v="9"/>
    <n v="9"/>
    <s v="WINTER"/>
    <x v="0"/>
    <x v="0"/>
    <x v="0"/>
    <x v="6"/>
    <x v="1"/>
    <x v="2"/>
    <n v="0.21"/>
    <n v="0.75"/>
    <x v="0"/>
    <x v="27"/>
  </r>
  <r>
    <s v="RESULT (A)"/>
    <n v="597"/>
    <x v="27"/>
    <n v="1"/>
    <n v="0"/>
    <n v="1"/>
    <n v="1"/>
    <x v="0"/>
    <n v="5"/>
    <n v="2"/>
    <n v="0.2"/>
    <n v="0.21210000000000001"/>
    <n v="0.75"/>
    <n v="0.1343"/>
    <n v="1"/>
    <n v="2"/>
    <n v="3"/>
    <s v="WINTER"/>
    <x v="0"/>
    <x v="0"/>
    <x v="1"/>
    <x v="6"/>
    <x v="1"/>
    <x v="2"/>
    <n v="0.21"/>
    <n v="0.75"/>
    <x v="0"/>
    <x v="27"/>
  </r>
  <r>
    <s v="RESULT (A)"/>
    <n v="598"/>
    <x v="27"/>
    <n v="1"/>
    <n v="0"/>
    <n v="1"/>
    <n v="2"/>
    <x v="0"/>
    <n v="5"/>
    <n v="2"/>
    <n v="0.2"/>
    <n v="0.21210000000000001"/>
    <n v="0.75"/>
    <n v="0.16420000000000001"/>
    <n v="0"/>
    <n v="2"/>
    <n v="2"/>
    <s v="WINTER"/>
    <x v="0"/>
    <x v="0"/>
    <x v="2"/>
    <x v="6"/>
    <x v="1"/>
    <x v="2"/>
    <n v="0.21"/>
    <n v="0.75"/>
    <x v="0"/>
    <x v="27"/>
  </r>
  <r>
    <s v="RESULT (A)"/>
    <n v="599"/>
    <x v="27"/>
    <n v="1"/>
    <n v="0"/>
    <n v="1"/>
    <n v="3"/>
    <x v="0"/>
    <n v="5"/>
    <n v="2"/>
    <n v="0.2"/>
    <n v="0.2273"/>
    <n v="0.75"/>
    <n v="0.1045"/>
    <n v="1"/>
    <n v="0"/>
    <n v="1"/>
    <s v="WINTER"/>
    <x v="0"/>
    <x v="0"/>
    <x v="3"/>
    <x v="6"/>
    <x v="1"/>
    <x v="2"/>
    <n v="0.23"/>
    <n v="0.75"/>
    <x v="0"/>
    <x v="27"/>
  </r>
  <r>
    <s v="RESULT (A)"/>
    <n v="600"/>
    <x v="27"/>
    <n v="1"/>
    <n v="0"/>
    <n v="1"/>
    <n v="5"/>
    <x v="0"/>
    <n v="5"/>
    <n v="2"/>
    <n v="0.18"/>
    <n v="0.21210000000000001"/>
    <n v="0.8"/>
    <n v="0.1045"/>
    <n v="0"/>
    <n v="4"/>
    <n v="4"/>
    <s v="WINTER"/>
    <x v="0"/>
    <x v="0"/>
    <x v="5"/>
    <x v="6"/>
    <x v="1"/>
    <x v="15"/>
    <n v="0.21"/>
    <n v="0.8"/>
    <x v="0"/>
    <x v="27"/>
  </r>
  <r>
    <s v="RESULT (A)"/>
    <n v="601"/>
    <x v="27"/>
    <n v="1"/>
    <n v="0"/>
    <n v="1"/>
    <n v="6"/>
    <x v="0"/>
    <n v="5"/>
    <n v="2"/>
    <n v="0.18"/>
    <n v="0.19700000000000001"/>
    <n v="0.8"/>
    <n v="0.1343"/>
    <n v="0"/>
    <n v="16"/>
    <n v="16"/>
    <s v="WINTER"/>
    <x v="0"/>
    <x v="0"/>
    <x v="6"/>
    <x v="6"/>
    <x v="1"/>
    <x v="15"/>
    <n v="0.2"/>
    <n v="0.8"/>
    <x v="0"/>
    <x v="27"/>
  </r>
  <r>
    <s v="RESULT (A)"/>
    <n v="602"/>
    <x v="27"/>
    <n v="1"/>
    <n v="0"/>
    <n v="1"/>
    <n v="7"/>
    <x v="0"/>
    <n v="5"/>
    <n v="2"/>
    <n v="0.16"/>
    <n v="0.19700000000000001"/>
    <n v="0.86"/>
    <n v="8.9599999999999999E-2"/>
    <n v="2"/>
    <n v="58"/>
    <n v="60"/>
    <s v="WINTER"/>
    <x v="0"/>
    <x v="0"/>
    <x v="7"/>
    <x v="6"/>
    <x v="1"/>
    <x v="13"/>
    <n v="0.2"/>
    <n v="0.86"/>
    <x v="0"/>
    <x v="27"/>
  </r>
  <r>
    <s v="RESULT (A)"/>
    <n v="603"/>
    <x v="27"/>
    <n v="1"/>
    <n v="0"/>
    <n v="1"/>
    <n v="8"/>
    <x v="0"/>
    <n v="5"/>
    <n v="2"/>
    <n v="0.16"/>
    <n v="0.19700000000000001"/>
    <n v="0.86"/>
    <n v="8.9599999999999999E-2"/>
    <n v="2"/>
    <n v="155"/>
    <n v="157"/>
    <s v="WINTER"/>
    <x v="0"/>
    <x v="0"/>
    <x v="8"/>
    <x v="6"/>
    <x v="1"/>
    <x v="13"/>
    <n v="0.2"/>
    <n v="0.86"/>
    <x v="0"/>
    <x v="27"/>
  </r>
  <r>
    <s v="RESULT (A)"/>
    <n v="604"/>
    <x v="27"/>
    <n v="1"/>
    <n v="0"/>
    <n v="1"/>
    <n v="9"/>
    <x v="0"/>
    <n v="5"/>
    <n v="3"/>
    <n v="0.18"/>
    <n v="0.21210000000000001"/>
    <n v="0.86"/>
    <n v="8.9599999999999999E-2"/>
    <n v="6"/>
    <n v="95"/>
    <n v="101"/>
    <s v="WINTER"/>
    <x v="0"/>
    <x v="0"/>
    <x v="9"/>
    <x v="6"/>
    <x v="2"/>
    <x v="15"/>
    <n v="0.21"/>
    <n v="0.86"/>
    <x v="0"/>
    <x v="27"/>
  </r>
  <r>
    <s v="RESULT (A)"/>
    <n v="605"/>
    <x v="27"/>
    <n v="1"/>
    <n v="0"/>
    <n v="1"/>
    <n v="10"/>
    <x v="0"/>
    <n v="5"/>
    <n v="3"/>
    <n v="0.18"/>
    <n v="0.21210000000000001"/>
    <n v="0.86"/>
    <n v="0.1045"/>
    <n v="0"/>
    <n v="49"/>
    <n v="49"/>
    <s v="WINTER"/>
    <x v="0"/>
    <x v="0"/>
    <x v="10"/>
    <x v="6"/>
    <x v="2"/>
    <x v="15"/>
    <n v="0.21"/>
    <n v="0.86"/>
    <x v="0"/>
    <x v="27"/>
  </r>
  <r>
    <s v="RESULT (A)"/>
    <n v="606"/>
    <x v="27"/>
    <n v="1"/>
    <n v="0"/>
    <n v="1"/>
    <n v="11"/>
    <x v="0"/>
    <n v="5"/>
    <n v="3"/>
    <n v="0.18"/>
    <n v="0.21210000000000001"/>
    <n v="0.93"/>
    <n v="0.1045"/>
    <n v="0"/>
    <n v="30"/>
    <n v="30"/>
    <s v="WINTER"/>
    <x v="0"/>
    <x v="0"/>
    <x v="11"/>
    <x v="6"/>
    <x v="2"/>
    <x v="15"/>
    <n v="0.21"/>
    <n v="0.93"/>
    <x v="0"/>
    <x v="27"/>
  </r>
  <r>
    <s v="RESULT (A)"/>
    <n v="607"/>
    <x v="27"/>
    <n v="1"/>
    <n v="0"/>
    <n v="1"/>
    <n v="12"/>
    <x v="0"/>
    <n v="5"/>
    <n v="3"/>
    <n v="0.18"/>
    <n v="0.21210000000000001"/>
    <n v="0.93"/>
    <n v="0.1045"/>
    <n v="1"/>
    <n v="28"/>
    <n v="29"/>
    <s v="WINTER"/>
    <x v="0"/>
    <x v="0"/>
    <x v="12"/>
    <x v="6"/>
    <x v="2"/>
    <x v="15"/>
    <n v="0.21"/>
    <n v="0.93"/>
    <x v="1"/>
    <x v="27"/>
  </r>
  <r>
    <s v="RESULT (A)"/>
    <n v="608"/>
    <x v="27"/>
    <n v="1"/>
    <n v="0"/>
    <n v="1"/>
    <n v="13"/>
    <x v="0"/>
    <n v="5"/>
    <n v="3"/>
    <n v="0.18"/>
    <n v="0.21210000000000001"/>
    <n v="0.93"/>
    <n v="0.1045"/>
    <n v="0"/>
    <n v="31"/>
    <n v="31"/>
    <s v="WINTER"/>
    <x v="0"/>
    <x v="0"/>
    <x v="13"/>
    <x v="6"/>
    <x v="2"/>
    <x v="15"/>
    <n v="0.21"/>
    <n v="0.93"/>
    <x v="1"/>
    <x v="27"/>
  </r>
  <r>
    <s v="RESULT (A)"/>
    <n v="609"/>
    <x v="27"/>
    <n v="1"/>
    <n v="0"/>
    <n v="1"/>
    <n v="14"/>
    <x v="0"/>
    <n v="5"/>
    <n v="3"/>
    <n v="0.22"/>
    <n v="0.2727"/>
    <n v="0.8"/>
    <n v="0"/>
    <n v="2"/>
    <n v="36"/>
    <n v="38"/>
    <s v="WINTER"/>
    <x v="0"/>
    <x v="0"/>
    <x v="14"/>
    <x v="6"/>
    <x v="2"/>
    <x v="1"/>
    <n v="0.27"/>
    <n v="0.8"/>
    <x v="1"/>
    <x v="27"/>
  </r>
  <r>
    <s v="RESULT (A)"/>
    <n v="610"/>
    <x v="27"/>
    <n v="1"/>
    <n v="0"/>
    <n v="1"/>
    <n v="15"/>
    <x v="0"/>
    <n v="5"/>
    <n v="2"/>
    <n v="0.2"/>
    <n v="0.2576"/>
    <n v="0.86"/>
    <n v="0"/>
    <n v="1"/>
    <n v="40"/>
    <n v="41"/>
    <s v="WINTER"/>
    <x v="0"/>
    <x v="0"/>
    <x v="15"/>
    <x v="6"/>
    <x v="1"/>
    <x v="2"/>
    <n v="0.26"/>
    <n v="0.86"/>
    <x v="1"/>
    <x v="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RESULT (A)"/>
    <n v="1"/>
    <x v="0"/>
    <n v="1"/>
    <n v="0"/>
    <n v="1"/>
    <n v="0"/>
    <x v="0"/>
    <n v="6"/>
    <n v="1"/>
    <n v="0.24"/>
    <n v="0.28789999999999999"/>
    <n v="0.81"/>
    <n v="0"/>
    <n v="3"/>
    <n v="13"/>
    <n v="16"/>
    <s v="WINTER"/>
    <x v="0"/>
    <x v="0"/>
    <x v="0"/>
    <x v="0"/>
    <x v="0"/>
    <x v="0"/>
    <n v="0.28999999999999998"/>
    <n v="0.81"/>
    <x v="0"/>
    <x v="0"/>
  </r>
  <r>
    <s v="RESULT (A)"/>
    <n v="2"/>
    <x v="0"/>
    <n v="1"/>
    <n v="0"/>
    <n v="1"/>
    <n v="1"/>
    <x v="0"/>
    <n v="6"/>
    <n v="1"/>
    <n v="0.22"/>
    <n v="0.2727"/>
    <n v="0.8"/>
    <n v="0"/>
    <n v="8"/>
    <n v="32"/>
    <n v="40"/>
    <s v="WINTER"/>
    <x v="0"/>
    <x v="0"/>
    <x v="1"/>
    <x v="0"/>
    <x v="0"/>
    <x v="1"/>
    <n v="0.27"/>
    <n v="0.8"/>
    <x v="0"/>
    <x v="0"/>
  </r>
  <r>
    <s v="RESULT (A)"/>
    <n v="3"/>
    <x v="0"/>
    <n v="1"/>
    <n v="0"/>
    <n v="1"/>
    <n v="2"/>
    <x v="0"/>
    <n v="6"/>
    <n v="1"/>
    <n v="0.22"/>
    <n v="0.2727"/>
    <n v="0.8"/>
    <n v="0"/>
    <n v="5"/>
    <n v="27"/>
    <n v="32"/>
    <s v="WINTER"/>
    <x v="0"/>
    <x v="0"/>
    <x v="2"/>
    <x v="0"/>
    <x v="0"/>
    <x v="1"/>
    <n v="0.27"/>
    <n v="0.8"/>
    <x v="0"/>
    <x v="0"/>
  </r>
  <r>
    <s v="RESULT (A)"/>
    <n v="4"/>
    <x v="0"/>
    <n v="1"/>
    <n v="0"/>
    <n v="1"/>
    <n v="3"/>
    <x v="0"/>
    <n v="6"/>
    <n v="1"/>
    <n v="0.24"/>
    <n v="0.28789999999999999"/>
    <n v="0.75"/>
    <n v="0"/>
    <n v="3"/>
    <n v="10"/>
    <n v="13"/>
    <s v="WINTER"/>
    <x v="0"/>
    <x v="0"/>
    <x v="3"/>
    <x v="0"/>
    <x v="0"/>
    <x v="0"/>
    <n v="0.28999999999999998"/>
    <n v="0.75"/>
    <x v="0"/>
    <x v="0"/>
  </r>
  <r>
    <s v="RESULT (A)"/>
    <n v="5"/>
    <x v="0"/>
    <n v="1"/>
    <n v="0"/>
    <n v="1"/>
    <n v="4"/>
    <x v="0"/>
    <n v="6"/>
    <n v="1"/>
    <n v="0.24"/>
    <n v="0.28789999999999999"/>
    <n v="0.75"/>
    <n v="0"/>
    <n v="0"/>
    <n v="1"/>
    <n v="1"/>
    <s v="WINTER"/>
    <x v="0"/>
    <x v="0"/>
    <x v="4"/>
    <x v="0"/>
    <x v="0"/>
    <x v="0"/>
    <n v="0.28999999999999998"/>
    <n v="0.75"/>
    <x v="0"/>
    <x v="0"/>
  </r>
  <r>
    <s v="RESULT (A)"/>
    <n v="6"/>
    <x v="0"/>
    <n v="1"/>
    <n v="0"/>
    <n v="1"/>
    <n v="5"/>
    <x v="0"/>
    <n v="6"/>
    <n v="2"/>
    <n v="0.24"/>
    <n v="0.2576"/>
    <n v="0.75"/>
    <n v="8.9599999999999999E-2"/>
    <n v="0"/>
    <n v="1"/>
    <n v="1"/>
    <s v="WINTER"/>
    <x v="0"/>
    <x v="0"/>
    <x v="5"/>
    <x v="0"/>
    <x v="1"/>
    <x v="0"/>
    <n v="0.26"/>
    <n v="0.75"/>
    <x v="0"/>
    <x v="0"/>
  </r>
  <r>
    <s v="RESULT (A)"/>
    <n v="7"/>
    <x v="0"/>
    <n v="1"/>
    <n v="0"/>
    <n v="1"/>
    <n v="6"/>
    <x v="0"/>
    <n v="6"/>
    <n v="1"/>
    <n v="0.22"/>
    <n v="0.2727"/>
    <n v="0.8"/>
    <n v="0"/>
    <n v="2"/>
    <n v="0"/>
    <n v="2"/>
    <s v="WINTER"/>
    <x v="0"/>
    <x v="0"/>
    <x v="6"/>
    <x v="0"/>
    <x v="0"/>
    <x v="1"/>
    <n v="0.27"/>
    <n v="0.8"/>
    <x v="0"/>
    <x v="0"/>
  </r>
  <r>
    <s v="RESULT (A)"/>
    <n v="8"/>
    <x v="0"/>
    <n v="1"/>
    <n v="0"/>
    <n v="1"/>
    <n v="7"/>
    <x v="0"/>
    <n v="6"/>
    <n v="1"/>
    <n v="0.2"/>
    <n v="0.2576"/>
    <n v="0.86"/>
    <n v="0"/>
    <n v="1"/>
    <n v="2"/>
    <n v="3"/>
    <s v="WINTER"/>
    <x v="0"/>
    <x v="0"/>
    <x v="7"/>
    <x v="0"/>
    <x v="0"/>
    <x v="2"/>
    <n v="0.26"/>
    <n v="0.86"/>
    <x v="0"/>
    <x v="0"/>
  </r>
  <r>
    <s v="RESULT (A)"/>
    <n v="9"/>
    <x v="0"/>
    <n v="1"/>
    <n v="0"/>
    <n v="1"/>
    <n v="8"/>
    <x v="0"/>
    <n v="6"/>
    <n v="1"/>
    <n v="0.24"/>
    <m/>
    <n v="0.75"/>
    <n v="0"/>
    <n v="1"/>
    <n v="7"/>
    <n v="8"/>
    <s v="WINTER"/>
    <x v="0"/>
    <x v="0"/>
    <x v="8"/>
    <x v="0"/>
    <x v="0"/>
    <x v="0"/>
    <n v="0.2"/>
    <n v="0.75"/>
    <x v="0"/>
    <x v="0"/>
  </r>
  <r>
    <s v="RESULT (A)"/>
    <n v="10"/>
    <x v="0"/>
    <n v="1"/>
    <n v="0"/>
    <n v="1"/>
    <n v="9"/>
    <x v="0"/>
    <n v="6"/>
    <n v="1"/>
    <n v="0.32"/>
    <n v="0.34849999999999998"/>
    <n v="0.76"/>
    <n v="0"/>
    <n v="8"/>
    <n v="6"/>
    <n v="14"/>
    <s v="WINTER"/>
    <x v="0"/>
    <x v="0"/>
    <x v="9"/>
    <x v="0"/>
    <x v="0"/>
    <x v="3"/>
    <n v="0.35"/>
    <n v="0.76"/>
    <x v="0"/>
    <x v="0"/>
  </r>
  <r>
    <s v="RESULT (A)"/>
    <n v="11"/>
    <x v="0"/>
    <n v="1"/>
    <n v="0"/>
    <n v="1"/>
    <n v="10"/>
    <x v="0"/>
    <n v="6"/>
    <n v="1"/>
    <n v="0.38"/>
    <n v="0.39389999999999997"/>
    <n v="0.76"/>
    <n v="0.25369999999999998"/>
    <n v="12"/>
    <n v="24"/>
    <n v="36"/>
    <s v="WINTER"/>
    <x v="0"/>
    <x v="0"/>
    <x v="10"/>
    <x v="0"/>
    <x v="0"/>
    <x v="4"/>
    <n v="0.39"/>
    <n v="0.76"/>
    <x v="0"/>
    <x v="0"/>
  </r>
  <r>
    <s v="RESULT (A)"/>
    <n v="12"/>
    <x v="0"/>
    <n v="1"/>
    <n v="0"/>
    <n v="1"/>
    <n v="11"/>
    <x v="0"/>
    <n v="6"/>
    <n v="1"/>
    <n v="0.36"/>
    <n v="0.33329999999999999"/>
    <n v="0.81"/>
    <n v="0.28360000000000002"/>
    <n v="26"/>
    <n v="30"/>
    <n v="56"/>
    <s v="WINTER"/>
    <x v="0"/>
    <x v="0"/>
    <x v="11"/>
    <x v="0"/>
    <x v="0"/>
    <x v="5"/>
    <n v="0.33"/>
    <n v="0.81"/>
    <x v="0"/>
    <x v="0"/>
  </r>
  <r>
    <s v="RESULT (A)"/>
    <n v="13"/>
    <x v="0"/>
    <n v="1"/>
    <n v="0"/>
    <n v="1"/>
    <n v="12"/>
    <x v="0"/>
    <n v="6"/>
    <n v="1"/>
    <n v="0.42"/>
    <n v="0.42420000000000002"/>
    <n v="0.77"/>
    <n v="0.28360000000000002"/>
    <n v="29"/>
    <n v="55"/>
    <n v="84"/>
    <s v="WINTER"/>
    <x v="0"/>
    <x v="0"/>
    <x v="12"/>
    <x v="0"/>
    <x v="0"/>
    <x v="6"/>
    <n v="0.42"/>
    <n v="0.77"/>
    <x v="1"/>
    <x v="0"/>
  </r>
  <r>
    <s v="RESULT (A)"/>
    <n v="14"/>
    <x v="0"/>
    <n v="1"/>
    <n v="0"/>
    <n v="1"/>
    <n v="13"/>
    <x v="0"/>
    <n v="6"/>
    <n v="2"/>
    <n v="0.46"/>
    <n v="0.45450000000000002"/>
    <n v="0.72"/>
    <n v="0.29849999999999999"/>
    <n v="47"/>
    <n v="47"/>
    <n v="94"/>
    <s v="WINTER"/>
    <x v="0"/>
    <x v="0"/>
    <x v="13"/>
    <x v="0"/>
    <x v="1"/>
    <x v="7"/>
    <n v="0.45"/>
    <n v="0.72"/>
    <x v="1"/>
    <x v="0"/>
  </r>
  <r>
    <s v="RESULT (A)"/>
    <n v="15"/>
    <x v="0"/>
    <n v="1"/>
    <n v="0"/>
    <n v="1"/>
    <n v="14"/>
    <x v="0"/>
    <n v="6"/>
    <n v="2"/>
    <n v="0.46"/>
    <n v="0.45450000000000002"/>
    <n v="0.72"/>
    <n v="0.28360000000000002"/>
    <n v="35"/>
    <n v="71"/>
    <n v="106"/>
    <s v="WINTER"/>
    <x v="0"/>
    <x v="0"/>
    <x v="14"/>
    <x v="0"/>
    <x v="1"/>
    <x v="7"/>
    <n v="0.45"/>
    <n v="0.72"/>
    <x v="1"/>
    <x v="0"/>
  </r>
  <r>
    <s v="RESULT (A)"/>
    <n v="16"/>
    <x v="0"/>
    <n v="1"/>
    <n v="0"/>
    <n v="1"/>
    <n v="15"/>
    <x v="0"/>
    <n v="6"/>
    <n v="2"/>
    <n v="0.44"/>
    <n v="0.43940000000000001"/>
    <n v="0.77"/>
    <n v="0.29849999999999999"/>
    <n v="40"/>
    <n v="70"/>
    <n v="110"/>
    <s v="WINTER"/>
    <x v="0"/>
    <x v="0"/>
    <x v="15"/>
    <x v="0"/>
    <x v="1"/>
    <x v="8"/>
    <n v="0.44"/>
    <n v="0.77"/>
    <x v="1"/>
    <x v="0"/>
  </r>
  <r>
    <s v="RESULT (A)"/>
    <n v="17"/>
    <x v="0"/>
    <n v="1"/>
    <n v="0"/>
    <n v="1"/>
    <n v="16"/>
    <x v="0"/>
    <n v="6"/>
    <n v="2"/>
    <n v="0.42"/>
    <n v="0.42420000000000002"/>
    <n v="0.82"/>
    <n v="0.29849999999999999"/>
    <n v="41"/>
    <n v="52"/>
    <n v="93"/>
    <s v="WINTER"/>
    <x v="0"/>
    <x v="0"/>
    <x v="16"/>
    <x v="0"/>
    <x v="1"/>
    <x v="6"/>
    <n v="0.42"/>
    <n v="0.82"/>
    <x v="1"/>
    <x v="0"/>
  </r>
  <r>
    <s v="RESULT (A)"/>
    <n v="18"/>
    <x v="0"/>
    <n v="1"/>
    <n v="0"/>
    <n v="1"/>
    <n v="17"/>
    <x v="0"/>
    <n v="6"/>
    <n v="2"/>
    <n v="0.44"/>
    <m/>
    <n v="0.82"/>
    <n v="0.28360000000000002"/>
    <n v="15"/>
    <n v="52"/>
    <n v="67"/>
    <s v="WINTER"/>
    <x v="0"/>
    <x v="0"/>
    <x v="17"/>
    <x v="0"/>
    <x v="1"/>
    <x v="8"/>
    <n v="0.2"/>
    <n v="0.82"/>
    <x v="1"/>
    <x v="0"/>
  </r>
  <r>
    <s v="RESULT (A)"/>
    <n v="19"/>
    <x v="0"/>
    <n v="1"/>
    <n v="0"/>
    <n v="1"/>
    <n v="18"/>
    <x v="0"/>
    <n v="6"/>
    <n v="3"/>
    <n v="0.42"/>
    <n v="0.42420000000000002"/>
    <n v="0.88"/>
    <n v="0.25369999999999998"/>
    <n v="9"/>
    <n v="26"/>
    <n v="35"/>
    <s v="WINTER"/>
    <x v="0"/>
    <x v="0"/>
    <x v="18"/>
    <x v="0"/>
    <x v="2"/>
    <x v="6"/>
    <n v="0.42"/>
    <n v="0.88"/>
    <x v="1"/>
    <x v="0"/>
  </r>
  <r>
    <s v="RESULT (A)"/>
    <n v="20"/>
    <x v="0"/>
    <n v="1"/>
    <n v="0"/>
    <n v="1"/>
    <n v="19"/>
    <x v="0"/>
    <n v="6"/>
    <n v="3"/>
    <n v="0.42"/>
    <n v="0.42420000000000002"/>
    <n v="0.88"/>
    <n v="0.25369999999999998"/>
    <n v="6"/>
    <n v="31"/>
    <n v="37"/>
    <s v="WINTER"/>
    <x v="0"/>
    <x v="0"/>
    <x v="19"/>
    <x v="0"/>
    <x v="2"/>
    <x v="6"/>
    <n v="0.42"/>
    <n v="0.88"/>
    <x v="1"/>
    <x v="0"/>
  </r>
  <r>
    <s v="RESULT (A)"/>
    <n v="21"/>
    <x v="0"/>
    <n v="1"/>
    <n v="0"/>
    <n v="1"/>
    <n v="20"/>
    <x v="0"/>
    <n v="6"/>
    <n v="2"/>
    <n v="0.4"/>
    <n v="0.40910000000000002"/>
    <n v="0.87"/>
    <n v="0.25369999999999998"/>
    <n v="11"/>
    <n v="25"/>
    <n v="36"/>
    <s v="WINTER"/>
    <x v="0"/>
    <x v="0"/>
    <x v="20"/>
    <x v="0"/>
    <x v="1"/>
    <x v="9"/>
    <n v="0.41"/>
    <n v="0.87"/>
    <x v="1"/>
    <x v="0"/>
  </r>
  <r>
    <s v="RESULT (A)"/>
    <n v="22"/>
    <x v="0"/>
    <n v="1"/>
    <n v="0"/>
    <n v="1"/>
    <n v="21"/>
    <x v="0"/>
    <n v="6"/>
    <n v="2"/>
    <n v="0.4"/>
    <n v="0.40910000000000002"/>
    <n v="0.87"/>
    <n v="0.19400000000000001"/>
    <n v="3"/>
    <n v="31"/>
    <n v="34"/>
    <s v="WINTER"/>
    <x v="0"/>
    <x v="0"/>
    <x v="21"/>
    <x v="0"/>
    <x v="1"/>
    <x v="9"/>
    <n v="0.41"/>
    <n v="0.87"/>
    <x v="1"/>
    <x v="0"/>
  </r>
  <r>
    <s v="RESULT (A)"/>
    <n v="23"/>
    <x v="0"/>
    <n v="1"/>
    <n v="0"/>
    <n v="1"/>
    <n v="22"/>
    <x v="0"/>
    <n v="6"/>
    <n v="2"/>
    <n v="0.4"/>
    <n v="0.40910000000000002"/>
    <n v="0.94"/>
    <n v="0.22389999999999999"/>
    <n v="11"/>
    <n v="17"/>
    <n v="28"/>
    <s v="WINTER"/>
    <x v="0"/>
    <x v="0"/>
    <x v="22"/>
    <x v="0"/>
    <x v="1"/>
    <x v="9"/>
    <n v="0.41"/>
    <n v="0.94"/>
    <x v="1"/>
    <x v="0"/>
  </r>
  <r>
    <s v="RESULT (A)"/>
    <n v="24"/>
    <x v="0"/>
    <n v="1"/>
    <n v="0"/>
    <n v="1"/>
    <n v="23"/>
    <x v="0"/>
    <n v="6"/>
    <n v="2"/>
    <n v="0.46"/>
    <m/>
    <n v="0.88"/>
    <n v="0.29849999999999999"/>
    <n v="15"/>
    <n v="24"/>
    <n v="39"/>
    <s v="WINTER"/>
    <x v="0"/>
    <x v="0"/>
    <x v="23"/>
    <x v="0"/>
    <x v="1"/>
    <x v="7"/>
    <n v="0.2"/>
    <n v="0.88"/>
    <x v="1"/>
    <x v="0"/>
  </r>
  <r>
    <s v="RESULT (A)"/>
    <n v="25"/>
    <x v="1"/>
    <n v="1"/>
    <n v="0"/>
    <n v="1"/>
    <n v="0"/>
    <x v="0"/>
    <n v="0"/>
    <n v="2"/>
    <n v="0.46"/>
    <n v="0.45450000000000002"/>
    <n v="0.88"/>
    <n v="0.29849999999999999"/>
    <n v="4"/>
    <n v="13"/>
    <n v="17"/>
    <s v="WINTER"/>
    <x v="0"/>
    <x v="0"/>
    <x v="0"/>
    <x v="1"/>
    <x v="1"/>
    <x v="7"/>
    <n v="0.45"/>
    <n v="0.88"/>
    <x v="0"/>
    <x v="1"/>
  </r>
  <r>
    <s v="RESULT (A)"/>
    <n v="26"/>
    <x v="1"/>
    <n v="1"/>
    <n v="0"/>
    <n v="1"/>
    <n v="1"/>
    <x v="0"/>
    <n v="0"/>
    <n v="2"/>
    <n v="0.44"/>
    <n v="0.43940000000000001"/>
    <n v="0.94"/>
    <n v="0.25369999999999998"/>
    <n v="1"/>
    <n v="16"/>
    <n v="17"/>
    <s v="WINTER"/>
    <x v="0"/>
    <x v="0"/>
    <x v="1"/>
    <x v="1"/>
    <x v="1"/>
    <x v="8"/>
    <n v="0.44"/>
    <n v="0.94"/>
    <x v="0"/>
    <x v="1"/>
  </r>
  <r>
    <s v="RESULT (A)"/>
    <n v="27"/>
    <x v="1"/>
    <n v="1"/>
    <n v="0"/>
    <n v="1"/>
    <n v="2"/>
    <x v="0"/>
    <n v="0"/>
    <n v="2"/>
    <n v="0.42"/>
    <n v="0.42420000000000002"/>
    <n v="1"/>
    <n v="0.28360000000000002"/>
    <n v="1"/>
    <n v="8"/>
    <n v="9"/>
    <s v="WINTER"/>
    <x v="0"/>
    <x v="0"/>
    <x v="2"/>
    <x v="1"/>
    <x v="1"/>
    <x v="6"/>
    <n v="0.42"/>
    <n v="1"/>
    <x v="0"/>
    <x v="1"/>
  </r>
  <r>
    <s v="RESULT (A)"/>
    <n v="28"/>
    <x v="1"/>
    <n v="1"/>
    <n v="0"/>
    <n v="1"/>
    <n v="3"/>
    <x v="0"/>
    <n v="0"/>
    <n v="2"/>
    <n v="0.46"/>
    <n v="0.45450000000000002"/>
    <n v="0.94"/>
    <n v="0.19400000000000001"/>
    <n v="2"/>
    <n v="4"/>
    <n v="6"/>
    <s v="WINTER"/>
    <x v="0"/>
    <x v="0"/>
    <x v="3"/>
    <x v="1"/>
    <x v="1"/>
    <x v="7"/>
    <n v="0.45"/>
    <n v="0.94"/>
    <x v="0"/>
    <x v="1"/>
  </r>
  <r>
    <s v="RESULT (A)"/>
    <n v="29"/>
    <x v="1"/>
    <n v="1"/>
    <n v="0"/>
    <n v="1"/>
    <n v="4"/>
    <x v="0"/>
    <n v="0"/>
    <n v="2"/>
    <n v="0.46"/>
    <m/>
    <n v="0.94"/>
    <n v="0.19400000000000001"/>
    <n v="2"/>
    <n v="1"/>
    <n v="3"/>
    <s v="WINTER"/>
    <x v="0"/>
    <x v="0"/>
    <x v="4"/>
    <x v="1"/>
    <x v="1"/>
    <x v="7"/>
    <n v="0.2"/>
    <n v="0.94"/>
    <x v="0"/>
    <x v="1"/>
  </r>
  <r>
    <s v="RESULT (A)"/>
    <n v="30"/>
    <x v="1"/>
    <n v="1"/>
    <n v="0"/>
    <n v="1"/>
    <n v="6"/>
    <x v="0"/>
    <n v="0"/>
    <n v="3"/>
    <n v="0.42"/>
    <n v="0.42420000000000002"/>
    <n v="0.77"/>
    <n v="0.29849999999999999"/>
    <n v="0"/>
    <n v="2"/>
    <n v="2"/>
    <s v="WINTER"/>
    <x v="0"/>
    <x v="0"/>
    <x v="6"/>
    <x v="1"/>
    <x v="2"/>
    <x v="6"/>
    <n v="0.42"/>
    <n v="0.77"/>
    <x v="0"/>
    <x v="1"/>
  </r>
  <r>
    <s v="RESULT (A)"/>
    <n v="31"/>
    <x v="1"/>
    <n v="1"/>
    <n v="0"/>
    <n v="1"/>
    <n v="7"/>
    <x v="0"/>
    <n v="0"/>
    <n v="2"/>
    <n v="0.4"/>
    <n v="0.40910000000000002"/>
    <n v="0.76"/>
    <n v="0.19400000000000001"/>
    <n v="0"/>
    <n v="1"/>
    <n v="1"/>
    <s v="WINTER"/>
    <x v="0"/>
    <x v="0"/>
    <x v="7"/>
    <x v="1"/>
    <x v="1"/>
    <x v="9"/>
    <n v="0.41"/>
    <n v="0.76"/>
    <x v="0"/>
    <x v="1"/>
  </r>
  <r>
    <s v="RESULT (A)"/>
    <n v="32"/>
    <x v="1"/>
    <n v="1"/>
    <n v="0"/>
    <n v="1"/>
    <n v="8"/>
    <x v="0"/>
    <n v="0"/>
    <n v="3"/>
    <n v="0.4"/>
    <n v="0.40910000000000002"/>
    <n v="0.71"/>
    <n v="0.22389999999999999"/>
    <n v="0"/>
    <n v="8"/>
    <n v="8"/>
    <s v="WINTER"/>
    <x v="0"/>
    <x v="0"/>
    <x v="8"/>
    <x v="1"/>
    <x v="2"/>
    <x v="9"/>
    <n v="0.41"/>
    <n v="0.71"/>
    <x v="0"/>
    <x v="1"/>
  </r>
  <r>
    <s v="RESULT (A)"/>
    <n v="33"/>
    <x v="1"/>
    <n v="1"/>
    <n v="0"/>
    <n v="1"/>
    <n v="9"/>
    <x v="0"/>
    <n v="0"/>
    <n v="2"/>
    <n v="0.38"/>
    <m/>
    <n v="0.76"/>
    <n v="0.22389999999999999"/>
    <n v="1"/>
    <n v="19"/>
    <n v="20"/>
    <s v="WINTER"/>
    <x v="0"/>
    <x v="0"/>
    <x v="9"/>
    <x v="1"/>
    <x v="1"/>
    <x v="4"/>
    <n v="0.2"/>
    <n v="0.76"/>
    <x v="0"/>
    <x v="1"/>
  </r>
  <r>
    <s v="RESULT (A)"/>
    <n v="34"/>
    <x v="1"/>
    <n v="1"/>
    <n v="0"/>
    <n v="1"/>
    <n v="10"/>
    <x v="0"/>
    <n v="0"/>
    <n v="2"/>
    <n v="0.36"/>
    <n v="0.34849999999999998"/>
    <n v="0.81"/>
    <n v="0.22389999999999999"/>
    <n v="7"/>
    <n v="46"/>
    <n v="53"/>
    <s v="WINTER"/>
    <x v="0"/>
    <x v="0"/>
    <x v="10"/>
    <x v="1"/>
    <x v="1"/>
    <x v="5"/>
    <n v="0.35"/>
    <n v="0.81"/>
    <x v="0"/>
    <x v="1"/>
  </r>
  <r>
    <s v="RESULT (A)"/>
    <n v="35"/>
    <x v="1"/>
    <n v="1"/>
    <n v="0"/>
    <n v="1"/>
    <n v="11"/>
    <x v="0"/>
    <n v="0"/>
    <n v="2"/>
    <n v="0.36"/>
    <n v="0.33329999999999999"/>
    <n v="0.71"/>
    <n v="0.25369999999999998"/>
    <n v="16"/>
    <n v="54"/>
    <n v="70"/>
    <s v="WINTER"/>
    <x v="0"/>
    <x v="0"/>
    <x v="11"/>
    <x v="1"/>
    <x v="1"/>
    <x v="5"/>
    <n v="0.33"/>
    <n v="0.71"/>
    <x v="0"/>
    <x v="1"/>
  </r>
  <r>
    <s v="RESULT (A)"/>
    <n v="36"/>
    <x v="1"/>
    <n v="1"/>
    <n v="0"/>
    <n v="1"/>
    <n v="12"/>
    <x v="0"/>
    <n v="0"/>
    <n v="2"/>
    <n v="0.36"/>
    <n v="0.33329999999999999"/>
    <n v="0.66"/>
    <n v="0.29849999999999999"/>
    <n v="20"/>
    <n v="73"/>
    <n v="93"/>
    <s v="WINTER"/>
    <x v="0"/>
    <x v="0"/>
    <x v="12"/>
    <x v="1"/>
    <x v="1"/>
    <x v="5"/>
    <n v="0.33"/>
    <n v="0.66"/>
    <x v="1"/>
    <x v="1"/>
  </r>
  <r>
    <s v="RESULT (A)"/>
    <n v="37"/>
    <x v="1"/>
    <n v="1"/>
    <n v="0"/>
    <n v="1"/>
    <n v="13"/>
    <x v="0"/>
    <n v="0"/>
    <n v="2"/>
    <n v="0.36"/>
    <n v="0.34849999999999998"/>
    <n v="0.66"/>
    <n v="0.1343"/>
    <n v="11"/>
    <n v="64"/>
    <n v="75"/>
    <s v="WINTER"/>
    <x v="0"/>
    <x v="0"/>
    <x v="13"/>
    <x v="1"/>
    <x v="1"/>
    <x v="5"/>
    <n v="0.35"/>
    <n v="0.66"/>
    <x v="1"/>
    <x v="1"/>
  </r>
  <r>
    <s v="RESULT (A)"/>
    <n v="38"/>
    <x v="1"/>
    <n v="1"/>
    <n v="0"/>
    <n v="1"/>
    <n v="14"/>
    <x v="0"/>
    <n v="0"/>
    <n v="3"/>
    <n v="0.36"/>
    <m/>
    <n v="0.76"/>
    <n v="0.19400000000000001"/>
    <n v="4"/>
    <n v="55"/>
    <n v="59"/>
    <s v="WINTER"/>
    <x v="0"/>
    <x v="0"/>
    <x v="14"/>
    <x v="1"/>
    <x v="2"/>
    <x v="5"/>
    <n v="0.2"/>
    <n v="0.76"/>
    <x v="1"/>
    <x v="1"/>
  </r>
  <r>
    <s v="RESULT (A)"/>
    <n v="39"/>
    <x v="1"/>
    <n v="1"/>
    <n v="0"/>
    <n v="1"/>
    <n v="15"/>
    <x v="0"/>
    <n v="0"/>
    <n v="3"/>
    <n v="0.34"/>
    <n v="0.33329999999999999"/>
    <n v="0.81"/>
    <n v="0.16420000000000001"/>
    <n v="19"/>
    <n v="55"/>
    <n v="74"/>
    <s v="WINTER"/>
    <x v="0"/>
    <x v="0"/>
    <x v="15"/>
    <x v="1"/>
    <x v="2"/>
    <x v="10"/>
    <n v="0.33"/>
    <n v="0.81"/>
    <x v="1"/>
    <x v="1"/>
  </r>
  <r>
    <s v="RESULT (A)"/>
    <n v="40"/>
    <x v="1"/>
    <n v="1"/>
    <n v="0"/>
    <n v="1"/>
    <n v="16"/>
    <x v="0"/>
    <n v="0"/>
    <n v="3"/>
    <n v="0.34"/>
    <n v="0.33329999999999999"/>
    <n v="0.71"/>
    <n v="0.16420000000000001"/>
    <n v="9"/>
    <n v="67"/>
    <n v="76"/>
    <s v="WINTER"/>
    <x v="0"/>
    <x v="0"/>
    <x v="16"/>
    <x v="1"/>
    <x v="2"/>
    <x v="10"/>
    <n v="0.33"/>
    <n v="0.71"/>
    <x v="1"/>
    <x v="1"/>
  </r>
  <r>
    <s v="RESULT (A)"/>
    <n v="41"/>
    <x v="1"/>
    <n v="1"/>
    <n v="0"/>
    <n v="1"/>
    <n v="17"/>
    <x v="0"/>
    <n v="0"/>
    <n v="1"/>
    <n v="0.34"/>
    <n v="0.33329999999999999"/>
    <n v="0.56999999999999995"/>
    <n v="0.19400000000000001"/>
    <n v="7"/>
    <n v="58"/>
    <n v="65"/>
    <s v="WINTER"/>
    <x v="0"/>
    <x v="0"/>
    <x v="17"/>
    <x v="1"/>
    <x v="0"/>
    <x v="10"/>
    <n v="0.33"/>
    <n v="0.56999999999999995"/>
    <x v="1"/>
    <x v="1"/>
  </r>
  <r>
    <s v="RESULT (A)"/>
    <n v="42"/>
    <x v="1"/>
    <n v="1"/>
    <n v="0"/>
    <n v="1"/>
    <n v="18"/>
    <x v="0"/>
    <n v="0"/>
    <n v="2"/>
    <n v="0.36"/>
    <n v="0.33329999999999999"/>
    <n v="0.46"/>
    <n v="0.32840000000000003"/>
    <n v="10"/>
    <n v="43"/>
    <n v="53"/>
    <s v="WINTER"/>
    <x v="0"/>
    <x v="0"/>
    <x v="18"/>
    <x v="1"/>
    <x v="1"/>
    <x v="5"/>
    <n v="0.33"/>
    <n v="0.46"/>
    <x v="1"/>
    <x v="1"/>
  </r>
  <r>
    <s v="RESULT (A)"/>
    <n v="43"/>
    <x v="1"/>
    <n v="1"/>
    <n v="0"/>
    <n v="1"/>
    <n v="19"/>
    <x v="0"/>
    <n v="0"/>
    <n v="1"/>
    <n v="0.32"/>
    <n v="0.28789999999999999"/>
    <n v="0.42"/>
    <n v="0.44779999999999998"/>
    <n v="1"/>
    <n v="29"/>
    <n v="30"/>
    <s v="WINTER"/>
    <x v="0"/>
    <x v="0"/>
    <x v="19"/>
    <x v="1"/>
    <x v="0"/>
    <x v="3"/>
    <n v="0.28999999999999998"/>
    <n v="0.42"/>
    <x v="1"/>
    <x v="1"/>
  </r>
  <r>
    <s v="RESULT (A)"/>
    <n v="44"/>
    <x v="1"/>
    <n v="1"/>
    <n v="0"/>
    <n v="1"/>
    <n v="20"/>
    <x v="0"/>
    <n v="0"/>
    <n v="1"/>
    <n v="0.3"/>
    <m/>
    <n v="0.39"/>
    <n v="0.35820000000000002"/>
    <n v="5"/>
    <n v="17"/>
    <n v="22"/>
    <s v="WINTER"/>
    <x v="0"/>
    <x v="0"/>
    <x v="20"/>
    <x v="1"/>
    <x v="0"/>
    <x v="11"/>
    <n v="0.2"/>
    <n v="0.39"/>
    <x v="1"/>
    <x v="1"/>
  </r>
  <r>
    <s v="RESULT (A)"/>
    <n v="45"/>
    <x v="1"/>
    <n v="1"/>
    <n v="0"/>
    <n v="1"/>
    <n v="21"/>
    <x v="0"/>
    <n v="0"/>
    <n v="1"/>
    <n v="0.26"/>
    <n v="0.2273"/>
    <n v="0.44"/>
    <n v="0.32840000000000003"/>
    <n v="11"/>
    <n v="20"/>
    <n v="31"/>
    <s v="WINTER"/>
    <x v="0"/>
    <x v="0"/>
    <x v="21"/>
    <x v="1"/>
    <x v="0"/>
    <x v="12"/>
    <n v="0.23"/>
    <n v="0.44"/>
    <x v="1"/>
    <x v="1"/>
  </r>
  <r>
    <s v="RESULT (A)"/>
    <n v="46"/>
    <x v="1"/>
    <n v="1"/>
    <n v="0"/>
    <n v="1"/>
    <n v="22"/>
    <x v="0"/>
    <n v="0"/>
    <n v="1"/>
    <n v="0.24"/>
    <n v="0.21210000000000001"/>
    <n v="0.44"/>
    <n v="0.29849999999999999"/>
    <n v="0"/>
    <n v="9"/>
    <n v="9"/>
    <s v="WINTER"/>
    <x v="0"/>
    <x v="0"/>
    <x v="22"/>
    <x v="1"/>
    <x v="0"/>
    <x v="0"/>
    <n v="0.21"/>
    <n v="0.44"/>
    <x v="1"/>
    <x v="1"/>
  </r>
  <r>
    <s v="RESULT (A)"/>
    <n v="47"/>
    <x v="1"/>
    <n v="1"/>
    <n v="0"/>
    <n v="1"/>
    <n v="23"/>
    <x v="0"/>
    <n v="0"/>
    <n v="1"/>
    <n v="0.22"/>
    <n v="0.2273"/>
    <n v="0.47"/>
    <n v="0.16420000000000001"/>
    <n v="0"/>
    <n v="8"/>
    <n v="8"/>
    <s v="WINTER"/>
    <x v="0"/>
    <x v="0"/>
    <x v="23"/>
    <x v="1"/>
    <x v="0"/>
    <x v="1"/>
    <n v="0.23"/>
    <n v="0.47"/>
    <x v="1"/>
    <x v="1"/>
  </r>
  <r>
    <s v="RESULT (A)"/>
    <n v="48"/>
    <x v="2"/>
    <n v="1"/>
    <n v="0"/>
    <n v="1"/>
    <n v="0"/>
    <x v="0"/>
    <n v="1"/>
    <n v="1"/>
    <n v="0.22"/>
    <n v="0.19700000000000001"/>
    <n v="0.44"/>
    <n v="0.35820000000000002"/>
    <n v="0"/>
    <n v="5"/>
    <n v="5"/>
    <s v="WINTER"/>
    <x v="0"/>
    <x v="0"/>
    <x v="0"/>
    <x v="2"/>
    <x v="0"/>
    <x v="1"/>
    <n v="0.2"/>
    <n v="0.44"/>
    <x v="0"/>
    <x v="2"/>
  </r>
  <r>
    <s v="RESULT (A)"/>
    <n v="49"/>
    <x v="2"/>
    <n v="1"/>
    <n v="0"/>
    <n v="1"/>
    <n v="1"/>
    <x v="0"/>
    <n v="1"/>
    <n v="1"/>
    <n v="0.2"/>
    <m/>
    <n v="0.44"/>
    <n v="0.41789999999999999"/>
    <n v="0"/>
    <n v="2"/>
    <n v="2"/>
    <s v="WINTER"/>
    <x v="0"/>
    <x v="0"/>
    <x v="1"/>
    <x v="2"/>
    <x v="0"/>
    <x v="2"/>
    <n v="0.2"/>
    <n v="0.44"/>
    <x v="0"/>
    <x v="2"/>
  </r>
  <r>
    <s v="RESULT (A)"/>
    <n v="50"/>
    <x v="2"/>
    <n v="1"/>
    <n v="0"/>
    <n v="1"/>
    <n v="4"/>
    <x v="0"/>
    <n v="1"/>
    <n v="1"/>
    <n v="0.16"/>
    <n v="0.13639999999999999"/>
    <n v="0.47"/>
    <n v="0.3881"/>
    <n v="0"/>
    <n v="1"/>
    <n v="1"/>
    <s v="WINTER"/>
    <x v="0"/>
    <x v="0"/>
    <x v="4"/>
    <x v="2"/>
    <x v="0"/>
    <x v="13"/>
    <n v="0.14000000000000001"/>
    <n v="0.47"/>
    <x v="0"/>
    <x v="2"/>
  </r>
  <r>
    <s v="RESULT (A)"/>
    <n v="51"/>
    <x v="2"/>
    <n v="1"/>
    <n v="0"/>
    <n v="1"/>
    <n v="5"/>
    <x v="0"/>
    <n v="1"/>
    <n v="1"/>
    <n v="0.16"/>
    <n v="0.13639999999999999"/>
    <n v="0.47"/>
    <n v="0.28360000000000002"/>
    <n v="0"/>
    <n v="3"/>
    <n v="3"/>
    <s v="WINTER"/>
    <x v="0"/>
    <x v="0"/>
    <x v="5"/>
    <x v="2"/>
    <x v="0"/>
    <x v="13"/>
    <n v="0.14000000000000001"/>
    <n v="0.47"/>
    <x v="0"/>
    <x v="2"/>
  </r>
  <r>
    <s v="RESULT (A)"/>
    <n v="52"/>
    <x v="2"/>
    <n v="1"/>
    <n v="0"/>
    <n v="1"/>
    <n v="6"/>
    <x v="0"/>
    <n v="1"/>
    <n v="1"/>
    <n v="0.14000000000000001"/>
    <n v="0.1061"/>
    <n v="0.5"/>
    <n v="0.3881"/>
    <n v="0"/>
    <n v="30"/>
    <n v="30"/>
    <s v="WINTER"/>
    <x v="0"/>
    <x v="0"/>
    <x v="6"/>
    <x v="2"/>
    <x v="0"/>
    <x v="14"/>
    <n v="0.11"/>
    <n v="0.5"/>
    <x v="0"/>
    <x v="2"/>
  </r>
  <r>
    <s v="RESULT (A)"/>
    <n v="53"/>
    <x v="2"/>
    <n v="1"/>
    <n v="0"/>
    <n v="1"/>
    <n v="7"/>
    <x v="0"/>
    <n v="1"/>
    <n v="1"/>
    <n v="0.14000000000000001"/>
    <n v="0.13639999999999999"/>
    <n v="0.5"/>
    <n v="0.19400000000000001"/>
    <n v="1"/>
    <n v="63"/>
    <n v="64"/>
    <s v="WINTER"/>
    <x v="0"/>
    <x v="0"/>
    <x v="7"/>
    <x v="2"/>
    <x v="0"/>
    <x v="14"/>
    <n v="0.14000000000000001"/>
    <n v="0.5"/>
    <x v="0"/>
    <x v="2"/>
  </r>
  <r>
    <s v="RESULT (A)"/>
    <n v="54"/>
    <x v="2"/>
    <n v="1"/>
    <n v="0"/>
    <n v="1"/>
    <n v="8"/>
    <x v="0"/>
    <n v="1"/>
    <n v="1"/>
    <n v="0.14000000000000001"/>
    <n v="0.1212"/>
    <n v="0.5"/>
    <n v="0.28360000000000002"/>
    <n v="1"/>
    <n v="153"/>
    <n v="154"/>
    <s v="WINTER"/>
    <x v="0"/>
    <x v="0"/>
    <x v="8"/>
    <x v="2"/>
    <x v="0"/>
    <x v="14"/>
    <n v="0.12"/>
    <n v="0.5"/>
    <x v="0"/>
    <x v="2"/>
  </r>
  <r>
    <s v="RESULT (A)"/>
    <n v="55"/>
    <x v="2"/>
    <n v="1"/>
    <n v="0"/>
    <n v="1"/>
    <n v="9"/>
    <x v="0"/>
    <n v="1"/>
    <n v="1"/>
    <n v="0.16"/>
    <n v="0.13639999999999999"/>
    <n v="0.43"/>
    <n v="0.3881"/>
    <n v="7"/>
    <n v="81"/>
    <n v="88"/>
    <s v="WINTER"/>
    <x v="0"/>
    <x v="0"/>
    <x v="9"/>
    <x v="2"/>
    <x v="0"/>
    <x v="13"/>
    <n v="0.14000000000000001"/>
    <n v="0.43"/>
    <x v="0"/>
    <x v="2"/>
  </r>
  <r>
    <s v="RESULT (A)"/>
    <n v="56"/>
    <x v="2"/>
    <n v="1"/>
    <n v="0"/>
    <n v="1"/>
    <n v="10"/>
    <x v="0"/>
    <n v="1"/>
    <n v="1"/>
    <n v="0.18"/>
    <n v="0.16669999999999999"/>
    <n v="0.43"/>
    <n v="0.25369999999999998"/>
    <n v="11"/>
    <n v="33"/>
    <n v="44"/>
    <s v="WINTER"/>
    <x v="0"/>
    <x v="0"/>
    <x v="10"/>
    <x v="2"/>
    <x v="0"/>
    <x v="15"/>
    <n v="0.17"/>
    <n v="0.43"/>
    <x v="0"/>
    <x v="2"/>
  </r>
  <r>
    <s v="RESULT (A)"/>
    <n v="57"/>
    <x v="2"/>
    <n v="1"/>
    <n v="0"/>
    <n v="1"/>
    <n v="11"/>
    <x v="0"/>
    <n v="1"/>
    <n v="1"/>
    <n v="0.2"/>
    <n v="0.18179999999999999"/>
    <n v="0.4"/>
    <n v="0.32840000000000003"/>
    <n v="10"/>
    <n v="41"/>
    <n v="51"/>
    <s v="WINTER"/>
    <x v="0"/>
    <x v="0"/>
    <x v="11"/>
    <x v="2"/>
    <x v="0"/>
    <x v="2"/>
    <n v="0.18"/>
    <n v="0.4"/>
    <x v="0"/>
    <x v="2"/>
  </r>
  <r>
    <s v="RESULT (A)"/>
    <n v="58"/>
    <x v="2"/>
    <n v="1"/>
    <n v="0"/>
    <n v="1"/>
    <n v="12"/>
    <x v="0"/>
    <n v="1"/>
    <n v="1"/>
    <n v="0.22"/>
    <n v="0.21210000000000001"/>
    <n v="0.35"/>
    <n v="0.29849999999999999"/>
    <n v="13"/>
    <n v="48"/>
    <n v="61"/>
    <s v="WINTER"/>
    <x v="0"/>
    <x v="0"/>
    <x v="12"/>
    <x v="2"/>
    <x v="0"/>
    <x v="1"/>
    <n v="0.21"/>
    <n v="0.35"/>
    <x v="1"/>
    <x v="2"/>
  </r>
  <r>
    <s v="RESULT (A)"/>
    <n v="59"/>
    <x v="2"/>
    <n v="1"/>
    <n v="0"/>
    <n v="1"/>
    <n v="13"/>
    <x v="0"/>
    <n v="1"/>
    <n v="1"/>
    <n v="0.24"/>
    <m/>
    <n v="0.35"/>
    <n v="0.28360000000000002"/>
    <n v="8"/>
    <n v="53"/>
    <n v="61"/>
    <s v="WINTER"/>
    <x v="0"/>
    <x v="0"/>
    <x v="13"/>
    <x v="2"/>
    <x v="0"/>
    <x v="0"/>
    <n v="0.2"/>
    <n v="0.35"/>
    <x v="1"/>
    <x v="2"/>
  </r>
  <r>
    <s v="RESULT (A)"/>
    <n v="60"/>
    <x v="2"/>
    <n v="1"/>
    <n v="0"/>
    <n v="1"/>
    <n v="14"/>
    <x v="0"/>
    <n v="1"/>
    <n v="1"/>
    <n v="0.26"/>
    <n v="0.2424"/>
    <n v="0.3"/>
    <n v="0.28360000000000002"/>
    <n v="11"/>
    <n v="66"/>
    <n v="77"/>
    <s v="WINTER"/>
    <x v="0"/>
    <x v="0"/>
    <x v="14"/>
    <x v="2"/>
    <x v="0"/>
    <x v="12"/>
    <n v="0.24"/>
    <n v="0.3"/>
    <x v="1"/>
    <x v="2"/>
  </r>
  <r>
    <s v="RESULT (A)"/>
    <n v="61"/>
    <x v="2"/>
    <n v="1"/>
    <n v="0"/>
    <n v="1"/>
    <n v="15"/>
    <x v="0"/>
    <n v="1"/>
    <n v="1"/>
    <n v="0.26"/>
    <n v="0.2424"/>
    <n v="0.3"/>
    <n v="0.25369999999999998"/>
    <n v="14"/>
    <n v="58"/>
    <n v="72"/>
    <s v="WINTER"/>
    <x v="0"/>
    <x v="0"/>
    <x v="15"/>
    <x v="2"/>
    <x v="0"/>
    <x v="12"/>
    <n v="0.24"/>
    <n v="0.3"/>
    <x v="1"/>
    <x v="2"/>
  </r>
  <r>
    <s v="RESULT (A)"/>
    <n v="62"/>
    <x v="2"/>
    <n v="1"/>
    <n v="0"/>
    <n v="1"/>
    <n v="16"/>
    <x v="0"/>
    <n v="1"/>
    <n v="1"/>
    <n v="0.26"/>
    <n v="0.2424"/>
    <n v="0.3"/>
    <n v="0.25369999999999998"/>
    <n v="9"/>
    <n v="67"/>
    <n v="76"/>
    <s v="WINTER"/>
    <x v="0"/>
    <x v="0"/>
    <x v="16"/>
    <x v="2"/>
    <x v="0"/>
    <x v="12"/>
    <n v="0.24"/>
    <n v="0.3"/>
    <x v="1"/>
    <x v="2"/>
  </r>
  <r>
    <s v="RESULT (A)"/>
    <n v="63"/>
    <x v="2"/>
    <n v="1"/>
    <n v="0"/>
    <n v="1"/>
    <n v="17"/>
    <x v="0"/>
    <n v="1"/>
    <n v="1"/>
    <n v="0.24"/>
    <n v="0.2273"/>
    <n v="0.3"/>
    <n v="0.22389999999999999"/>
    <n v="11"/>
    <n v="146"/>
    <n v="157"/>
    <s v="WINTER"/>
    <x v="0"/>
    <x v="0"/>
    <x v="17"/>
    <x v="2"/>
    <x v="0"/>
    <x v="0"/>
    <n v="0.23"/>
    <n v="0.3"/>
    <x v="1"/>
    <x v="2"/>
  </r>
  <r>
    <s v="RESULT (A)"/>
    <n v="64"/>
    <x v="2"/>
    <n v="1"/>
    <n v="0"/>
    <n v="1"/>
    <n v="18"/>
    <x v="0"/>
    <n v="1"/>
    <n v="1"/>
    <n v="0.24"/>
    <n v="0.2576"/>
    <n v="0.32"/>
    <n v="0.1045"/>
    <n v="9"/>
    <n v="148"/>
    <n v="157"/>
    <s v="WINTER"/>
    <x v="0"/>
    <x v="0"/>
    <x v="18"/>
    <x v="2"/>
    <x v="0"/>
    <x v="0"/>
    <n v="0.26"/>
    <n v="0.32"/>
    <x v="1"/>
    <x v="2"/>
  </r>
  <r>
    <s v="RESULT (A)"/>
    <n v="65"/>
    <x v="2"/>
    <n v="1"/>
    <n v="0"/>
    <n v="1"/>
    <n v="19"/>
    <x v="0"/>
    <n v="1"/>
    <n v="1"/>
    <n v="0.2"/>
    <n v="0.2576"/>
    <n v="0.47"/>
    <n v="0"/>
    <n v="8"/>
    <n v="102"/>
    <n v="110"/>
    <s v="WINTER"/>
    <x v="0"/>
    <x v="0"/>
    <x v="19"/>
    <x v="2"/>
    <x v="0"/>
    <x v="2"/>
    <n v="0.26"/>
    <n v="0.47"/>
    <x v="1"/>
    <x v="2"/>
  </r>
  <r>
    <s v="RESULT (A)"/>
    <n v="66"/>
    <x v="2"/>
    <n v="1"/>
    <n v="0"/>
    <n v="1"/>
    <n v="20"/>
    <x v="0"/>
    <n v="1"/>
    <n v="1"/>
    <n v="0.2"/>
    <m/>
    <n v="0.47"/>
    <n v="0.1045"/>
    <n v="3"/>
    <n v="49"/>
    <n v="52"/>
    <s v="WINTER"/>
    <x v="0"/>
    <x v="0"/>
    <x v="20"/>
    <x v="2"/>
    <x v="0"/>
    <x v="2"/>
    <n v="0.2"/>
    <n v="0.47"/>
    <x v="1"/>
    <x v="2"/>
  </r>
  <r>
    <s v="RESULT (A)"/>
    <n v="67"/>
    <x v="2"/>
    <n v="1"/>
    <n v="0"/>
    <n v="1"/>
    <n v="21"/>
    <x v="0"/>
    <n v="1"/>
    <n v="1"/>
    <n v="0.18"/>
    <n v="0.19700000000000001"/>
    <n v="0.64"/>
    <n v="0.1343"/>
    <n v="3"/>
    <n v="49"/>
    <n v="52"/>
    <s v="WINTER"/>
    <x v="0"/>
    <x v="0"/>
    <x v="21"/>
    <x v="2"/>
    <x v="0"/>
    <x v="15"/>
    <n v="0.2"/>
    <n v="0.64"/>
    <x v="1"/>
    <x v="2"/>
  </r>
  <r>
    <s v="RESULT (A)"/>
    <n v="68"/>
    <x v="2"/>
    <n v="1"/>
    <n v="0"/>
    <n v="1"/>
    <n v="22"/>
    <x v="0"/>
    <n v="1"/>
    <n v="1"/>
    <n v="0.14000000000000001"/>
    <n v="0.1515"/>
    <n v="0.69"/>
    <n v="0.1343"/>
    <n v="0"/>
    <n v="20"/>
    <n v="20"/>
    <s v="WINTER"/>
    <x v="0"/>
    <x v="0"/>
    <x v="22"/>
    <x v="2"/>
    <x v="0"/>
    <x v="14"/>
    <n v="0.15"/>
    <n v="0.69"/>
    <x v="1"/>
    <x v="2"/>
  </r>
  <r>
    <s v="RESULT (A)"/>
    <n v="69"/>
    <x v="2"/>
    <n v="1"/>
    <n v="0"/>
    <n v="1"/>
    <n v="23"/>
    <x v="0"/>
    <n v="1"/>
    <n v="1"/>
    <n v="0.18"/>
    <n v="0.21210000000000001"/>
    <n v="0.55000000000000004"/>
    <n v="0.1045"/>
    <n v="1"/>
    <n v="11"/>
    <n v="12"/>
    <s v="WINTER"/>
    <x v="0"/>
    <x v="0"/>
    <x v="23"/>
    <x v="2"/>
    <x v="0"/>
    <x v="15"/>
    <n v="0.21"/>
    <n v="0.55000000000000004"/>
    <x v="1"/>
    <x v="2"/>
  </r>
  <r>
    <s v="RESULT (A)"/>
    <n v="70"/>
    <x v="3"/>
    <n v="1"/>
    <n v="0"/>
    <n v="1"/>
    <n v="0"/>
    <x v="0"/>
    <n v="2"/>
    <n v="1"/>
    <n v="0.16"/>
    <m/>
    <n v="0.55000000000000004"/>
    <n v="0.1045"/>
    <n v="0"/>
    <n v="5"/>
    <n v="5"/>
    <s v="WINTER"/>
    <x v="0"/>
    <x v="0"/>
    <x v="0"/>
    <x v="3"/>
    <x v="0"/>
    <x v="13"/>
    <n v="0.2"/>
    <n v="0.55000000000000004"/>
    <x v="0"/>
    <x v="3"/>
  </r>
  <r>
    <s v="RESULT (A)"/>
    <n v="71"/>
    <x v="3"/>
    <n v="1"/>
    <n v="0"/>
    <n v="1"/>
    <n v="1"/>
    <x v="0"/>
    <n v="2"/>
    <n v="1"/>
    <n v="0.16"/>
    <n v="0.18179999999999999"/>
    <n v="0.59"/>
    <n v="0.1045"/>
    <n v="0"/>
    <n v="2"/>
    <n v="2"/>
    <s v="WINTER"/>
    <x v="0"/>
    <x v="0"/>
    <x v="1"/>
    <x v="3"/>
    <x v="0"/>
    <x v="13"/>
    <n v="0.18"/>
    <n v="0.59"/>
    <x v="0"/>
    <x v="3"/>
  </r>
  <r>
    <s v="RESULT (A)"/>
    <n v="72"/>
    <x v="3"/>
    <n v="1"/>
    <n v="0"/>
    <n v="1"/>
    <n v="2"/>
    <x v="0"/>
    <n v="2"/>
    <n v="1"/>
    <n v="0.14000000000000001"/>
    <n v="0.1515"/>
    <n v="0.63"/>
    <n v="0.1343"/>
    <n v="0"/>
    <n v="1"/>
    <n v="1"/>
    <s v="WINTER"/>
    <x v="0"/>
    <x v="0"/>
    <x v="2"/>
    <x v="3"/>
    <x v="0"/>
    <x v="14"/>
    <n v="0.15"/>
    <n v="0.63"/>
    <x v="0"/>
    <x v="3"/>
  </r>
  <r>
    <s v="RESULT (A)"/>
    <n v="73"/>
    <x v="3"/>
    <n v="1"/>
    <n v="0"/>
    <n v="1"/>
    <n v="4"/>
    <x v="0"/>
    <n v="2"/>
    <n v="1"/>
    <n v="0.14000000000000001"/>
    <n v="0.18179999999999999"/>
    <n v="0.63"/>
    <n v="8.9599999999999999E-2"/>
    <n v="0"/>
    <n v="2"/>
    <n v="2"/>
    <s v="WINTER"/>
    <x v="0"/>
    <x v="0"/>
    <x v="4"/>
    <x v="3"/>
    <x v="0"/>
    <x v="14"/>
    <n v="0.18"/>
    <n v="0.63"/>
    <x v="0"/>
    <x v="3"/>
  </r>
  <r>
    <s v="RESULT (A)"/>
    <n v="74"/>
    <x v="3"/>
    <n v="1"/>
    <n v="0"/>
    <n v="1"/>
    <n v="5"/>
    <x v="0"/>
    <n v="2"/>
    <n v="1"/>
    <n v="0.12"/>
    <n v="0.1515"/>
    <n v="0.68"/>
    <n v="0.1045"/>
    <n v="0"/>
    <n v="4"/>
    <n v="4"/>
    <s v="WINTER"/>
    <x v="0"/>
    <x v="0"/>
    <x v="5"/>
    <x v="3"/>
    <x v="0"/>
    <x v="16"/>
    <n v="0.15"/>
    <n v="0.68"/>
    <x v="0"/>
    <x v="3"/>
  </r>
  <r>
    <s v="RESULT (A)"/>
    <n v="75"/>
    <x v="3"/>
    <n v="1"/>
    <n v="0"/>
    <n v="1"/>
    <n v="6"/>
    <x v="0"/>
    <n v="2"/>
    <n v="1"/>
    <n v="0.12"/>
    <n v="0.1515"/>
    <n v="0.74"/>
    <n v="0.1045"/>
    <n v="0"/>
    <n v="36"/>
    <n v="36"/>
    <s v="WINTER"/>
    <x v="0"/>
    <x v="0"/>
    <x v="6"/>
    <x v="3"/>
    <x v="0"/>
    <x v="16"/>
    <n v="0.15"/>
    <n v="0.74"/>
    <x v="0"/>
    <x v="3"/>
  </r>
  <r>
    <s v="RESULT (A)"/>
    <n v="76"/>
    <x v="3"/>
    <n v="1"/>
    <n v="0"/>
    <n v="1"/>
    <n v="7"/>
    <x v="0"/>
    <n v="2"/>
    <n v="1"/>
    <n v="0.12"/>
    <n v="0.1515"/>
    <n v="0.74"/>
    <n v="0.1343"/>
    <n v="2"/>
    <n v="92"/>
    <n v="94"/>
    <s v="WINTER"/>
    <x v="0"/>
    <x v="0"/>
    <x v="7"/>
    <x v="3"/>
    <x v="0"/>
    <x v="16"/>
    <n v="0.15"/>
    <n v="0.74"/>
    <x v="0"/>
    <x v="3"/>
  </r>
  <r>
    <s v="RESULT (A)"/>
    <n v="77"/>
    <x v="3"/>
    <n v="1"/>
    <n v="0"/>
    <n v="1"/>
    <n v="8"/>
    <x v="0"/>
    <n v="2"/>
    <n v="1"/>
    <n v="0.14000000000000001"/>
    <n v="0.1515"/>
    <n v="0.69"/>
    <n v="0.16420000000000001"/>
    <n v="2"/>
    <n v="177"/>
    <n v="179"/>
    <s v="WINTER"/>
    <x v="0"/>
    <x v="0"/>
    <x v="8"/>
    <x v="3"/>
    <x v="0"/>
    <x v="14"/>
    <n v="0.15"/>
    <n v="0.69"/>
    <x v="0"/>
    <x v="3"/>
  </r>
  <r>
    <s v="RESULT (A)"/>
    <n v="78"/>
    <x v="3"/>
    <n v="1"/>
    <n v="0"/>
    <n v="1"/>
    <n v="9"/>
    <x v="0"/>
    <n v="2"/>
    <n v="1"/>
    <n v="0.16"/>
    <n v="0.1515"/>
    <n v="0.64"/>
    <n v="0.22389999999999999"/>
    <n v="2"/>
    <n v="98"/>
    <n v="100"/>
    <s v="WINTER"/>
    <x v="0"/>
    <x v="0"/>
    <x v="9"/>
    <x v="3"/>
    <x v="0"/>
    <x v="13"/>
    <n v="0.15"/>
    <n v="0.64"/>
    <x v="0"/>
    <x v="3"/>
  </r>
  <r>
    <s v="RESULT (A)"/>
    <n v="79"/>
    <x v="3"/>
    <n v="1"/>
    <n v="0"/>
    <n v="1"/>
    <n v="10"/>
    <x v="0"/>
    <n v="2"/>
    <n v="2"/>
    <n v="0.16"/>
    <n v="0.13639999999999999"/>
    <n v="0.69"/>
    <n v="0.32840000000000003"/>
    <n v="5"/>
    <n v="37"/>
    <n v="42"/>
    <s v="WINTER"/>
    <x v="0"/>
    <x v="0"/>
    <x v="10"/>
    <x v="3"/>
    <x v="1"/>
    <x v="13"/>
    <n v="0.14000000000000001"/>
    <n v="0.69"/>
    <x v="0"/>
    <x v="3"/>
  </r>
  <r>
    <s v="RESULT (A)"/>
    <n v="80"/>
    <x v="3"/>
    <n v="1"/>
    <n v="0"/>
    <n v="1"/>
    <n v="11"/>
    <x v="0"/>
    <n v="2"/>
    <n v="1"/>
    <n v="0.22"/>
    <n v="0.21210000000000001"/>
    <n v="0.51"/>
    <n v="0.29849999999999999"/>
    <n v="7"/>
    <n v="50"/>
    <n v="57"/>
    <s v="WINTER"/>
    <x v="0"/>
    <x v="0"/>
    <x v="11"/>
    <x v="3"/>
    <x v="0"/>
    <x v="1"/>
    <n v="0.21"/>
    <n v="0.51"/>
    <x v="0"/>
    <x v="3"/>
  </r>
  <r>
    <s v="RESULT (A)"/>
    <n v="81"/>
    <x v="3"/>
    <n v="1"/>
    <n v="0"/>
    <n v="1"/>
    <n v="12"/>
    <x v="0"/>
    <n v="2"/>
    <n v="1"/>
    <n v="0.22"/>
    <n v="0.2273"/>
    <n v="0.51"/>
    <n v="0.16420000000000001"/>
    <n v="12"/>
    <n v="66"/>
    <n v="78"/>
    <s v="WINTER"/>
    <x v="0"/>
    <x v="0"/>
    <x v="12"/>
    <x v="3"/>
    <x v="0"/>
    <x v="1"/>
    <n v="0.23"/>
    <n v="0.51"/>
    <x v="1"/>
    <x v="3"/>
  </r>
  <r>
    <s v="RESULT (A)"/>
    <n v="82"/>
    <x v="3"/>
    <n v="1"/>
    <n v="0"/>
    <n v="1"/>
    <n v="13"/>
    <x v="0"/>
    <n v="2"/>
    <n v="1"/>
    <n v="0.24"/>
    <n v="0.2273"/>
    <n v="0.56000000000000005"/>
    <n v="0.19400000000000001"/>
    <n v="18"/>
    <n v="79"/>
    <n v="97"/>
    <s v="WINTER"/>
    <x v="0"/>
    <x v="0"/>
    <x v="13"/>
    <x v="3"/>
    <x v="0"/>
    <x v="0"/>
    <n v="0.23"/>
    <n v="0.56000000000000005"/>
    <x v="1"/>
    <x v="3"/>
  </r>
  <r>
    <s v="RESULT (A)"/>
    <n v="83"/>
    <x v="3"/>
    <n v="1"/>
    <n v="0"/>
    <n v="1"/>
    <n v="14"/>
    <x v="0"/>
    <n v="2"/>
    <n v="1"/>
    <n v="0.26"/>
    <n v="0.2576"/>
    <n v="0.52"/>
    <n v="0.22389999999999999"/>
    <n v="9"/>
    <n v="54"/>
    <n v="63"/>
    <s v="WINTER"/>
    <x v="0"/>
    <x v="0"/>
    <x v="14"/>
    <x v="3"/>
    <x v="0"/>
    <x v="12"/>
    <n v="0.26"/>
    <n v="0.52"/>
    <x v="1"/>
    <x v="3"/>
  </r>
  <r>
    <s v="RESULT (A)"/>
    <n v="84"/>
    <x v="3"/>
    <n v="1"/>
    <n v="0"/>
    <n v="1"/>
    <n v="15"/>
    <x v="0"/>
    <n v="2"/>
    <n v="1"/>
    <n v="0.28000000000000003"/>
    <n v="0.2727"/>
    <n v="0.52"/>
    <n v="0.25369999999999998"/>
    <n v="17"/>
    <n v="48"/>
    <n v="65"/>
    <s v="WINTER"/>
    <x v="0"/>
    <x v="0"/>
    <x v="15"/>
    <x v="3"/>
    <x v="0"/>
    <x v="17"/>
    <n v="0.27"/>
    <n v="0.52"/>
    <x v="1"/>
    <x v="3"/>
  </r>
  <r>
    <s v="RESULT (A)"/>
    <n v="85"/>
    <x v="3"/>
    <n v="1"/>
    <n v="0"/>
    <n v="1"/>
    <n v="16"/>
    <x v="0"/>
    <n v="2"/>
    <n v="1"/>
    <n v="0.3"/>
    <n v="0.28789999999999999"/>
    <n v="0.49"/>
    <n v="0.25369999999999998"/>
    <n v="15"/>
    <n v="68"/>
    <n v="83"/>
    <s v="WINTER"/>
    <x v="0"/>
    <x v="0"/>
    <x v="16"/>
    <x v="3"/>
    <x v="0"/>
    <x v="11"/>
    <n v="0.28999999999999998"/>
    <n v="0.49"/>
    <x v="1"/>
    <x v="3"/>
  </r>
  <r>
    <s v="RESULT (A)"/>
    <n v="86"/>
    <x v="3"/>
    <n v="1"/>
    <n v="0"/>
    <n v="1"/>
    <n v="17"/>
    <x v="0"/>
    <n v="2"/>
    <n v="1"/>
    <n v="0.28000000000000003"/>
    <n v="0.2727"/>
    <n v="0.48"/>
    <n v="0.22389999999999999"/>
    <n v="10"/>
    <n v="202"/>
    <n v="212"/>
    <s v="WINTER"/>
    <x v="0"/>
    <x v="0"/>
    <x v="17"/>
    <x v="3"/>
    <x v="0"/>
    <x v="17"/>
    <n v="0.27"/>
    <n v="0.48"/>
    <x v="1"/>
    <x v="3"/>
  </r>
  <r>
    <s v="RESULT (A)"/>
    <n v="87"/>
    <x v="3"/>
    <n v="1"/>
    <n v="0"/>
    <n v="1"/>
    <n v="18"/>
    <x v="0"/>
    <n v="2"/>
    <n v="1"/>
    <n v="0.26"/>
    <n v="0.2576"/>
    <n v="0.48"/>
    <n v="0.19400000000000001"/>
    <n v="3"/>
    <n v="179"/>
    <n v="182"/>
    <s v="WINTER"/>
    <x v="0"/>
    <x v="0"/>
    <x v="18"/>
    <x v="3"/>
    <x v="0"/>
    <x v="12"/>
    <n v="0.26"/>
    <n v="0.48"/>
    <x v="1"/>
    <x v="3"/>
  </r>
  <r>
    <s v="RESULT (A)"/>
    <n v="88"/>
    <x v="3"/>
    <n v="1"/>
    <n v="0"/>
    <n v="1"/>
    <n v="19"/>
    <x v="0"/>
    <n v="2"/>
    <n v="1"/>
    <n v="0.24"/>
    <n v="0.2576"/>
    <n v="0.48"/>
    <n v="0.1045"/>
    <n v="2"/>
    <n v="110"/>
    <n v="112"/>
    <s v="WINTER"/>
    <x v="0"/>
    <x v="0"/>
    <x v="19"/>
    <x v="3"/>
    <x v="0"/>
    <x v="0"/>
    <n v="0.26"/>
    <n v="0.48"/>
    <x v="1"/>
    <x v="3"/>
  </r>
  <r>
    <s v="RESULT (A)"/>
    <n v="89"/>
    <x v="3"/>
    <n v="1"/>
    <n v="0"/>
    <n v="1"/>
    <n v="20"/>
    <x v="0"/>
    <n v="2"/>
    <n v="1"/>
    <n v="0.24"/>
    <n v="0.2576"/>
    <n v="0.48"/>
    <n v="0.1045"/>
    <n v="1"/>
    <n v="53"/>
    <n v="54"/>
    <s v="WINTER"/>
    <x v="0"/>
    <x v="0"/>
    <x v="20"/>
    <x v="3"/>
    <x v="0"/>
    <x v="0"/>
    <n v="0.26"/>
    <n v="0.48"/>
    <x v="1"/>
    <x v="3"/>
  </r>
  <r>
    <s v="RESULT (A)"/>
    <n v="90"/>
    <x v="3"/>
    <n v="1"/>
    <n v="0"/>
    <n v="1"/>
    <n v="21"/>
    <x v="0"/>
    <n v="2"/>
    <n v="1"/>
    <n v="0.22"/>
    <n v="0.2727"/>
    <n v="0.64"/>
    <n v="0"/>
    <n v="0"/>
    <n v="48"/>
    <n v="48"/>
    <s v="WINTER"/>
    <x v="0"/>
    <x v="0"/>
    <x v="21"/>
    <x v="3"/>
    <x v="0"/>
    <x v="1"/>
    <n v="0.27"/>
    <n v="0.64"/>
    <x v="1"/>
    <x v="3"/>
  </r>
  <r>
    <s v="RESULT (A)"/>
    <n v="91"/>
    <x v="3"/>
    <n v="1"/>
    <n v="0"/>
    <n v="1"/>
    <n v="22"/>
    <x v="0"/>
    <n v="2"/>
    <n v="1"/>
    <n v="0.22"/>
    <n v="0.2576"/>
    <n v="0.64"/>
    <n v="8.9599999999999999E-2"/>
    <n v="1"/>
    <n v="34"/>
    <n v="35"/>
    <s v="WINTER"/>
    <x v="0"/>
    <x v="0"/>
    <x v="22"/>
    <x v="3"/>
    <x v="0"/>
    <x v="1"/>
    <n v="0.26"/>
    <n v="0.64"/>
    <x v="1"/>
    <x v="3"/>
  </r>
  <r>
    <s v="RESULT (A)"/>
    <n v="92"/>
    <x v="3"/>
    <n v="1"/>
    <n v="0"/>
    <n v="1"/>
    <n v="23"/>
    <x v="0"/>
    <n v="2"/>
    <n v="1"/>
    <n v="0.2"/>
    <n v="0.2273"/>
    <n v="0.69"/>
    <n v="8.9599999999999999E-2"/>
    <n v="2"/>
    <n v="9"/>
    <n v="11"/>
    <s v="WINTER"/>
    <x v="0"/>
    <x v="0"/>
    <x v="23"/>
    <x v="3"/>
    <x v="0"/>
    <x v="2"/>
    <n v="0.23"/>
    <n v="0.69"/>
    <x v="1"/>
    <x v="3"/>
  </r>
  <r>
    <s v="RESULT (A)"/>
    <n v="93"/>
    <x v="4"/>
    <n v="1"/>
    <n v="0"/>
    <n v="1"/>
    <n v="0"/>
    <x v="0"/>
    <n v="3"/>
    <n v="1"/>
    <n v="0.2"/>
    <n v="0.2576"/>
    <n v="0.64"/>
    <n v="0"/>
    <n v="0"/>
    <n v="6"/>
    <n v="6"/>
    <s v="WINTER"/>
    <x v="0"/>
    <x v="0"/>
    <x v="0"/>
    <x v="4"/>
    <x v="0"/>
    <x v="2"/>
    <n v="0.26"/>
    <n v="0.64"/>
    <x v="0"/>
    <x v="4"/>
  </r>
  <r>
    <s v="RESULT (A)"/>
    <n v="94"/>
    <x v="4"/>
    <n v="1"/>
    <n v="0"/>
    <n v="1"/>
    <n v="1"/>
    <x v="0"/>
    <n v="3"/>
    <n v="1"/>
    <n v="0.16"/>
    <n v="0.19700000000000001"/>
    <n v="0.74"/>
    <n v="8.9599999999999999E-2"/>
    <n v="0"/>
    <n v="6"/>
    <n v="6"/>
    <s v="WINTER"/>
    <x v="0"/>
    <x v="0"/>
    <x v="1"/>
    <x v="4"/>
    <x v="0"/>
    <x v="13"/>
    <n v="0.2"/>
    <n v="0.74"/>
    <x v="0"/>
    <x v="4"/>
  </r>
  <r>
    <s v="RESULT (A)"/>
    <n v="95"/>
    <x v="4"/>
    <n v="1"/>
    <n v="0"/>
    <n v="1"/>
    <n v="2"/>
    <x v="0"/>
    <n v="3"/>
    <n v="1"/>
    <n v="0.16"/>
    <n v="0.19700000000000001"/>
    <n v="0.74"/>
    <n v="8.9599999999999999E-2"/>
    <n v="0"/>
    <n v="2"/>
    <n v="2"/>
    <s v="WINTER"/>
    <x v="0"/>
    <x v="0"/>
    <x v="2"/>
    <x v="4"/>
    <x v="0"/>
    <x v="13"/>
    <n v="0.2"/>
    <n v="0.74"/>
    <x v="0"/>
    <x v="4"/>
  </r>
  <r>
    <s v="RESULT (A)"/>
    <n v="96"/>
    <x v="4"/>
    <n v="1"/>
    <n v="0"/>
    <n v="1"/>
    <n v="4"/>
    <x v="0"/>
    <n v="3"/>
    <n v="1"/>
    <n v="0.24"/>
    <n v="0.2273"/>
    <n v="0.48"/>
    <n v="0.22389999999999999"/>
    <n v="0"/>
    <n v="2"/>
    <n v="2"/>
    <s v="WINTER"/>
    <x v="0"/>
    <x v="0"/>
    <x v="4"/>
    <x v="4"/>
    <x v="0"/>
    <x v="0"/>
    <n v="0.23"/>
    <n v="0.48"/>
    <x v="0"/>
    <x v="4"/>
  </r>
  <r>
    <s v="RESULT (A)"/>
    <n v="97"/>
    <x v="4"/>
    <n v="1"/>
    <n v="0"/>
    <n v="1"/>
    <n v="5"/>
    <x v="0"/>
    <n v="3"/>
    <n v="1"/>
    <n v="0.22"/>
    <n v="0.2273"/>
    <n v="0.47"/>
    <n v="0.16420000000000001"/>
    <n v="0"/>
    <n v="3"/>
    <n v="3"/>
    <s v="WINTER"/>
    <x v="0"/>
    <x v="0"/>
    <x v="5"/>
    <x v="4"/>
    <x v="0"/>
    <x v="1"/>
    <n v="0.23"/>
    <n v="0.47"/>
    <x v="0"/>
    <x v="4"/>
  </r>
  <r>
    <s v="RESULT (A)"/>
    <n v="98"/>
    <x v="4"/>
    <n v="1"/>
    <n v="0"/>
    <n v="1"/>
    <n v="6"/>
    <x v="0"/>
    <n v="3"/>
    <n v="1"/>
    <n v="0.2"/>
    <n v="0.19700000000000001"/>
    <n v="0.47"/>
    <n v="0.22389999999999999"/>
    <n v="0"/>
    <n v="33"/>
    <n v="33"/>
    <s v="WINTER"/>
    <x v="0"/>
    <x v="0"/>
    <x v="6"/>
    <x v="4"/>
    <x v="0"/>
    <x v="2"/>
    <n v="0.2"/>
    <n v="0.47"/>
    <x v="0"/>
    <x v="4"/>
  </r>
  <r>
    <s v="RESULT (A)"/>
    <n v="99"/>
    <x v="4"/>
    <n v="1"/>
    <n v="0"/>
    <n v="1"/>
    <n v="7"/>
    <x v="0"/>
    <n v="3"/>
    <n v="1"/>
    <n v="0.18"/>
    <n v="0.18179999999999999"/>
    <n v="0.43"/>
    <n v="0.19400000000000001"/>
    <n v="1"/>
    <n v="87"/>
    <n v="88"/>
    <s v="WINTER"/>
    <x v="0"/>
    <x v="0"/>
    <x v="7"/>
    <x v="4"/>
    <x v="0"/>
    <x v="15"/>
    <n v="0.18"/>
    <n v="0.43"/>
    <x v="0"/>
    <x v="4"/>
  </r>
  <r>
    <s v="RESULT (A)"/>
    <n v="100"/>
    <x v="4"/>
    <n v="1"/>
    <n v="0"/>
    <n v="1"/>
    <n v="8"/>
    <x v="0"/>
    <n v="3"/>
    <n v="1"/>
    <n v="0.2"/>
    <n v="0.18179999999999999"/>
    <n v="0.4"/>
    <n v="0.29849999999999999"/>
    <n v="3"/>
    <n v="192"/>
    <n v="195"/>
    <s v="WINTER"/>
    <x v="0"/>
    <x v="0"/>
    <x v="8"/>
    <x v="4"/>
    <x v="0"/>
    <x v="2"/>
    <n v="0.18"/>
    <n v="0.4"/>
    <x v="0"/>
    <x v="4"/>
  </r>
  <r>
    <s v="RESULT (A)"/>
    <n v="101"/>
    <x v="4"/>
    <n v="1"/>
    <n v="0"/>
    <n v="1"/>
    <n v="9"/>
    <x v="0"/>
    <n v="3"/>
    <n v="1"/>
    <n v="0.22"/>
    <n v="0.19700000000000001"/>
    <n v="0.37"/>
    <n v="0.32840000000000003"/>
    <n v="6"/>
    <n v="109"/>
    <n v="115"/>
    <s v="WINTER"/>
    <x v="0"/>
    <x v="0"/>
    <x v="9"/>
    <x v="4"/>
    <x v="0"/>
    <x v="1"/>
    <n v="0.2"/>
    <n v="0.37"/>
    <x v="0"/>
    <x v="4"/>
  </r>
  <r>
    <s v="RESULT (A)"/>
    <n v="102"/>
    <x v="4"/>
    <n v="1"/>
    <n v="0"/>
    <n v="1"/>
    <n v="10"/>
    <x v="0"/>
    <n v="3"/>
    <n v="1"/>
    <n v="0.22"/>
    <n v="0.19700000000000001"/>
    <n v="0.37"/>
    <n v="0.32840000000000003"/>
    <n v="4"/>
    <n v="53"/>
    <n v="57"/>
    <s v="WINTER"/>
    <x v="0"/>
    <x v="0"/>
    <x v="10"/>
    <x v="4"/>
    <x v="0"/>
    <x v="1"/>
    <n v="0.2"/>
    <n v="0.37"/>
    <x v="0"/>
    <x v="4"/>
  </r>
  <r>
    <s v="RESULT (A)"/>
    <n v="103"/>
    <x v="4"/>
    <n v="1"/>
    <n v="0"/>
    <n v="1"/>
    <n v="11"/>
    <x v="0"/>
    <n v="3"/>
    <n v="1"/>
    <n v="0.26"/>
    <n v="0.2273"/>
    <n v="0.33"/>
    <n v="0.32840000000000003"/>
    <n v="12"/>
    <n v="34"/>
    <n v="46"/>
    <s v="WINTER"/>
    <x v="0"/>
    <x v="0"/>
    <x v="11"/>
    <x v="4"/>
    <x v="0"/>
    <x v="12"/>
    <n v="0.23"/>
    <n v="0.33"/>
    <x v="0"/>
    <x v="4"/>
  </r>
  <r>
    <s v="RESULT (A)"/>
    <n v="104"/>
    <x v="4"/>
    <n v="1"/>
    <n v="0"/>
    <n v="1"/>
    <n v="12"/>
    <x v="0"/>
    <n v="3"/>
    <n v="1"/>
    <n v="0.26"/>
    <n v="0.2273"/>
    <n v="0.33"/>
    <n v="0.32840000000000003"/>
    <n v="5"/>
    <n v="74"/>
    <n v="79"/>
    <s v="WINTER"/>
    <x v="0"/>
    <x v="0"/>
    <x v="12"/>
    <x v="4"/>
    <x v="0"/>
    <x v="12"/>
    <n v="0.23"/>
    <n v="0.33"/>
    <x v="1"/>
    <x v="4"/>
  </r>
  <r>
    <s v="RESULT (A)"/>
    <n v="105"/>
    <x v="4"/>
    <n v="1"/>
    <n v="0"/>
    <n v="1"/>
    <n v="13"/>
    <x v="0"/>
    <n v="3"/>
    <n v="1"/>
    <n v="0.28000000000000003"/>
    <n v="0.2576"/>
    <n v="0.3"/>
    <n v="0.29849999999999999"/>
    <n v="6"/>
    <n v="65"/>
    <n v="71"/>
    <s v="WINTER"/>
    <x v="0"/>
    <x v="0"/>
    <x v="13"/>
    <x v="4"/>
    <x v="0"/>
    <x v="17"/>
    <n v="0.26"/>
    <n v="0.3"/>
    <x v="1"/>
    <x v="4"/>
  </r>
  <r>
    <s v="RESULT (A)"/>
    <n v="106"/>
    <x v="4"/>
    <n v="1"/>
    <n v="0"/>
    <n v="1"/>
    <n v="14"/>
    <x v="0"/>
    <n v="3"/>
    <n v="1"/>
    <n v="0.3"/>
    <n v="0.28789999999999999"/>
    <n v="0.28000000000000003"/>
    <n v="0.19400000000000001"/>
    <n v="10"/>
    <n v="52"/>
    <n v="62"/>
    <s v="WINTER"/>
    <x v="0"/>
    <x v="0"/>
    <x v="14"/>
    <x v="4"/>
    <x v="0"/>
    <x v="11"/>
    <n v="0.28999999999999998"/>
    <n v="0.28000000000000003"/>
    <x v="1"/>
    <x v="4"/>
  </r>
  <r>
    <s v="RESULT (A)"/>
    <n v="107"/>
    <x v="4"/>
    <n v="1"/>
    <n v="0"/>
    <n v="1"/>
    <n v="15"/>
    <x v="0"/>
    <n v="3"/>
    <n v="1"/>
    <n v="0.3"/>
    <n v="0.28789999999999999"/>
    <n v="0.28000000000000003"/>
    <n v="0.19400000000000001"/>
    <n v="7"/>
    <n v="55"/>
    <n v="62"/>
    <s v="WINTER"/>
    <x v="0"/>
    <x v="0"/>
    <x v="15"/>
    <x v="4"/>
    <x v="0"/>
    <x v="11"/>
    <n v="0.28999999999999998"/>
    <n v="0.28000000000000003"/>
    <x v="1"/>
    <x v="4"/>
  </r>
  <r>
    <s v="RESULT (A)"/>
    <n v="108"/>
    <x v="4"/>
    <n v="1"/>
    <n v="0"/>
    <n v="1"/>
    <n v="16"/>
    <x v="0"/>
    <n v="3"/>
    <n v="1"/>
    <n v="0.3"/>
    <n v="0.31819999999999998"/>
    <n v="0.28000000000000003"/>
    <n v="8.9599999999999999E-2"/>
    <n v="4"/>
    <n v="85"/>
    <n v="89"/>
    <s v="WINTER"/>
    <x v="0"/>
    <x v="0"/>
    <x v="16"/>
    <x v="4"/>
    <x v="0"/>
    <x v="11"/>
    <n v="0.32"/>
    <n v="0.28000000000000003"/>
    <x v="1"/>
    <x v="4"/>
  </r>
  <r>
    <s v="RESULT (A)"/>
    <n v="109"/>
    <x v="4"/>
    <n v="1"/>
    <n v="0"/>
    <n v="1"/>
    <n v="17"/>
    <x v="0"/>
    <n v="3"/>
    <n v="1"/>
    <n v="0.24"/>
    <n v="0.2273"/>
    <n v="0.38"/>
    <n v="0.19400000000000001"/>
    <n v="4"/>
    <n v="186"/>
    <n v="190"/>
    <s v="WINTER"/>
    <x v="0"/>
    <x v="0"/>
    <x v="17"/>
    <x v="4"/>
    <x v="0"/>
    <x v="0"/>
    <n v="0.23"/>
    <n v="0.38"/>
    <x v="1"/>
    <x v="4"/>
  </r>
  <r>
    <s v="RESULT (A)"/>
    <n v="110"/>
    <x v="4"/>
    <n v="1"/>
    <n v="0"/>
    <n v="1"/>
    <n v="18"/>
    <x v="0"/>
    <n v="3"/>
    <n v="1"/>
    <n v="0.24"/>
    <n v="0.2424"/>
    <n v="0.38"/>
    <n v="0.1343"/>
    <n v="3"/>
    <n v="166"/>
    <n v="169"/>
    <s v="WINTER"/>
    <x v="0"/>
    <x v="0"/>
    <x v="18"/>
    <x v="4"/>
    <x v="0"/>
    <x v="0"/>
    <n v="0.24"/>
    <n v="0.38"/>
    <x v="1"/>
    <x v="4"/>
  </r>
  <r>
    <s v="RESULT (A)"/>
    <n v="111"/>
    <x v="4"/>
    <n v="1"/>
    <n v="0"/>
    <n v="1"/>
    <n v="19"/>
    <x v="0"/>
    <n v="3"/>
    <n v="1"/>
    <n v="0.24"/>
    <n v="0.2576"/>
    <n v="0.38"/>
    <n v="0.1045"/>
    <n v="5"/>
    <n v="127"/>
    <n v="132"/>
    <s v="WINTER"/>
    <x v="0"/>
    <x v="0"/>
    <x v="19"/>
    <x v="4"/>
    <x v="0"/>
    <x v="0"/>
    <n v="0.26"/>
    <n v="0.38"/>
    <x v="1"/>
    <x v="4"/>
  </r>
  <r>
    <s v="RESULT (A)"/>
    <n v="112"/>
    <x v="4"/>
    <n v="1"/>
    <n v="0"/>
    <n v="1"/>
    <n v="20"/>
    <x v="0"/>
    <n v="3"/>
    <n v="1"/>
    <n v="0.22"/>
    <n v="0.2273"/>
    <n v="0.47"/>
    <n v="0.16420000000000001"/>
    <n v="7"/>
    <n v="82"/>
    <n v="89"/>
    <s v="WINTER"/>
    <x v="0"/>
    <x v="0"/>
    <x v="20"/>
    <x v="4"/>
    <x v="0"/>
    <x v="1"/>
    <n v="0.23"/>
    <n v="0.47"/>
    <x v="1"/>
    <x v="4"/>
  </r>
  <r>
    <s v="RESULT (A)"/>
    <n v="113"/>
    <x v="4"/>
    <n v="1"/>
    <n v="0"/>
    <n v="1"/>
    <n v="21"/>
    <x v="0"/>
    <n v="3"/>
    <n v="1"/>
    <n v="0.2"/>
    <n v="0.19700000000000001"/>
    <n v="0.51"/>
    <n v="0.19400000000000001"/>
    <n v="3"/>
    <n v="40"/>
    <n v="43"/>
    <s v="WINTER"/>
    <x v="0"/>
    <x v="0"/>
    <x v="21"/>
    <x v="4"/>
    <x v="0"/>
    <x v="2"/>
    <n v="0.2"/>
    <n v="0.51"/>
    <x v="1"/>
    <x v="4"/>
  </r>
  <r>
    <s v="RESULT (A)"/>
    <n v="114"/>
    <x v="4"/>
    <n v="1"/>
    <n v="0"/>
    <n v="1"/>
    <n v="22"/>
    <x v="0"/>
    <n v="3"/>
    <n v="1"/>
    <n v="0.18"/>
    <n v="0.19700000000000001"/>
    <n v="0.55000000000000004"/>
    <n v="0.1343"/>
    <n v="1"/>
    <n v="41"/>
    <n v="42"/>
    <s v="WINTER"/>
    <x v="0"/>
    <x v="0"/>
    <x v="22"/>
    <x v="4"/>
    <x v="0"/>
    <x v="15"/>
    <n v="0.2"/>
    <n v="0.55000000000000004"/>
    <x v="1"/>
    <x v="4"/>
  </r>
  <r>
    <s v="RESULT (A)"/>
    <n v="115"/>
    <x v="4"/>
    <n v="1"/>
    <n v="0"/>
    <n v="1"/>
    <n v="23"/>
    <x v="0"/>
    <n v="3"/>
    <n v="1"/>
    <n v="0.2"/>
    <n v="0.2576"/>
    <n v="0.47"/>
    <n v="0"/>
    <n v="1"/>
    <n v="18"/>
    <n v="19"/>
    <s v="WINTER"/>
    <x v="0"/>
    <x v="0"/>
    <x v="23"/>
    <x v="4"/>
    <x v="0"/>
    <x v="2"/>
    <n v="0.26"/>
    <n v="0.47"/>
    <x v="1"/>
    <x v="4"/>
  </r>
  <r>
    <s v="RESULT (A)"/>
    <n v="116"/>
    <x v="5"/>
    <n v="1"/>
    <n v="0"/>
    <n v="1"/>
    <n v="0"/>
    <x v="0"/>
    <n v="4"/>
    <n v="1"/>
    <n v="0.18"/>
    <n v="0.2424"/>
    <n v="0.55000000000000004"/>
    <n v="0"/>
    <n v="0"/>
    <n v="11"/>
    <n v="11"/>
    <s v="WINTER"/>
    <x v="0"/>
    <x v="0"/>
    <x v="0"/>
    <x v="5"/>
    <x v="0"/>
    <x v="15"/>
    <n v="0.24"/>
    <n v="0.55000000000000004"/>
    <x v="0"/>
    <x v="5"/>
  </r>
  <r>
    <s v="RESULT (A)"/>
    <n v="117"/>
    <x v="5"/>
    <n v="1"/>
    <n v="0"/>
    <n v="1"/>
    <n v="1"/>
    <x v="0"/>
    <n v="4"/>
    <n v="1"/>
    <n v="0.16"/>
    <n v="0.2273"/>
    <n v="0.64"/>
    <n v="0"/>
    <n v="0"/>
    <n v="4"/>
    <n v="4"/>
    <s v="WINTER"/>
    <x v="0"/>
    <x v="0"/>
    <x v="1"/>
    <x v="5"/>
    <x v="0"/>
    <x v="13"/>
    <n v="0.23"/>
    <n v="0.64"/>
    <x v="0"/>
    <x v="5"/>
  </r>
  <r>
    <s v="RESULT (A)"/>
    <n v="118"/>
    <x v="5"/>
    <n v="1"/>
    <n v="0"/>
    <n v="1"/>
    <n v="2"/>
    <x v="0"/>
    <n v="4"/>
    <n v="1"/>
    <n v="0.16"/>
    <n v="0.2273"/>
    <n v="0.64"/>
    <n v="0"/>
    <n v="0"/>
    <n v="2"/>
    <n v="2"/>
    <s v="WINTER"/>
    <x v="0"/>
    <x v="0"/>
    <x v="2"/>
    <x v="5"/>
    <x v="0"/>
    <x v="13"/>
    <n v="0.23"/>
    <n v="0.64"/>
    <x v="0"/>
    <x v="5"/>
  </r>
  <r>
    <s v="RESULT (A)"/>
    <n v="119"/>
    <x v="5"/>
    <n v="1"/>
    <n v="0"/>
    <n v="1"/>
    <n v="4"/>
    <x v="0"/>
    <n v="4"/>
    <n v="2"/>
    <n v="0.16"/>
    <n v="0.19700000000000001"/>
    <n v="0.64"/>
    <n v="8.9599999999999999E-2"/>
    <n v="0"/>
    <n v="1"/>
    <n v="1"/>
    <s v="WINTER"/>
    <x v="0"/>
    <x v="0"/>
    <x v="4"/>
    <x v="5"/>
    <x v="1"/>
    <x v="13"/>
    <n v="0.2"/>
    <n v="0.64"/>
    <x v="0"/>
    <x v="5"/>
  </r>
  <r>
    <s v="RESULT (A)"/>
    <n v="120"/>
    <x v="5"/>
    <n v="1"/>
    <n v="0"/>
    <n v="1"/>
    <n v="5"/>
    <x v="0"/>
    <n v="4"/>
    <n v="2"/>
    <n v="0.14000000000000001"/>
    <n v="0.18179999999999999"/>
    <n v="0.69"/>
    <n v="8.9599999999999999E-2"/>
    <n v="0"/>
    <n v="4"/>
    <n v="4"/>
    <s v="WINTER"/>
    <x v="0"/>
    <x v="0"/>
    <x v="5"/>
    <x v="5"/>
    <x v="1"/>
    <x v="14"/>
    <n v="0.18"/>
    <n v="0.69"/>
    <x v="0"/>
    <x v="5"/>
  </r>
  <r>
    <s v="RESULT (A)"/>
    <n v="121"/>
    <x v="5"/>
    <n v="1"/>
    <n v="0"/>
    <n v="1"/>
    <n v="6"/>
    <x v="0"/>
    <n v="4"/>
    <n v="2"/>
    <n v="0.14000000000000001"/>
    <n v="0.16669999999999999"/>
    <n v="0.63"/>
    <n v="0.1045"/>
    <n v="0"/>
    <n v="36"/>
    <n v="36"/>
    <s v="WINTER"/>
    <x v="0"/>
    <x v="0"/>
    <x v="6"/>
    <x v="5"/>
    <x v="1"/>
    <x v="14"/>
    <n v="0.17"/>
    <n v="0.63"/>
    <x v="0"/>
    <x v="5"/>
  </r>
  <r>
    <s v="RESULT (A)"/>
    <n v="122"/>
    <x v="5"/>
    <n v="1"/>
    <n v="0"/>
    <n v="1"/>
    <n v="7"/>
    <x v="0"/>
    <n v="4"/>
    <n v="2"/>
    <n v="0.16"/>
    <n v="0.2273"/>
    <n v="0.59"/>
    <n v="0"/>
    <n v="0"/>
    <n v="95"/>
    <n v="95"/>
    <s v="WINTER"/>
    <x v="0"/>
    <x v="0"/>
    <x v="7"/>
    <x v="5"/>
    <x v="1"/>
    <x v="13"/>
    <n v="0.23"/>
    <n v="0.59"/>
    <x v="0"/>
    <x v="5"/>
  </r>
  <r>
    <s v="RESULT (A)"/>
    <n v="123"/>
    <x v="5"/>
    <n v="1"/>
    <n v="0"/>
    <n v="1"/>
    <n v="8"/>
    <x v="0"/>
    <n v="4"/>
    <n v="1"/>
    <n v="0.16"/>
    <n v="0.2273"/>
    <n v="0.59"/>
    <n v="0"/>
    <n v="3"/>
    <n v="216"/>
    <n v="219"/>
    <s v="WINTER"/>
    <x v="0"/>
    <x v="0"/>
    <x v="8"/>
    <x v="5"/>
    <x v="0"/>
    <x v="13"/>
    <n v="0.23"/>
    <n v="0.59"/>
    <x v="0"/>
    <x v="5"/>
  </r>
  <r>
    <s v="RESULT (A)"/>
    <n v="124"/>
    <x v="5"/>
    <n v="1"/>
    <n v="0"/>
    <n v="1"/>
    <n v="9"/>
    <x v="0"/>
    <n v="4"/>
    <n v="2"/>
    <n v="0.18"/>
    <n v="0.2424"/>
    <n v="0.51"/>
    <n v="0"/>
    <n v="6"/>
    <n v="116"/>
    <n v="122"/>
    <s v="WINTER"/>
    <x v="0"/>
    <x v="0"/>
    <x v="9"/>
    <x v="5"/>
    <x v="1"/>
    <x v="15"/>
    <n v="0.24"/>
    <n v="0.51"/>
    <x v="0"/>
    <x v="5"/>
  </r>
  <r>
    <s v="RESULT (A)"/>
    <n v="125"/>
    <x v="5"/>
    <n v="1"/>
    <n v="0"/>
    <n v="1"/>
    <n v="10"/>
    <x v="0"/>
    <n v="4"/>
    <n v="1"/>
    <n v="0.2"/>
    <n v="0.2576"/>
    <n v="0.47"/>
    <n v="0"/>
    <n v="3"/>
    <n v="42"/>
    <n v="45"/>
    <s v="WINTER"/>
    <x v="0"/>
    <x v="0"/>
    <x v="10"/>
    <x v="5"/>
    <x v="0"/>
    <x v="2"/>
    <n v="0.26"/>
    <n v="0.47"/>
    <x v="0"/>
    <x v="5"/>
  </r>
  <r>
    <s v="RESULT (A)"/>
    <n v="126"/>
    <x v="5"/>
    <n v="1"/>
    <n v="0"/>
    <n v="1"/>
    <n v="11"/>
    <x v="0"/>
    <n v="4"/>
    <n v="1"/>
    <n v="0.22"/>
    <n v="0.2576"/>
    <n v="0.44"/>
    <n v="8.9599999999999999E-2"/>
    <n v="2"/>
    <n v="57"/>
    <n v="59"/>
    <s v="WINTER"/>
    <x v="0"/>
    <x v="0"/>
    <x v="11"/>
    <x v="5"/>
    <x v="0"/>
    <x v="1"/>
    <n v="0.26"/>
    <n v="0.44"/>
    <x v="0"/>
    <x v="5"/>
  </r>
  <r>
    <s v="RESULT (A)"/>
    <n v="127"/>
    <x v="5"/>
    <n v="1"/>
    <n v="0"/>
    <n v="1"/>
    <n v="12"/>
    <x v="0"/>
    <n v="4"/>
    <n v="1"/>
    <n v="0.26"/>
    <n v="0.28789999999999999"/>
    <n v="0.35"/>
    <n v="0"/>
    <n v="6"/>
    <n v="78"/>
    <n v="84"/>
    <s v="WINTER"/>
    <x v="0"/>
    <x v="0"/>
    <x v="12"/>
    <x v="5"/>
    <x v="0"/>
    <x v="12"/>
    <n v="0.28999999999999998"/>
    <n v="0.35"/>
    <x v="1"/>
    <x v="5"/>
  </r>
  <r>
    <s v="RESULT (A)"/>
    <n v="128"/>
    <x v="5"/>
    <n v="1"/>
    <n v="0"/>
    <n v="1"/>
    <n v="13"/>
    <x v="0"/>
    <n v="4"/>
    <n v="1"/>
    <n v="0.26"/>
    <n v="0.2727"/>
    <n v="0.35"/>
    <n v="0.1045"/>
    <n v="12"/>
    <n v="55"/>
    <n v="67"/>
    <s v="WINTER"/>
    <x v="0"/>
    <x v="0"/>
    <x v="13"/>
    <x v="5"/>
    <x v="0"/>
    <x v="12"/>
    <n v="0.27"/>
    <n v="0.35"/>
    <x v="1"/>
    <x v="5"/>
  </r>
  <r>
    <s v="RESULT (A)"/>
    <n v="129"/>
    <x v="5"/>
    <n v="1"/>
    <n v="0"/>
    <n v="1"/>
    <n v="14"/>
    <x v="0"/>
    <n v="4"/>
    <n v="1"/>
    <n v="0.28000000000000003"/>
    <n v="0.2727"/>
    <n v="0.36"/>
    <n v="0.16420000000000001"/>
    <n v="11"/>
    <n v="59"/>
    <n v="70"/>
    <s v="WINTER"/>
    <x v="0"/>
    <x v="0"/>
    <x v="14"/>
    <x v="5"/>
    <x v="0"/>
    <x v="17"/>
    <n v="0.27"/>
    <n v="0.36"/>
    <x v="1"/>
    <x v="5"/>
  </r>
  <r>
    <s v="RESULT (A)"/>
    <n v="130"/>
    <x v="5"/>
    <n v="1"/>
    <n v="0"/>
    <n v="1"/>
    <n v="15"/>
    <x v="0"/>
    <n v="4"/>
    <n v="1"/>
    <n v="0.28000000000000003"/>
    <n v="0.2727"/>
    <n v="0.36"/>
    <n v="0"/>
    <n v="8"/>
    <n v="54"/>
    <n v="62"/>
    <s v="WINTER"/>
    <x v="0"/>
    <x v="0"/>
    <x v="15"/>
    <x v="5"/>
    <x v="0"/>
    <x v="17"/>
    <n v="0.27"/>
    <n v="0.36"/>
    <x v="1"/>
    <x v="5"/>
  </r>
  <r>
    <s v="RESULT (A)"/>
    <n v="131"/>
    <x v="5"/>
    <n v="1"/>
    <n v="0"/>
    <n v="1"/>
    <n v="16"/>
    <x v="0"/>
    <n v="4"/>
    <n v="1"/>
    <n v="0.26"/>
    <n v="0.2576"/>
    <n v="0.38"/>
    <n v="0.16420000000000001"/>
    <n v="12"/>
    <n v="74"/>
    <n v="86"/>
    <s v="WINTER"/>
    <x v="0"/>
    <x v="0"/>
    <x v="16"/>
    <x v="5"/>
    <x v="0"/>
    <x v="12"/>
    <n v="0.26"/>
    <n v="0.38"/>
    <x v="1"/>
    <x v="5"/>
  </r>
  <r>
    <s v="RESULT (A)"/>
    <n v="132"/>
    <x v="5"/>
    <n v="1"/>
    <n v="0"/>
    <n v="1"/>
    <n v="17"/>
    <x v="0"/>
    <n v="4"/>
    <n v="1"/>
    <n v="0.22"/>
    <n v="0.2273"/>
    <n v="0.51"/>
    <n v="0.16420000000000001"/>
    <n v="9"/>
    <n v="163"/>
    <n v="172"/>
    <s v="WINTER"/>
    <x v="0"/>
    <x v="0"/>
    <x v="17"/>
    <x v="5"/>
    <x v="0"/>
    <x v="1"/>
    <n v="0.23"/>
    <n v="0.51"/>
    <x v="1"/>
    <x v="5"/>
  </r>
  <r>
    <s v="RESULT (A)"/>
    <n v="133"/>
    <x v="5"/>
    <n v="1"/>
    <n v="0"/>
    <n v="1"/>
    <n v="18"/>
    <x v="0"/>
    <n v="4"/>
    <n v="1"/>
    <n v="0.22"/>
    <n v="0.2273"/>
    <n v="0.51"/>
    <n v="0.1343"/>
    <n v="5"/>
    <n v="158"/>
    <n v="163"/>
    <s v="WINTER"/>
    <x v="0"/>
    <x v="0"/>
    <x v="18"/>
    <x v="5"/>
    <x v="0"/>
    <x v="1"/>
    <n v="0.23"/>
    <n v="0.51"/>
    <x v="1"/>
    <x v="5"/>
  </r>
  <r>
    <s v="RESULT (A)"/>
    <n v="134"/>
    <x v="5"/>
    <n v="1"/>
    <n v="0"/>
    <n v="1"/>
    <n v="19"/>
    <x v="0"/>
    <n v="4"/>
    <n v="1"/>
    <n v="0.22"/>
    <n v="0.2576"/>
    <n v="0.55000000000000004"/>
    <n v="8.9599999999999999E-2"/>
    <n v="3"/>
    <n v="109"/>
    <n v="112"/>
    <s v="WINTER"/>
    <x v="0"/>
    <x v="0"/>
    <x v="19"/>
    <x v="5"/>
    <x v="0"/>
    <x v="1"/>
    <n v="0.26"/>
    <n v="0.55000000000000004"/>
    <x v="1"/>
    <x v="5"/>
  </r>
  <r>
    <s v="RESULT (A)"/>
    <n v="135"/>
    <x v="5"/>
    <n v="1"/>
    <n v="0"/>
    <n v="1"/>
    <n v="20"/>
    <x v="0"/>
    <n v="4"/>
    <n v="1"/>
    <n v="0.2"/>
    <n v="0.21210000000000001"/>
    <n v="0.51"/>
    <n v="0.16420000000000001"/>
    <n v="3"/>
    <n v="66"/>
    <n v="69"/>
    <s v="WINTER"/>
    <x v="0"/>
    <x v="0"/>
    <x v="20"/>
    <x v="5"/>
    <x v="0"/>
    <x v="2"/>
    <n v="0.21"/>
    <n v="0.51"/>
    <x v="1"/>
    <x v="5"/>
  </r>
  <r>
    <s v="RESULT (A)"/>
    <n v="136"/>
    <x v="5"/>
    <n v="1"/>
    <n v="0"/>
    <n v="1"/>
    <n v="21"/>
    <x v="0"/>
    <n v="4"/>
    <n v="2"/>
    <n v="0.22"/>
    <n v="0.21210000000000001"/>
    <n v="0.55000000000000004"/>
    <n v="0.22389999999999999"/>
    <n v="0"/>
    <n v="48"/>
    <n v="48"/>
    <s v="WINTER"/>
    <x v="0"/>
    <x v="0"/>
    <x v="21"/>
    <x v="5"/>
    <x v="1"/>
    <x v="1"/>
    <n v="0.21"/>
    <n v="0.55000000000000004"/>
    <x v="1"/>
    <x v="5"/>
  </r>
  <r>
    <s v="RESULT (A)"/>
    <n v="137"/>
    <x v="5"/>
    <n v="1"/>
    <n v="0"/>
    <n v="1"/>
    <n v="22"/>
    <x v="0"/>
    <n v="4"/>
    <n v="2"/>
    <n v="0.22"/>
    <n v="0.21210000000000001"/>
    <n v="0.51"/>
    <n v="0.28360000000000002"/>
    <n v="1"/>
    <n v="51"/>
    <n v="52"/>
    <s v="WINTER"/>
    <x v="0"/>
    <x v="0"/>
    <x v="22"/>
    <x v="5"/>
    <x v="1"/>
    <x v="1"/>
    <n v="0.21"/>
    <n v="0.51"/>
    <x v="1"/>
    <x v="5"/>
  </r>
  <r>
    <s v="RESULT (A)"/>
    <n v="138"/>
    <x v="5"/>
    <n v="1"/>
    <n v="0"/>
    <n v="1"/>
    <n v="23"/>
    <x v="0"/>
    <n v="4"/>
    <n v="2"/>
    <n v="0.2"/>
    <n v="0.19700000000000001"/>
    <n v="0.59"/>
    <n v="0.19400000000000001"/>
    <n v="4"/>
    <n v="19"/>
    <n v="23"/>
    <s v="WINTER"/>
    <x v="0"/>
    <x v="0"/>
    <x v="23"/>
    <x v="5"/>
    <x v="1"/>
    <x v="2"/>
    <n v="0.2"/>
    <n v="0.59"/>
    <x v="1"/>
    <x v="5"/>
  </r>
  <r>
    <s v="RESULT (A)"/>
    <n v="139"/>
    <x v="6"/>
    <n v="1"/>
    <n v="0"/>
    <n v="1"/>
    <n v="0"/>
    <x v="0"/>
    <n v="5"/>
    <n v="2"/>
    <n v="0.2"/>
    <n v="0.19700000000000001"/>
    <n v="0.64"/>
    <n v="0.19400000000000001"/>
    <n v="4"/>
    <n v="13"/>
    <n v="17"/>
    <s v="WINTER"/>
    <x v="0"/>
    <x v="0"/>
    <x v="0"/>
    <x v="6"/>
    <x v="1"/>
    <x v="2"/>
    <n v="0.2"/>
    <n v="0.64"/>
    <x v="0"/>
    <x v="6"/>
  </r>
  <r>
    <s v="RESULT (A)"/>
    <n v="140"/>
    <x v="6"/>
    <n v="1"/>
    <n v="0"/>
    <n v="1"/>
    <n v="1"/>
    <x v="0"/>
    <n v="5"/>
    <n v="2"/>
    <n v="0.2"/>
    <n v="0.19700000000000001"/>
    <n v="0.69"/>
    <n v="0.22389999999999999"/>
    <n v="2"/>
    <n v="5"/>
    <n v="7"/>
    <s v="WINTER"/>
    <x v="0"/>
    <x v="0"/>
    <x v="1"/>
    <x v="6"/>
    <x v="1"/>
    <x v="2"/>
    <n v="0.2"/>
    <n v="0.69"/>
    <x v="0"/>
    <x v="6"/>
  </r>
  <r>
    <s v="RESULT (A)"/>
    <n v="141"/>
    <x v="6"/>
    <n v="1"/>
    <n v="0"/>
    <n v="1"/>
    <n v="2"/>
    <x v="0"/>
    <n v="5"/>
    <n v="2"/>
    <n v="0.2"/>
    <n v="0.19700000000000001"/>
    <n v="0.69"/>
    <n v="0.22389999999999999"/>
    <n v="0"/>
    <n v="1"/>
    <n v="1"/>
    <s v="WINTER"/>
    <x v="0"/>
    <x v="0"/>
    <x v="2"/>
    <x v="6"/>
    <x v="1"/>
    <x v="2"/>
    <n v="0.2"/>
    <n v="0.69"/>
    <x v="0"/>
    <x v="6"/>
  </r>
  <r>
    <s v="RESULT (A)"/>
    <n v="142"/>
    <x v="6"/>
    <n v="1"/>
    <n v="0"/>
    <n v="1"/>
    <n v="4"/>
    <x v="0"/>
    <n v="5"/>
    <n v="2"/>
    <n v="0.2"/>
    <n v="0.21210000000000001"/>
    <n v="0.69"/>
    <n v="0.1343"/>
    <n v="0"/>
    <n v="1"/>
    <n v="1"/>
    <s v="WINTER"/>
    <x v="0"/>
    <x v="0"/>
    <x v="4"/>
    <x v="6"/>
    <x v="1"/>
    <x v="2"/>
    <n v="0.21"/>
    <n v="0.69"/>
    <x v="0"/>
    <x v="6"/>
  </r>
  <r>
    <s v="RESULT (A)"/>
    <n v="143"/>
    <x v="6"/>
    <n v="1"/>
    <n v="0"/>
    <n v="1"/>
    <n v="5"/>
    <x v="0"/>
    <n v="5"/>
    <n v="3"/>
    <n v="0.22"/>
    <n v="0.2727"/>
    <n v="0.55000000000000004"/>
    <n v="0"/>
    <n v="0"/>
    <n v="5"/>
    <n v="5"/>
    <s v="WINTER"/>
    <x v="0"/>
    <x v="0"/>
    <x v="5"/>
    <x v="6"/>
    <x v="2"/>
    <x v="1"/>
    <n v="0.27"/>
    <n v="0.55000000000000004"/>
    <x v="0"/>
    <x v="6"/>
  </r>
  <r>
    <s v="RESULT (A)"/>
    <n v="144"/>
    <x v="6"/>
    <n v="1"/>
    <n v="0"/>
    <n v="1"/>
    <n v="6"/>
    <x v="0"/>
    <n v="5"/>
    <n v="2"/>
    <n v="0.2"/>
    <n v="0.2576"/>
    <n v="0.69"/>
    <n v="0"/>
    <n v="8"/>
    <n v="26"/>
    <n v="34"/>
    <s v="WINTER"/>
    <x v="0"/>
    <x v="0"/>
    <x v="6"/>
    <x v="6"/>
    <x v="1"/>
    <x v="2"/>
    <n v="0.26"/>
    <n v="0.69"/>
    <x v="0"/>
    <x v="6"/>
  </r>
  <r>
    <s v="RESULT (A)"/>
    <n v="145"/>
    <x v="6"/>
    <n v="1"/>
    <n v="0"/>
    <n v="1"/>
    <n v="7"/>
    <x v="0"/>
    <n v="5"/>
    <n v="1"/>
    <n v="0.2"/>
    <n v="0.21210000000000001"/>
    <n v="0.69"/>
    <n v="0.1343"/>
    <n v="8"/>
    <n v="76"/>
    <n v="84"/>
    <s v="WINTER"/>
    <x v="0"/>
    <x v="0"/>
    <x v="7"/>
    <x v="6"/>
    <x v="0"/>
    <x v="2"/>
    <n v="0.21"/>
    <n v="0.69"/>
    <x v="0"/>
    <x v="6"/>
  </r>
  <r>
    <s v="RESULT (A)"/>
    <n v="146"/>
    <x v="6"/>
    <n v="1"/>
    <n v="0"/>
    <n v="1"/>
    <n v="8"/>
    <x v="0"/>
    <n v="5"/>
    <n v="1"/>
    <n v="0.2"/>
    <n v="0.19700000000000001"/>
    <n v="0.51"/>
    <n v="0.25369999999999998"/>
    <n v="20"/>
    <n v="190"/>
    <n v="210"/>
    <s v="WINTER"/>
    <x v="0"/>
    <x v="0"/>
    <x v="8"/>
    <x v="6"/>
    <x v="0"/>
    <x v="2"/>
    <n v="0.2"/>
    <n v="0.51"/>
    <x v="0"/>
    <x v="6"/>
  </r>
  <r>
    <s v="RESULT (A)"/>
    <n v="147"/>
    <x v="6"/>
    <n v="1"/>
    <n v="0"/>
    <n v="1"/>
    <n v="9"/>
    <x v="0"/>
    <n v="5"/>
    <n v="1"/>
    <n v="0.2"/>
    <n v="0.18179999999999999"/>
    <n v="0.47"/>
    <n v="0.29849999999999999"/>
    <n v="9"/>
    <n v="125"/>
    <n v="134"/>
    <s v="WINTER"/>
    <x v="0"/>
    <x v="0"/>
    <x v="9"/>
    <x v="6"/>
    <x v="0"/>
    <x v="2"/>
    <n v="0.18"/>
    <n v="0.47"/>
    <x v="0"/>
    <x v="6"/>
  </r>
  <r>
    <s v="RESULT (A)"/>
    <n v="148"/>
    <x v="6"/>
    <n v="1"/>
    <n v="0"/>
    <n v="1"/>
    <n v="10"/>
    <x v="0"/>
    <n v="5"/>
    <n v="1"/>
    <n v="0.22"/>
    <n v="0.19700000000000001"/>
    <n v="0.37"/>
    <n v="0.32840000000000003"/>
    <n v="16"/>
    <n v="47"/>
    <n v="63"/>
    <s v="WINTER"/>
    <x v="0"/>
    <x v="0"/>
    <x v="10"/>
    <x v="6"/>
    <x v="0"/>
    <x v="1"/>
    <n v="0.2"/>
    <n v="0.37"/>
    <x v="0"/>
    <x v="6"/>
  </r>
  <r>
    <s v="RESULT (A)"/>
    <n v="149"/>
    <x v="6"/>
    <n v="1"/>
    <n v="0"/>
    <n v="1"/>
    <n v="11"/>
    <x v="0"/>
    <n v="5"/>
    <n v="2"/>
    <n v="0.2"/>
    <n v="0.19700000000000001"/>
    <n v="0.4"/>
    <n v="0.22389999999999999"/>
    <n v="19"/>
    <n v="48"/>
    <n v="67"/>
    <s v="WINTER"/>
    <x v="0"/>
    <x v="0"/>
    <x v="11"/>
    <x v="6"/>
    <x v="1"/>
    <x v="2"/>
    <n v="0.2"/>
    <n v="0.4"/>
    <x v="0"/>
    <x v="6"/>
  </r>
  <r>
    <s v="RESULT (A)"/>
    <n v="150"/>
    <x v="6"/>
    <n v="1"/>
    <n v="0"/>
    <n v="1"/>
    <n v="12"/>
    <x v="0"/>
    <n v="5"/>
    <n v="2"/>
    <n v="0.2"/>
    <n v="0.19700000000000001"/>
    <n v="0.37"/>
    <n v="0.25369999999999998"/>
    <n v="9"/>
    <n v="50"/>
    <n v="59"/>
    <s v="WINTER"/>
    <x v="0"/>
    <x v="0"/>
    <x v="12"/>
    <x v="6"/>
    <x v="1"/>
    <x v="2"/>
    <n v="0.2"/>
    <n v="0.37"/>
    <x v="1"/>
    <x v="6"/>
  </r>
  <r>
    <s v="RESULT (A)"/>
    <n v="151"/>
    <x v="6"/>
    <n v="1"/>
    <n v="0"/>
    <n v="1"/>
    <n v="13"/>
    <x v="0"/>
    <n v="5"/>
    <n v="2"/>
    <n v="0.2"/>
    <n v="0.18179999999999999"/>
    <n v="0.37"/>
    <n v="0.28360000000000002"/>
    <n v="9"/>
    <n v="64"/>
    <n v="73"/>
    <s v="WINTER"/>
    <x v="0"/>
    <x v="0"/>
    <x v="13"/>
    <x v="6"/>
    <x v="1"/>
    <x v="2"/>
    <n v="0.18"/>
    <n v="0.37"/>
    <x v="1"/>
    <x v="6"/>
  </r>
  <r>
    <s v="RESULT (A)"/>
    <n v="152"/>
    <x v="6"/>
    <n v="1"/>
    <n v="0"/>
    <n v="1"/>
    <n v="14"/>
    <x v="0"/>
    <n v="5"/>
    <n v="2"/>
    <n v="0.2"/>
    <n v="0.19700000000000001"/>
    <n v="0.4"/>
    <n v="0.25369999999999998"/>
    <n v="7"/>
    <n v="43"/>
    <n v="50"/>
    <s v="WINTER"/>
    <x v="0"/>
    <x v="0"/>
    <x v="14"/>
    <x v="6"/>
    <x v="1"/>
    <x v="2"/>
    <n v="0.2"/>
    <n v="0.4"/>
    <x v="1"/>
    <x v="6"/>
  </r>
  <r>
    <s v="RESULT (A)"/>
    <n v="153"/>
    <x v="6"/>
    <n v="1"/>
    <n v="0"/>
    <n v="1"/>
    <n v="15"/>
    <x v="0"/>
    <n v="5"/>
    <n v="2"/>
    <n v="0.2"/>
    <n v="0.21210000000000001"/>
    <n v="0.37"/>
    <n v="0.16420000000000001"/>
    <n v="9"/>
    <n v="63"/>
    <n v="72"/>
    <s v="WINTER"/>
    <x v="0"/>
    <x v="0"/>
    <x v="15"/>
    <x v="6"/>
    <x v="1"/>
    <x v="2"/>
    <n v="0.21"/>
    <n v="0.37"/>
    <x v="1"/>
    <x v="6"/>
  </r>
  <r>
    <s v="RESULT (A)"/>
    <n v="154"/>
    <x v="6"/>
    <n v="1"/>
    <n v="0"/>
    <n v="1"/>
    <n v="16"/>
    <x v="0"/>
    <n v="5"/>
    <n v="2"/>
    <n v="0.2"/>
    <n v="0.21210000000000001"/>
    <n v="0.37"/>
    <n v="0.16420000000000001"/>
    <n v="5"/>
    <n v="82"/>
    <n v="87"/>
    <s v="WINTER"/>
    <x v="0"/>
    <x v="0"/>
    <x v="16"/>
    <x v="6"/>
    <x v="1"/>
    <x v="2"/>
    <n v="0.21"/>
    <n v="0.37"/>
    <x v="1"/>
    <x v="6"/>
  </r>
  <r>
    <s v="RESULT (A)"/>
    <n v="155"/>
    <x v="6"/>
    <n v="1"/>
    <n v="0"/>
    <n v="1"/>
    <n v="17"/>
    <x v="0"/>
    <n v="5"/>
    <n v="2"/>
    <n v="0.2"/>
    <n v="0.2576"/>
    <n v="0.37"/>
    <n v="0"/>
    <n v="9"/>
    <n v="178"/>
    <n v="187"/>
    <s v="WINTER"/>
    <x v="0"/>
    <x v="0"/>
    <x v="17"/>
    <x v="6"/>
    <x v="1"/>
    <x v="2"/>
    <n v="0.26"/>
    <n v="0.37"/>
    <x v="1"/>
    <x v="6"/>
  </r>
  <r>
    <s v="RESULT (A)"/>
    <n v="156"/>
    <x v="6"/>
    <n v="1"/>
    <n v="0"/>
    <n v="1"/>
    <n v="18"/>
    <x v="0"/>
    <n v="5"/>
    <n v="1"/>
    <n v="0.2"/>
    <n v="0.2273"/>
    <n v="0.4"/>
    <n v="8.9599999999999999E-2"/>
    <n v="7"/>
    <n v="116"/>
    <n v="123"/>
    <s v="WINTER"/>
    <x v="0"/>
    <x v="0"/>
    <x v="18"/>
    <x v="6"/>
    <x v="0"/>
    <x v="2"/>
    <n v="0.23"/>
    <n v="0.4"/>
    <x v="1"/>
    <x v="6"/>
  </r>
  <r>
    <s v="RESULT (A)"/>
    <n v="157"/>
    <x v="6"/>
    <n v="1"/>
    <n v="0"/>
    <n v="1"/>
    <n v="19"/>
    <x v="0"/>
    <n v="5"/>
    <n v="1"/>
    <n v="0.16"/>
    <n v="0.19700000000000001"/>
    <n v="0.55000000000000004"/>
    <n v="8.9599999999999999E-2"/>
    <n v="3"/>
    <n v="92"/>
    <n v="95"/>
    <s v="WINTER"/>
    <x v="0"/>
    <x v="0"/>
    <x v="19"/>
    <x v="6"/>
    <x v="0"/>
    <x v="13"/>
    <n v="0.2"/>
    <n v="0.55000000000000004"/>
    <x v="1"/>
    <x v="6"/>
  </r>
  <r>
    <s v="RESULT (A)"/>
    <n v="158"/>
    <x v="6"/>
    <n v="1"/>
    <n v="0"/>
    <n v="1"/>
    <n v="20"/>
    <x v="0"/>
    <n v="5"/>
    <n v="1"/>
    <n v="0.18"/>
    <n v="0.21210000000000001"/>
    <n v="0.47"/>
    <n v="0.1045"/>
    <n v="1"/>
    <n v="50"/>
    <n v="51"/>
    <s v="WINTER"/>
    <x v="0"/>
    <x v="0"/>
    <x v="20"/>
    <x v="6"/>
    <x v="0"/>
    <x v="15"/>
    <n v="0.21"/>
    <n v="0.47"/>
    <x v="1"/>
    <x v="6"/>
  </r>
  <r>
    <s v="RESULT (A)"/>
    <n v="159"/>
    <x v="6"/>
    <n v="1"/>
    <n v="0"/>
    <n v="1"/>
    <n v="21"/>
    <x v="0"/>
    <n v="5"/>
    <n v="1"/>
    <n v="0.18"/>
    <n v="0.19700000000000001"/>
    <n v="0.47"/>
    <n v="0.1343"/>
    <n v="0"/>
    <n v="39"/>
    <n v="39"/>
    <s v="WINTER"/>
    <x v="0"/>
    <x v="0"/>
    <x v="21"/>
    <x v="6"/>
    <x v="0"/>
    <x v="15"/>
    <n v="0.2"/>
    <n v="0.47"/>
    <x v="1"/>
    <x v="6"/>
  </r>
  <r>
    <s v="RESULT (A)"/>
    <n v="160"/>
    <x v="6"/>
    <n v="1"/>
    <n v="0"/>
    <n v="1"/>
    <n v="22"/>
    <x v="0"/>
    <n v="5"/>
    <n v="2"/>
    <n v="0.18"/>
    <n v="0.19700000000000001"/>
    <n v="0.43"/>
    <n v="0.16420000000000001"/>
    <n v="2"/>
    <n v="34"/>
    <n v="36"/>
    <s v="WINTER"/>
    <x v="0"/>
    <x v="0"/>
    <x v="22"/>
    <x v="6"/>
    <x v="1"/>
    <x v="15"/>
    <n v="0.2"/>
    <n v="0.43"/>
    <x v="1"/>
    <x v="6"/>
  </r>
  <r>
    <s v="RESULT (A)"/>
    <n v="161"/>
    <x v="6"/>
    <n v="1"/>
    <n v="0"/>
    <n v="1"/>
    <n v="23"/>
    <x v="0"/>
    <n v="5"/>
    <n v="2"/>
    <n v="0.18"/>
    <n v="0.19700000000000001"/>
    <n v="0.51"/>
    <n v="0.16420000000000001"/>
    <n v="1"/>
    <n v="14"/>
    <n v="15"/>
    <s v="WINTER"/>
    <x v="0"/>
    <x v="0"/>
    <x v="23"/>
    <x v="6"/>
    <x v="1"/>
    <x v="15"/>
    <n v="0.2"/>
    <n v="0.51"/>
    <x v="1"/>
    <x v="6"/>
  </r>
  <r>
    <s v="RESULT (A)"/>
    <n v="162"/>
    <x v="7"/>
    <n v="1"/>
    <n v="0"/>
    <n v="1"/>
    <n v="0"/>
    <x v="0"/>
    <n v="6"/>
    <n v="2"/>
    <n v="0.18"/>
    <n v="0.19700000000000001"/>
    <n v="0.51"/>
    <n v="0.16420000000000001"/>
    <n v="1"/>
    <n v="24"/>
    <n v="25"/>
    <s v="WINTER"/>
    <x v="0"/>
    <x v="0"/>
    <x v="0"/>
    <x v="0"/>
    <x v="1"/>
    <x v="15"/>
    <n v="0.2"/>
    <n v="0.51"/>
    <x v="0"/>
    <x v="7"/>
  </r>
  <r>
    <s v="RESULT (A)"/>
    <n v="163"/>
    <x v="7"/>
    <n v="1"/>
    <n v="0"/>
    <n v="1"/>
    <n v="1"/>
    <x v="0"/>
    <n v="6"/>
    <n v="2"/>
    <n v="0.18"/>
    <n v="0.21210000000000001"/>
    <n v="0.55000000000000004"/>
    <n v="8.9599999999999999E-2"/>
    <n v="1"/>
    <n v="15"/>
    <n v="16"/>
    <s v="WINTER"/>
    <x v="0"/>
    <x v="0"/>
    <x v="1"/>
    <x v="0"/>
    <x v="1"/>
    <x v="15"/>
    <n v="0.21"/>
    <n v="0.55000000000000004"/>
    <x v="0"/>
    <x v="7"/>
  </r>
  <r>
    <s v="RESULT (A)"/>
    <n v="164"/>
    <x v="7"/>
    <n v="1"/>
    <n v="0"/>
    <n v="1"/>
    <n v="2"/>
    <x v="0"/>
    <n v="6"/>
    <n v="2"/>
    <n v="0.18"/>
    <n v="0.2424"/>
    <n v="0.55000000000000004"/>
    <n v="0"/>
    <n v="3"/>
    <n v="13"/>
    <n v="16"/>
    <s v="WINTER"/>
    <x v="0"/>
    <x v="0"/>
    <x v="2"/>
    <x v="0"/>
    <x v="1"/>
    <x v="15"/>
    <n v="0.24"/>
    <n v="0.55000000000000004"/>
    <x v="0"/>
    <x v="7"/>
  </r>
  <r>
    <s v="RESULT (A)"/>
    <n v="165"/>
    <x v="7"/>
    <n v="1"/>
    <n v="0"/>
    <n v="1"/>
    <n v="3"/>
    <x v="0"/>
    <n v="6"/>
    <n v="3"/>
    <n v="0.18"/>
    <n v="0.19700000000000001"/>
    <n v="0.55000000000000004"/>
    <n v="0.16420000000000001"/>
    <n v="0"/>
    <n v="7"/>
    <n v="7"/>
    <s v="WINTER"/>
    <x v="0"/>
    <x v="0"/>
    <x v="3"/>
    <x v="0"/>
    <x v="2"/>
    <x v="15"/>
    <n v="0.2"/>
    <n v="0.55000000000000004"/>
    <x v="0"/>
    <x v="7"/>
  </r>
  <r>
    <s v="RESULT (A)"/>
    <n v="166"/>
    <x v="7"/>
    <n v="1"/>
    <n v="0"/>
    <n v="1"/>
    <n v="4"/>
    <x v="0"/>
    <n v="6"/>
    <n v="3"/>
    <n v="0.18"/>
    <n v="0.19700000000000001"/>
    <n v="0.55000000000000004"/>
    <n v="0.16420000000000001"/>
    <n v="0"/>
    <n v="1"/>
    <n v="1"/>
    <s v="WINTER"/>
    <x v="0"/>
    <x v="0"/>
    <x v="4"/>
    <x v="0"/>
    <x v="2"/>
    <x v="15"/>
    <n v="0.2"/>
    <n v="0.55000000000000004"/>
    <x v="0"/>
    <x v="7"/>
  </r>
  <r>
    <s v="RESULT (A)"/>
    <n v="167"/>
    <x v="7"/>
    <n v="1"/>
    <n v="0"/>
    <n v="1"/>
    <n v="5"/>
    <x v="0"/>
    <n v="6"/>
    <n v="2"/>
    <n v="0.16"/>
    <n v="0.16669999999999999"/>
    <n v="0.74"/>
    <n v="0.16420000000000001"/>
    <n v="0"/>
    <n v="5"/>
    <n v="5"/>
    <s v="WINTER"/>
    <x v="0"/>
    <x v="0"/>
    <x v="5"/>
    <x v="0"/>
    <x v="1"/>
    <x v="13"/>
    <n v="0.17"/>
    <n v="0.74"/>
    <x v="0"/>
    <x v="7"/>
  </r>
  <r>
    <s v="RESULT (A)"/>
    <n v="168"/>
    <x v="7"/>
    <n v="1"/>
    <n v="0"/>
    <n v="1"/>
    <n v="6"/>
    <x v="0"/>
    <n v="6"/>
    <n v="2"/>
    <n v="0.16"/>
    <n v="0.16669999999999999"/>
    <n v="0.74"/>
    <n v="0.16420000000000001"/>
    <n v="0"/>
    <n v="2"/>
    <n v="2"/>
    <s v="WINTER"/>
    <x v="0"/>
    <x v="0"/>
    <x v="6"/>
    <x v="0"/>
    <x v="1"/>
    <x v="13"/>
    <n v="0.17"/>
    <n v="0.74"/>
    <x v="0"/>
    <x v="7"/>
  </r>
  <r>
    <s v="RESULT (A)"/>
    <n v="169"/>
    <x v="7"/>
    <n v="1"/>
    <n v="0"/>
    <n v="1"/>
    <n v="7"/>
    <x v="0"/>
    <n v="6"/>
    <n v="2"/>
    <n v="0.16"/>
    <n v="0.18179999999999999"/>
    <n v="0.74"/>
    <n v="0.1045"/>
    <n v="1"/>
    <n v="8"/>
    <n v="9"/>
    <s v="WINTER"/>
    <x v="0"/>
    <x v="0"/>
    <x v="7"/>
    <x v="0"/>
    <x v="1"/>
    <x v="13"/>
    <n v="0.18"/>
    <n v="0.74"/>
    <x v="0"/>
    <x v="7"/>
  </r>
  <r>
    <s v="RESULT (A)"/>
    <n v="170"/>
    <x v="7"/>
    <n v="1"/>
    <n v="0"/>
    <n v="1"/>
    <n v="8"/>
    <x v="0"/>
    <n v="6"/>
    <n v="3"/>
    <n v="0.16"/>
    <n v="0.18179999999999999"/>
    <n v="0.93"/>
    <n v="0.1045"/>
    <n v="0"/>
    <n v="15"/>
    <n v="15"/>
    <s v="WINTER"/>
    <x v="0"/>
    <x v="0"/>
    <x v="8"/>
    <x v="0"/>
    <x v="2"/>
    <x v="13"/>
    <n v="0.18"/>
    <n v="0.93"/>
    <x v="0"/>
    <x v="7"/>
  </r>
  <r>
    <s v="RESULT (A)"/>
    <n v="171"/>
    <x v="7"/>
    <n v="1"/>
    <n v="0"/>
    <n v="1"/>
    <n v="9"/>
    <x v="0"/>
    <n v="6"/>
    <n v="3"/>
    <n v="0.16"/>
    <n v="0.18179999999999999"/>
    <n v="0.93"/>
    <n v="0.1045"/>
    <n v="0"/>
    <n v="20"/>
    <n v="20"/>
    <s v="WINTER"/>
    <x v="0"/>
    <x v="0"/>
    <x v="9"/>
    <x v="0"/>
    <x v="2"/>
    <x v="13"/>
    <n v="0.18"/>
    <n v="0.93"/>
    <x v="0"/>
    <x v="7"/>
  </r>
  <r>
    <s v="RESULT (A)"/>
    <n v="172"/>
    <x v="7"/>
    <n v="1"/>
    <n v="0"/>
    <n v="1"/>
    <n v="10"/>
    <x v="0"/>
    <n v="6"/>
    <n v="2"/>
    <n v="0.18"/>
    <n v="0.19700000000000001"/>
    <n v="0.8"/>
    <n v="0.16420000000000001"/>
    <n v="5"/>
    <n v="56"/>
    <n v="61"/>
    <s v="WINTER"/>
    <x v="0"/>
    <x v="0"/>
    <x v="10"/>
    <x v="0"/>
    <x v="1"/>
    <x v="15"/>
    <n v="0.2"/>
    <n v="0.8"/>
    <x v="0"/>
    <x v="7"/>
  </r>
  <r>
    <s v="RESULT (A)"/>
    <n v="173"/>
    <x v="7"/>
    <n v="1"/>
    <n v="0"/>
    <n v="1"/>
    <n v="11"/>
    <x v="0"/>
    <n v="6"/>
    <n v="2"/>
    <n v="0.2"/>
    <n v="0.18179999999999999"/>
    <n v="0.69"/>
    <n v="0.3881"/>
    <n v="2"/>
    <n v="60"/>
    <n v="62"/>
    <s v="WINTER"/>
    <x v="0"/>
    <x v="0"/>
    <x v="11"/>
    <x v="0"/>
    <x v="1"/>
    <x v="2"/>
    <n v="0.18"/>
    <n v="0.69"/>
    <x v="0"/>
    <x v="7"/>
  </r>
  <r>
    <s v="RESULT (A)"/>
    <n v="174"/>
    <x v="7"/>
    <n v="1"/>
    <n v="0"/>
    <n v="1"/>
    <n v="12"/>
    <x v="0"/>
    <n v="6"/>
    <n v="2"/>
    <n v="0.2"/>
    <n v="0.18179999999999999"/>
    <n v="0.59"/>
    <n v="0.35820000000000002"/>
    <n v="8"/>
    <n v="90"/>
    <n v="98"/>
    <s v="WINTER"/>
    <x v="0"/>
    <x v="0"/>
    <x v="12"/>
    <x v="0"/>
    <x v="1"/>
    <x v="2"/>
    <n v="0.18"/>
    <n v="0.59"/>
    <x v="1"/>
    <x v="7"/>
  </r>
  <r>
    <s v="RESULT (A)"/>
    <n v="175"/>
    <x v="7"/>
    <n v="1"/>
    <n v="0"/>
    <n v="1"/>
    <n v="13"/>
    <x v="0"/>
    <n v="6"/>
    <n v="1"/>
    <n v="0.2"/>
    <n v="0.18179999999999999"/>
    <n v="0.44"/>
    <n v="0.32840000000000003"/>
    <n v="7"/>
    <n v="95"/>
    <n v="102"/>
    <s v="WINTER"/>
    <x v="0"/>
    <x v="0"/>
    <x v="13"/>
    <x v="0"/>
    <x v="0"/>
    <x v="2"/>
    <n v="0.18"/>
    <n v="0.44"/>
    <x v="1"/>
    <x v="7"/>
  </r>
  <r>
    <s v="RESULT (A)"/>
    <n v="176"/>
    <x v="7"/>
    <n v="1"/>
    <n v="0"/>
    <n v="1"/>
    <n v="14"/>
    <x v="0"/>
    <n v="6"/>
    <n v="1"/>
    <n v="0.2"/>
    <n v="0.16669999999999999"/>
    <n v="0.32"/>
    <n v="0.49249999999999999"/>
    <n v="12"/>
    <n v="83"/>
    <n v="95"/>
    <s v="WINTER"/>
    <x v="0"/>
    <x v="0"/>
    <x v="14"/>
    <x v="0"/>
    <x v="0"/>
    <x v="2"/>
    <n v="0.17"/>
    <n v="0.32"/>
    <x v="1"/>
    <x v="7"/>
  </r>
  <r>
    <s v="RESULT (A)"/>
    <n v="177"/>
    <x v="7"/>
    <n v="1"/>
    <n v="0"/>
    <n v="1"/>
    <n v="15"/>
    <x v="0"/>
    <n v="6"/>
    <n v="1"/>
    <n v="0.2"/>
    <n v="0.16669999999999999"/>
    <n v="0.32"/>
    <n v="0.44779999999999998"/>
    <n v="5"/>
    <n v="69"/>
    <n v="74"/>
    <s v="WINTER"/>
    <x v="0"/>
    <x v="0"/>
    <x v="15"/>
    <x v="0"/>
    <x v="0"/>
    <x v="2"/>
    <n v="0.17"/>
    <n v="0.32"/>
    <x v="1"/>
    <x v="7"/>
  </r>
  <r>
    <s v="RESULT (A)"/>
    <n v="178"/>
    <x v="7"/>
    <n v="1"/>
    <n v="0"/>
    <n v="1"/>
    <n v="16"/>
    <x v="0"/>
    <n v="6"/>
    <n v="1"/>
    <n v="0.18"/>
    <n v="0.13639999999999999"/>
    <n v="0.28999999999999998"/>
    <n v="0.44779999999999998"/>
    <n v="8"/>
    <n v="68"/>
    <n v="76"/>
    <s v="WINTER"/>
    <x v="0"/>
    <x v="0"/>
    <x v="16"/>
    <x v="0"/>
    <x v="0"/>
    <x v="15"/>
    <n v="0.14000000000000001"/>
    <n v="0.28999999999999998"/>
    <x v="1"/>
    <x v="7"/>
  </r>
  <r>
    <s v="RESULT (A)"/>
    <n v="179"/>
    <x v="7"/>
    <n v="1"/>
    <n v="0"/>
    <n v="1"/>
    <n v="17"/>
    <x v="0"/>
    <n v="6"/>
    <n v="1"/>
    <n v="0.16"/>
    <n v="0.1212"/>
    <n v="0.37"/>
    <n v="0.55220000000000002"/>
    <n v="5"/>
    <n v="64"/>
    <n v="69"/>
    <s v="WINTER"/>
    <x v="0"/>
    <x v="0"/>
    <x v="17"/>
    <x v="0"/>
    <x v="0"/>
    <x v="13"/>
    <n v="0.12"/>
    <n v="0.37"/>
    <x v="1"/>
    <x v="7"/>
  </r>
  <r>
    <s v="RESULT (A)"/>
    <n v="180"/>
    <x v="7"/>
    <n v="1"/>
    <n v="0"/>
    <n v="1"/>
    <n v="18"/>
    <x v="0"/>
    <n v="6"/>
    <n v="1"/>
    <n v="0.14000000000000001"/>
    <n v="0.1212"/>
    <n v="0.39"/>
    <n v="0.29849999999999999"/>
    <n v="3"/>
    <n v="52"/>
    <n v="55"/>
    <s v="WINTER"/>
    <x v="0"/>
    <x v="0"/>
    <x v="18"/>
    <x v="0"/>
    <x v="0"/>
    <x v="14"/>
    <n v="0.12"/>
    <n v="0.39"/>
    <x v="1"/>
    <x v="7"/>
  </r>
  <r>
    <s v="RESULT (A)"/>
    <n v="181"/>
    <x v="7"/>
    <n v="1"/>
    <n v="0"/>
    <n v="1"/>
    <n v="19"/>
    <x v="0"/>
    <n v="6"/>
    <n v="1"/>
    <n v="0.14000000000000001"/>
    <n v="0.1212"/>
    <n v="0.36"/>
    <n v="0.25369999999999998"/>
    <n v="4"/>
    <n v="26"/>
    <n v="30"/>
    <s v="WINTER"/>
    <x v="0"/>
    <x v="0"/>
    <x v="19"/>
    <x v="0"/>
    <x v="0"/>
    <x v="14"/>
    <n v="0.12"/>
    <n v="0.36"/>
    <x v="1"/>
    <x v="7"/>
  </r>
  <r>
    <s v="RESULT (A)"/>
    <n v="182"/>
    <x v="7"/>
    <n v="1"/>
    <n v="0"/>
    <n v="1"/>
    <n v="20"/>
    <x v="0"/>
    <n v="6"/>
    <n v="1"/>
    <n v="0.12"/>
    <n v="0.1212"/>
    <n v="0.36"/>
    <n v="0.25369999999999998"/>
    <n v="0"/>
    <n v="28"/>
    <n v="28"/>
    <s v="WINTER"/>
    <x v="0"/>
    <x v="0"/>
    <x v="20"/>
    <x v="0"/>
    <x v="0"/>
    <x v="16"/>
    <n v="0.12"/>
    <n v="0.36"/>
    <x v="1"/>
    <x v="7"/>
  </r>
  <r>
    <s v="RESULT (A)"/>
    <n v="183"/>
    <x v="7"/>
    <n v="1"/>
    <n v="0"/>
    <n v="1"/>
    <n v="21"/>
    <x v="0"/>
    <n v="6"/>
    <n v="1"/>
    <n v="0.12"/>
    <n v="0.1061"/>
    <n v="0.39"/>
    <n v="0.35820000000000002"/>
    <n v="2"/>
    <n v="35"/>
    <n v="37"/>
    <s v="WINTER"/>
    <x v="0"/>
    <x v="0"/>
    <x v="21"/>
    <x v="0"/>
    <x v="0"/>
    <x v="16"/>
    <n v="0.11"/>
    <n v="0.39"/>
    <x v="1"/>
    <x v="7"/>
  </r>
  <r>
    <s v="RESULT (A)"/>
    <n v="184"/>
    <x v="7"/>
    <n v="1"/>
    <n v="0"/>
    <n v="1"/>
    <n v="22"/>
    <x v="0"/>
    <n v="6"/>
    <n v="1"/>
    <n v="0.12"/>
    <n v="0.1061"/>
    <n v="0.36"/>
    <n v="0.3881"/>
    <n v="1"/>
    <n v="33"/>
    <n v="34"/>
    <s v="WINTER"/>
    <x v="0"/>
    <x v="0"/>
    <x v="22"/>
    <x v="0"/>
    <x v="0"/>
    <x v="16"/>
    <n v="0.11"/>
    <n v="0.36"/>
    <x v="1"/>
    <x v="7"/>
  </r>
  <r>
    <s v="RESULT (A)"/>
    <n v="185"/>
    <x v="7"/>
    <n v="1"/>
    <n v="0"/>
    <n v="1"/>
    <n v="23"/>
    <x v="0"/>
    <n v="6"/>
    <n v="1"/>
    <n v="0.1"/>
    <n v="6.0600000000000001E-2"/>
    <n v="0.39"/>
    <n v="0.44779999999999998"/>
    <n v="0"/>
    <n v="22"/>
    <n v="22"/>
    <s v="WINTER"/>
    <x v="0"/>
    <x v="0"/>
    <x v="23"/>
    <x v="0"/>
    <x v="0"/>
    <x v="18"/>
    <n v="0.06"/>
    <n v="0.39"/>
    <x v="1"/>
    <x v="7"/>
  </r>
  <r>
    <s v="RESULT (A)"/>
    <n v="186"/>
    <x v="8"/>
    <n v="1"/>
    <n v="0"/>
    <n v="1"/>
    <n v="0"/>
    <x v="0"/>
    <n v="0"/>
    <n v="1"/>
    <n v="0.1"/>
    <n v="7.5800000000000006E-2"/>
    <n v="0.42"/>
    <n v="0.3881"/>
    <n v="1"/>
    <n v="24"/>
    <n v="25"/>
    <s v="WINTER"/>
    <x v="0"/>
    <x v="0"/>
    <x v="0"/>
    <x v="1"/>
    <x v="0"/>
    <x v="18"/>
    <n v="0.08"/>
    <n v="0.42"/>
    <x v="0"/>
    <x v="8"/>
  </r>
  <r>
    <s v="RESULT (A)"/>
    <n v="187"/>
    <x v="8"/>
    <n v="1"/>
    <n v="0"/>
    <n v="1"/>
    <n v="1"/>
    <x v="0"/>
    <n v="0"/>
    <n v="1"/>
    <n v="0.1"/>
    <n v="6.0600000000000001E-2"/>
    <n v="0.42"/>
    <n v="0.4627"/>
    <n v="0"/>
    <n v="12"/>
    <n v="12"/>
    <s v="WINTER"/>
    <x v="0"/>
    <x v="0"/>
    <x v="1"/>
    <x v="1"/>
    <x v="0"/>
    <x v="18"/>
    <n v="0.06"/>
    <n v="0.42"/>
    <x v="0"/>
    <x v="8"/>
  </r>
  <r>
    <s v="RESULT (A)"/>
    <n v="188"/>
    <x v="8"/>
    <n v="1"/>
    <n v="0"/>
    <n v="1"/>
    <n v="2"/>
    <x v="0"/>
    <n v="0"/>
    <n v="1"/>
    <n v="0.1"/>
    <n v="6.0600000000000001E-2"/>
    <n v="0.46"/>
    <n v="0.4627"/>
    <n v="0"/>
    <n v="11"/>
    <n v="11"/>
    <s v="WINTER"/>
    <x v="0"/>
    <x v="0"/>
    <x v="2"/>
    <x v="1"/>
    <x v="0"/>
    <x v="18"/>
    <n v="0.06"/>
    <n v="0.46"/>
    <x v="0"/>
    <x v="8"/>
  </r>
  <r>
    <s v="RESULT (A)"/>
    <n v="189"/>
    <x v="8"/>
    <n v="1"/>
    <n v="0"/>
    <n v="1"/>
    <n v="3"/>
    <x v="0"/>
    <n v="0"/>
    <n v="1"/>
    <n v="0.1"/>
    <n v="7.5800000000000006E-2"/>
    <n v="0.46"/>
    <n v="0.41789999999999999"/>
    <n v="0"/>
    <n v="4"/>
    <n v="4"/>
    <s v="WINTER"/>
    <x v="0"/>
    <x v="0"/>
    <x v="3"/>
    <x v="1"/>
    <x v="0"/>
    <x v="18"/>
    <n v="0.08"/>
    <n v="0.46"/>
    <x v="0"/>
    <x v="8"/>
  </r>
  <r>
    <s v="RESULT (A)"/>
    <n v="190"/>
    <x v="8"/>
    <n v="1"/>
    <n v="0"/>
    <n v="1"/>
    <n v="4"/>
    <x v="0"/>
    <n v="0"/>
    <n v="1"/>
    <n v="0.08"/>
    <n v="9.0899999999999995E-2"/>
    <n v="0.53"/>
    <n v="0.19400000000000001"/>
    <n v="0"/>
    <n v="1"/>
    <n v="1"/>
    <s v="WINTER"/>
    <x v="0"/>
    <x v="0"/>
    <x v="4"/>
    <x v="1"/>
    <x v="0"/>
    <x v="19"/>
    <n v="0.09"/>
    <n v="0.53"/>
    <x v="0"/>
    <x v="8"/>
  </r>
  <r>
    <s v="RESULT (A)"/>
    <n v="191"/>
    <x v="8"/>
    <n v="1"/>
    <n v="0"/>
    <n v="1"/>
    <n v="5"/>
    <x v="0"/>
    <n v="0"/>
    <n v="1"/>
    <n v="0.08"/>
    <n v="9.0899999999999995E-2"/>
    <n v="0.53"/>
    <n v="0.19400000000000001"/>
    <n v="0"/>
    <n v="1"/>
    <n v="1"/>
    <s v="WINTER"/>
    <x v="0"/>
    <x v="0"/>
    <x v="5"/>
    <x v="1"/>
    <x v="0"/>
    <x v="19"/>
    <n v="0.09"/>
    <n v="0.53"/>
    <x v="0"/>
    <x v="8"/>
  </r>
  <r>
    <s v="RESULT (A)"/>
    <n v="192"/>
    <x v="8"/>
    <n v="1"/>
    <n v="0"/>
    <n v="1"/>
    <n v="6"/>
    <x v="0"/>
    <n v="0"/>
    <n v="1"/>
    <n v="0.1"/>
    <n v="9.0899999999999995E-2"/>
    <n v="0.49"/>
    <n v="0.28360000000000002"/>
    <n v="0"/>
    <n v="1"/>
    <n v="1"/>
    <s v="WINTER"/>
    <x v="0"/>
    <x v="0"/>
    <x v="6"/>
    <x v="1"/>
    <x v="0"/>
    <x v="18"/>
    <n v="0.09"/>
    <n v="0.49"/>
    <x v="0"/>
    <x v="8"/>
  </r>
  <r>
    <s v="RESULT (A)"/>
    <n v="193"/>
    <x v="8"/>
    <n v="1"/>
    <n v="0"/>
    <n v="1"/>
    <n v="7"/>
    <x v="0"/>
    <n v="0"/>
    <n v="1"/>
    <n v="0.08"/>
    <n v="9.0899999999999995E-2"/>
    <n v="0.53"/>
    <n v="0.19400000000000001"/>
    <n v="1"/>
    <n v="5"/>
    <n v="6"/>
    <s v="WINTER"/>
    <x v="0"/>
    <x v="0"/>
    <x v="7"/>
    <x v="1"/>
    <x v="0"/>
    <x v="19"/>
    <n v="0.09"/>
    <n v="0.53"/>
    <x v="0"/>
    <x v="8"/>
  </r>
  <r>
    <s v="RESULT (A)"/>
    <n v="194"/>
    <x v="8"/>
    <n v="1"/>
    <n v="0"/>
    <n v="1"/>
    <n v="8"/>
    <x v="0"/>
    <n v="0"/>
    <n v="1"/>
    <n v="0.1"/>
    <n v="9.0899999999999995E-2"/>
    <n v="0.49"/>
    <n v="0.28360000000000002"/>
    <n v="0"/>
    <n v="10"/>
    <n v="10"/>
    <s v="WINTER"/>
    <x v="0"/>
    <x v="0"/>
    <x v="8"/>
    <x v="1"/>
    <x v="0"/>
    <x v="18"/>
    <n v="0.09"/>
    <n v="0.49"/>
    <x v="0"/>
    <x v="8"/>
  </r>
  <r>
    <s v="RESULT (A)"/>
    <n v="195"/>
    <x v="8"/>
    <n v="1"/>
    <n v="0"/>
    <n v="1"/>
    <n v="9"/>
    <x v="0"/>
    <n v="0"/>
    <n v="1"/>
    <n v="0.12"/>
    <n v="7.5800000000000006E-2"/>
    <n v="0.46"/>
    <n v="0.52239999999999998"/>
    <n v="0"/>
    <n v="19"/>
    <n v="19"/>
    <s v="WINTER"/>
    <x v="0"/>
    <x v="0"/>
    <x v="9"/>
    <x v="1"/>
    <x v="0"/>
    <x v="16"/>
    <n v="0.08"/>
    <n v="0.46"/>
    <x v="0"/>
    <x v="8"/>
  </r>
  <r>
    <s v="RESULT (A)"/>
    <n v="196"/>
    <x v="8"/>
    <n v="1"/>
    <n v="0"/>
    <n v="1"/>
    <n v="10"/>
    <x v="0"/>
    <n v="0"/>
    <n v="1"/>
    <n v="0.14000000000000001"/>
    <n v="0.1061"/>
    <n v="0.43"/>
    <n v="0.3881"/>
    <n v="0"/>
    <n v="49"/>
    <n v="49"/>
    <s v="WINTER"/>
    <x v="0"/>
    <x v="0"/>
    <x v="10"/>
    <x v="1"/>
    <x v="0"/>
    <x v="14"/>
    <n v="0.11"/>
    <n v="0.43"/>
    <x v="0"/>
    <x v="8"/>
  </r>
  <r>
    <s v="RESULT (A)"/>
    <n v="197"/>
    <x v="8"/>
    <n v="1"/>
    <n v="0"/>
    <n v="1"/>
    <n v="11"/>
    <x v="0"/>
    <n v="0"/>
    <n v="1"/>
    <n v="0.16"/>
    <n v="0.1212"/>
    <n v="0.4"/>
    <n v="0.52239999999999998"/>
    <n v="2"/>
    <n v="47"/>
    <n v="49"/>
    <s v="WINTER"/>
    <x v="0"/>
    <x v="0"/>
    <x v="11"/>
    <x v="1"/>
    <x v="0"/>
    <x v="13"/>
    <n v="0.12"/>
    <n v="0.4"/>
    <x v="0"/>
    <x v="8"/>
  </r>
  <r>
    <s v="RESULT (A)"/>
    <n v="198"/>
    <x v="8"/>
    <n v="1"/>
    <n v="0"/>
    <n v="1"/>
    <n v="12"/>
    <x v="0"/>
    <n v="0"/>
    <n v="1"/>
    <n v="0.18"/>
    <n v="0.13639999999999999"/>
    <n v="0.37"/>
    <n v="0.44779999999999998"/>
    <n v="4"/>
    <n v="79"/>
    <n v="83"/>
    <s v="WINTER"/>
    <x v="0"/>
    <x v="0"/>
    <x v="12"/>
    <x v="1"/>
    <x v="0"/>
    <x v="15"/>
    <n v="0.14000000000000001"/>
    <n v="0.37"/>
    <x v="1"/>
    <x v="8"/>
  </r>
  <r>
    <s v="RESULT (A)"/>
    <n v="199"/>
    <x v="8"/>
    <n v="1"/>
    <n v="0"/>
    <n v="1"/>
    <n v="13"/>
    <x v="0"/>
    <n v="0"/>
    <n v="1"/>
    <n v="0.2"/>
    <n v="0.16669999999999999"/>
    <n v="0.34"/>
    <n v="0.44779999999999998"/>
    <n v="6"/>
    <n v="69"/>
    <n v="75"/>
    <s v="WINTER"/>
    <x v="0"/>
    <x v="0"/>
    <x v="13"/>
    <x v="1"/>
    <x v="0"/>
    <x v="2"/>
    <n v="0.17"/>
    <n v="0.34"/>
    <x v="1"/>
    <x v="8"/>
  </r>
  <r>
    <s v="RESULT (A)"/>
    <n v="200"/>
    <x v="8"/>
    <n v="1"/>
    <n v="0"/>
    <n v="1"/>
    <n v="14"/>
    <x v="0"/>
    <n v="0"/>
    <n v="1"/>
    <n v="0.22"/>
    <n v="0.18179999999999999"/>
    <n v="0.32"/>
    <n v="0.4627"/>
    <n v="8"/>
    <n v="64"/>
    <n v="72"/>
    <s v="WINTER"/>
    <x v="0"/>
    <x v="0"/>
    <x v="14"/>
    <x v="1"/>
    <x v="0"/>
    <x v="1"/>
    <n v="0.18"/>
    <n v="0.32"/>
    <x v="1"/>
    <x v="8"/>
  </r>
  <r>
    <s v="RESULT (A)"/>
    <n v="201"/>
    <x v="8"/>
    <n v="1"/>
    <n v="0"/>
    <n v="1"/>
    <n v="15"/>
    <x v="0"/>
    <n v="0"/>
    <n v="1"/>
    <n v="0.22"/>
    <n v="0.19700000000000001"/>
    <n v="0.35"/>
    <n v="0.35820000000000002"/>
    <n v="5"/>
    <n v="77"/>
    <n v="82"/>
    <s v="WINTER"/>
    <x v="0"/>
    <x v="0"/>
    <x v="15"/>
    <x v="1"/>
    <x v="0"/>
    <x v="1"/>
    <n v="0.2"/>
    <n v="0.35"/>
    <x v="1"/>
    <x v="8"/>
  </r>
  <r>
    <s v="RESULT (A)"/>
    <n v="202"/>
    <x v="8"/>
    <n v="1"/>
    <n v="0"/>
    <n v="1"/>
    <n v="16"/>
    <x v="0"/>
    <n v="0"/>
    <n v="1"/>
    <n v="0.2"/>
    <n v="0.16669999999999999"/>
    <n v="0.34"/>
    <n v="0.44779999999999998"/>
    <n v="13"/>
    <n v="79"/>
    <n v="92"/>
    <s v="WINTER"/>
    <x v="0"/>
    <x v="0"/>
    <x v="16"/>
    <x v="1"/>
    <x v="0"/>
    <x v="2"/>
    <n v="0.17"/>
    <n v="0.34"/>
    <x v="1"/>
    <x v="8"/>
  </r>
  <r>
    <s v="RESULT (A)"/>
    <n v="203"/>
    <x v="8"/>
    <n v="1"/>
    <n v="0"/>
    <n v="1"/>
    <n v="17"/>
    <x v="0"/>
    <n v="0"/>
    <n v="1"/>
    <n v="0.18"/>
    <n v="0.1515"/>
    <n v="0.37"/>
    <n v="0.3881"/>
    <n v="3"/>
    <n v="59"/>
    <n v="62"/>
    <s v="WINTER"/>
    <x v="0"/>
    <x v="0"/>
    <x v="17"/>
    <x v="1"/>
    <x v="0"/>
    <x v="15"/>
    <n v="0.15"/>
    <n v="0.37"/>
    <x v="1"/>
    <x v="8"/>
  </r>
  <r>
    <s v="RESULT (A)"/>
    <n v="204"/>
    <x v="8"/>
    <n v="1"/>
    <n v="0"/>
    <n v="1"/>
    <n v="18"/>
    <x v="0"/>
    <n v="0"/>
    <n v="1"/>
    <n v="0.16"/>
    <n v="0.13639999999999999"/>
    <n v="0.4"/>
    <n v="0.32840000000000003"/>
    <n v="4"/>
    <n v="44"/>
    <n v="48"/>
    <s v="WINTER"/>
    <x v="0"/>
    <x v="0"/>
    <x v="18"/>
    <x v="1"/>
    <x v="0"/>
    <x v="13"/>
    <n v="0.14000000000000001"/>
    <n v="0.4"/>
    <x v="1"/>
    <x v="8"/>
  </r>
  <r>
    <s v="RESULT (A)"/>
    <n v="205"/>
    <x v="8"/>
    <n v="1"/>
    <n v="0"/>
    <n v="1"/>
    <n v="19"/>
    <x v="0"/>
    <n v="0"/>
    <n v="1"/>
    <n v="0.16"/>
    <n v="0.13639999999999999"/>
    <n v="0.43"/>
    <n v="0.32840000000000003"/>
    <n v="1"/>
    <n v="40"/>
    <n v="41"/>
    <s v="WINTER"/>
    <x v="0"/>
    <x v="0"/>
    <x v="19"/>
    <x v="1"/>
    <x v="0"/>
    <x v="13"/>
    <n v="0.14000000000000001"/>
    <n v="0.43"/>
    <x v="1"/>
    <x v="8"/>
  </r>
  <r>
    <s v="RESULT (A)"/>
    <n v="206"/>
    <x v="8"/>
    <n v="1"/>
    <n v="0"/>
    <n v="1"/>
    <n v="20"/>
    <x v="0"/>
    <n v="0"/>
    <n v="1"/>
    <n v="0.14000000000000001"/>
    <n v="0.1212"/>
    <n v="0.46"/>
    <n v="0.25369999999999998"/>
    <n v="0"/>
    <n v="38"/>
    <n v="38"/>
    <s v="WINTER"/>
    <x v="0"/>
    <x v="0"/>
    <x v="20"/>
    <x v="1"/>
    <x v="0"/>
    <x v="14"/>
    <n v="0.12"/>
    <n v="0.46"/>
    <x v="1"/>
    <x v="8"/>
  </r>
  <r>
    <s v="RESULT (A)"/>
    <n v="207"/>
    <x v="8"/>
    <n v="1"/>
    <n v="0"/>
    <n v="1"/>
    <n v="21"/>
    <x v="0"/>
    <n v="0"/>
    <n v="1"/>
    <n v="0.14000000000000001"/>
    <n v="0.1061"/>
    <n v="0.46"/>
    <n v="0.41789999999999999"/>
    <n v="1"/>
    <n v="19"/>
    <n v="20"/>
    <s v="WINTER"/>
    <x v="0"/>
    <x v="0"/>
    <x v="21"/>
    <x v="1"/>
    <x v="0"/>
    <x v="14"/>
    <n v="0.11"/>
    <n v="0.46"/>
    <x v="1"/>
    <x v="8"/>
  </r>
  <r>
    <s v="RESULT (A)"/>
    <n v="208"/>
    <x v="8"/>
    <n v="1"/>
    <n v="0"/>
    <n v="1"/>
    <n v="22"/>
    <x v="0"/>
    <n v="0"/>
    <n v="1"/>
    <n v="0.14000000000000001"/>
    <n v="0.1212"/>
    <n v="0.46"/>
    <n v="0.29849999999999999"/>
    <n v="5"/>
    <n v="10"/>
    <n v="15"/>
    <s v="WINTER"/>
    <x v="0"/>
    <x v="0"/>
    <x v="22"/>
    <x v="1"/>
    <x v="0"/>
    <x v="14"/>
    <n v="0.12"/>
    <n v="0.46"/>
    <x v="1"/>
    <x v="8"/>
  </r>
  <r>
    <s v="RESULT (A)"/>
    <n v="209"/>
    <x v="8"/>
    <n v="1"/>
    <n v="0"/>
    <n v="1"/>
    <n v="23"/>
    <x v="0"/>
    <n v="0"/>
    <n v="1"/>
    <n v="0.12"/>
    <n v="0.13639999999999999"/>
    <n v="0.5"/>
    <n v="0.19400000000000001"/>
    <n v="0"/>
    <n v="6"/>
    <n v="6"/>
    <s v="WINTER"/>
    <x v="0"/>
    <x v="0"/>
    <x v="23"/>
    <x v="1"/>
    <x v="0"/>
    <x v="16"/>
    <n v="0.14000000000000001"/>
    <n v="0.5"/>
    <x v="1"/>
    <x v="8"/>
  </r>
  <r>
    <s v="RESULT (A)"/>
    <n v="210"/>
    <x v="9"/>
    <n v="1"/>
    <n v="0"/>
    <n v="1"/>
    <n v="0"/>
    <x v="0"/>
    <n v="1"/>
    <n v="1"/>
    <n v="0.12"/>
    <n v="0.1212"/>
    <n v="0.5"/>
    <n v="0.28360000000000002"/>
    <n v="2"/>
    <n v="3"/>
    <n v="5"/>
    <s v="WINTER"/>
    <x v="0"/>
    <x v="0"/>
    <x v="0"/>
    <x v="2"/>
    <x v="0"/>
    <x v="16"/>
    <n v="0.12"/>
    <n v="0.5"/>
    <x v="0"/>
    <x v="9"/>
  </r>
  <r>
    <s v="RESULT (A)"/>
    <n v="211"/>
    <x v="9"/>
    <n v="1"/>
    <n v="0"/>
    <n v="1"/>
    <n v="1"/>
    <x v="0"/>
    <n v="1"/>
    <n v="1"/>
    <n v="0.12"/>
    <n v="0.1212"/>
    <n v="0.5"/>
    <n v="0.28360000000000002"/>
    <n v="1"/>
    <n v="0"/>
    <n v="1"/>
    <s v="WINTER"/>
    <x v="0"/>
    <x v="0"/>
    <x v="1"/>
    <x v="2"/>
    <x v="0"/>
    <x v="16"/>
    <n v="0.12"/>
    <n v="0.5"/>
    <x v="0"/>
    <x v="9"/>
  </r>
  <r>
    <s v="RESULT (A)"/>
    <n v="212"/>
    <x v="9"/>
    <n v="1"/>
    <n v="0"/>
    <n v="1"/>
    <n v="2"/>
    <x v="0"/>
    <n v="1"/>
    <n v="1"/>
    <n v="0.12"/>
    <n v="0.1212"/>
    <n v="0.5"/>
    <n v="0.22389999999999999"/>
    <n v="0"/>
    <n v="3"/>
    <n v="3"/>
    <s v="WINTER"/>
    <x v="0"/>
    <x v="0"/>
    <x v="2"/>
    <x v="2"/>
    <x v="0"/>
    <x v="16"/>
    <n v="0.12"/>
    <n v="0.5"/>
    <x v="0"/>
    <x v="9"/>
  </r>
  <r>
    <s v="RESULT (A)"/>
    <n v="213"/>
    <x v="9"/>
    <n v="1"/>
    <n v="0"/>
    <n v="1"/>
    <n v="3"/>
    <x v="0"/>
    <n v="1"/>
    <n v="1"/>
    <n v="0.12"/>
    <n v="0.1212"/>
    <n v="0.5"/>
    <n v="0.22389999999999999"/>
    <n v="0"/>
    <n v="1"/>
    <n v="1"/>
    <s v="WINTER"/>
    <x v="0"/>
    <x v="0"/>
    <x v="3"/>
    <x v="2"/>
    <x v="0"/>
    <x v="16"/>
    <n v="0.12"/>
    <n v="0.5"/>
    <x v="0"/>
    <x v="9"/>
  </r>
  <r>
    <s v="RESULT (A)"/>
    <n v="214"/>
    <x v="9"/>
    <n v="1"/>
    <n v="0"/>
    <n v="1"/>
    <n v="4"/>
    <x v="0"/>
    <n v="1"/>
    <n v="1"/>
    <n v="0.1"/>
    <n v="0.1212"/>
    <n v="0.54"/>
    <n v="0.1343"/>
    <n v="1"/>
    <n v="2"/>
    <n v="3"/>
    <s v="WINTER"/>
    <x v="0"/>
    <x v="0"/>
    <x v="4"/>
    <x v="2"/>
    <x v="0"/>
    <x v="18"/>
    <n v="0.12"/>
    <n v="0.54"/>
    <x v="0"/>
    <x v="9"/>
  </r>
  <r>
    <s v="RESULT (A)"/>
    <n v="215"/>
    <x v="9"/>
    <n v="1"/>
    <n v="0"/>
    <n v="1"/>
    <n v="5"/>
    <x v="0"/>
    <n v="1"/>
    <n v="1"/>
    <n v="0.1"/>
    <n v="0.1061"/>
    <n v="0.54"/>
    <n v="0.25369999999999998"/>
    <n v="0"/>
    <n v="3"/>
    <n v="3"/>
    <s v="WINTER"/>
    <x v="0"/>
    <x v="0"/>
    <x v="5"/>
    <x v="2"/>
    <x v="0"/>
    <x v="18"/>
    <n v="0.11"/>
    <n v="0.54"/>
    <x v="0"/>
    <x v="9"/>
  </r>
  <r>
    <s v="RESULT (A)"/>
    <n v="216"/>
    <x v="9"/>
    <n v="1"/>
    <n v="0"/>
    <n v="1"/>
    <n v="6"/>
    <x v="0"/>
    <n v="1"/>
    <n v="1"/>
    <n v="0.12"/>
    <n v="0.1212"/>
    <n v="0.5"/>
    <n v="0.28360000000000002"/>
    <n v="0"/>
    <n v="31"/>
    <n v="31"/>
    <s v="WINTER"/>
    <x v="0"/>
    <x v="0"/>
    <x v="6"/>
    <x v="2"/>
    <x v="0"/>
    <x v="16"/>
    <n v="0.12"/>
    <n v="0.5"/>
    <x v="0"/>
    <x v="9"/>
  </r>
  <r>
    <s v="RESULT (A)"/>
    <n v="217"/>
    <x v="9"/>
    <n v="1"/>
    <n v="0"/>
    <n v="1"/>
    <n v="7"/>
    <x v="0"/>
    <n v="1"/>
    <n v="1"/>
    <n v="0.12"/>
    <n v="0.1212"/>
    <n v="0.5"/>
    <n v="0.22389999999999999"/>
    <n v="2"/>
    <n v="75"/>
    <n v="77"/>
    <s v="WINTER"/>
    <x v="0"/>
    <x v="0"/>
    <x v="7"/>
    <x v="2"/>
    <x v="0"/>
    <x v="16"/>
    <n v="0.12"/>
    <n v="0.5"/>
    <x v="0"/>
    <x v="9"/>
  </r>
  <r>
    <s v="RESULT (A)"/>
    <n v="218"/>
    <x v="9"/>
    <n v="1"/>
    <n v="0"/>
    <n v="1"/>
    <n v="8"/>
    <x v="0"/>
    <n v="1"/>
    <n v="2"/>
    <n v="0.12"/>
    <n v="0.1212"/>
    <n v="0.5"/>
    <n v="0.28360000000000002"/>
    <n v="4"/>
    <n v="184"/>
    <n v="188"/>
    <s v="WINTER"/>
    <x v="0"/>
    <x v="0"/>
    <x v="8"/>
    <x v="2"/>
    <x v="1"/>
    <x v="16"/>
    <n v="0.12"/>
    <n v="0.5"/>
    <x v="0"/>
    <x v="9"/>
  </r>
  <r>
    <s v="RESULT (A)"/>
    <n v="219"/>
    <x v="9"/>
    <n v="1"/>
    <n v="0"/>
    <n v="1"/>
    <n v="9"/>
    <x v="0"/>
    <n v="1"/>
    <n v="2"/>
    <n v="0.14000000000000001"/>
    <n v="0.1212"/>
    <n v="0.5"/>
    <n v="0.25369999999999998"/>
    <n v="2"/>
    <n v="92"/>
    <n v="94"/>
    <s v="WINTER"/>
    <x v="0"/>
    <x v="0"/>
    <x v="9"/>
    <x v="2"/>
    <x v="1"/>
    <x v="14"/>
    <n v="0.12"/>
    <n v="0.5"/>
    <x v="0"/>
    <x v="9"/>
  </r>
  <r>
    <s v="RESULT (A)"/>
    <n v="220"/>
    <x v="9"/>
    <n v="1"/>
    <n v="0"/>
    <n v="1"/>
    <n v="10"/>
    <x v="0"/>
    <n v="1"/>
    <n v="2"/>
    <n v="0.14000000000000001"/>
    <n v="0.1212"/>
    <n v="0.5"/>
    <n v="0.29849999999999999"/>
    <n v="0"/>
    <n v="31"/>
    <n v="31"/>
    <s v="WINTER"/>
    <x v="0"/>
    <x v="0"/>
    <x v="10"/>
    <x v="2"/>
    <x v="1"/>
    <x v="14"/>
    <n v="0.12"/>
    <n v="0.5"/>
    <x v="0"/>
    <x v="9"/>
  </r>
  <r>
    <s v="RESULT (A)"/>
    <n v="221"/>
    <x v="9"/>
    <n v="1"/>
    <n v="0"/>
    <n v="1"/>
    <n v="11"/>
    <x v="0"/>
    <n v="1"/>
    <n v="2"/>
    <n v="0.16"/>
    <n v="0.13639999999999999"/>
    <n v="0.47"/>
    <n v="0.28360000000000002"/>
    <n v="2"/>
    <n v="28"/>
    <n v="30"/>
    <s v="WINTER"/>
    <x v="0"/>
    <x v="0"/>
    <x v="11"/>
    <x v="2"/>
    <x v="1"/>
    <x v="13"/>
    <n v="0.14000000000000001"/>
    <n v="0.47"/>
    <x v="0"/>
    <x v="9"/>
  </r>
  <r>
    <s v="RESULT (A)"/>
    <n v="222"/>
    <x v="9"/>
    <n v="1"/>
    <n v="0"/>
    <n v="1"/>
    <n v="12"/>
    <x v="0"/>
    <n v="1"/>
    <n v="2"/>
    <n v="0.2"/>
    <n v="0.18179999999999999"/>
    <n v="0.4"/>
    <n v="0.28360000000000002"/>
    <n v="5"/>
    <n v="47"/>
    <n v="52"/>
    <s v="WINTER"/>
    <x v="0"/>
    <x v="0"/>
    <x v="12"/>
    <x v="2"/>
    <x v="1"/>
    <x v="2"/>
    <n v="0.18"/>
    <n v="0.4"/>
    <x v="1"/>
    <x v="9"/>
  </r>
  <r>
    <s v="RESULT (A)"/>
    <n v="223"/>
    <x v="9"/>
    <n v="1"/>
    <n v="0"/>
    <n v="1"/>
    <n v="13"/>
    <x v="0"/>
    <n v="1"/>
    <n v="2"/>
    <n v="0.2"/>
    <n v="0.18179999999999999"/>
    <n v="0.4"/>
    <n v="0.28360000000000002"/>
    <n v="4"/>
    <n v="50"/>
    <n v="54"/>
    <s v="WINTER"/>
    <x v="0"/>
    <x v="0"/>
    <x v="13"/>
    <x v="2"/>
    <x v="1"/>
    <x v="2"/>
    <n v="0.18"/>
    <n v="0.4"/>
    <x v="1"/>
    <x v="9"/>
  </r>
  <r>
    <s v="RESULT (A)"/>
    <n v="224"/>
    <x v="9"/>
    <n v="1"/>
    <n v="0"/>
    <n v="1"/>
    <n v="14"/>
    <x v="0"/>
    <n v="1"/>
    <n v="2"/>
    <n v="0.2"/>
    <n v="0.19700000000000001"/>
    <n v="0.4"/>
    <n v="0.22389999999999999"/>
    <n v="0"/>
    <n v="47"/>
    <n v="47"/>
    <s v="WINTER"/>
    <x v="0"/>
    <x v="0"/>
    <x v="14"/>
    <x v="2"/>
    <x v="1"/>
    <x v="2"/>
    <n v="0.2"/>
    <n v="0.4"/>
    <x v="1"/>
    <x v="9"/>
  </r>
  <r>
    <s v="RESULT (A)"/>
    <n v="225"/>
    <x v="9"/>
    <n v="1"/>
    <n v="0"/>
    <n v="1"/>
    <n v="15"/>
    <x v="0"/>
    <n v="1"/>
    <n v="2"/>
    <n v="0.2"/>
    <n v="0.19700000000000001"/>
    <n v="0.4"/>
    <n v="0.22389999999999999"/>
    <n v="2"/>
    <n v="43"/>
    <n v="45"/>
    <s v="WINTER"/>
    <x v="0"/>
    <x v="0"/>
    <x v="15"/>
    <x v="2"/>
    <x v="1"/>
    <x v="2"/>
    <n v="0.2"/>
    <n v="0.4"/>
    <x v="1"/>
    <x v="9"/>
  </r>
  <r>
    <s v="RESULT (A)"/>
    <n v="226"/>
    <x v="9"/>
    <n v="1"/>
    <n v="0"/>
    <n v="1"/>
    <n v="16"/>
    <x v="0"/>
    <n v="1"/>
    <n v="1"/>
    <n v="0.2"/>
    <n v="0.21210000000000001"/>
    <n v="0.4"/>
    <n v="0.1343"/>
    <n v="4"/>
    <n v="70"/>
    <n v="74"/>
    <s v="WINTER"/>
    <x v="0"/>
    <x v="0"/>
    <x v="16"/>
    <x v="2"/>
    <x v="0"/>
    <x v="2"/>
    <n v="0.21"/>
    <n v="0.4"/>
    <x v="1"/>
    <x v="9"/>
  </r>
  <r>
    <s v="RESULT (A)"/>
    <n v="227"/>
    <x v="9"/>
    <n v="1"/>
    <n v="0"/>
    <n v="1"/>
    <n v="17"/>
    <x v="0"/>
    <n v="1"/>
    <n v="1"/>
    <n v="0.2"/>
    <n v="0.2273"/>
    <n v="0.4"/>
    <n v="0.1045"/>
    <n v="4"/>
    <n v="174"/>
    <n v="178"/>
    <s v="WINTER"/>
    <x v="0"/>
    <x v="0"/>
    <x v="17"/>
    <x v="2"/>
    <x v="0"/>
    <x v="2"/>
    <n v="0.23"/>
    <n v="0.4"/>
    <x v="1"/>
    <x v="9"/>
  </r>
  <r>
    <s v="RESULT (A)"/>
    <n v="228"/>
    <x v="9"/>
    <n v="1"/>
    <n v="0"/>
    <n v="1"/>
    <n v="18"/>
    <x v="0"/>
    <n v="1"/>
    <n v="1"/>
    <n v="0.2"/>
    <n v="0.19700000000000001"/>
    <n v="0.4"/>
    <n v="0.22389999999999999"/>
    <n v="1"/>
    <n v="154"/>
    <n v="155"/>
    <s v="WINTER"/>
    <x v="0"/>
    <x v="0"/>
    <x v="18"/>
    <x v="2"/>
    <x v="0"/>
    <x v="2"/>
    <n v="0.2"/>
    <n v="0.4"/>
    <x v="1"/>
    <x v="9"/>
  </r>
  <r>
    <s v="RESULT (A)"/>
    <n v="229"/>
    <x v="9"/>
    <n v="1"/>
    <n v="0"/>
    <n v="1"/>
    <n v="19"/>
    <x v="0"/>
    <n v="1"/>
    <n v="1"/>
    <n v="0.16"/>
    <n v="0.16669999999999999"/>
    <n v="0.47"/>
    <n v="0.16420000000000001"/>
    <n v="3"/>
    <n v="92"/>
    <n v="95"/>
    <s v="WINTER"/>
    <x v="0"/>
    <x v="0"/>
    <x v="19"/>
    <x v="2"/>
    <x v="0"/>
    <x v="13"/>
    <n v="0.17"/>
    <n v="0.47"/>
    <x v="1"/>
    <x v="9"/>
  </r>
  <r>
    <s v="RESULT (A)"/>
    <n v="230"/>
    <x v="9"/>
    <n v="1"/>
    <n v="0"/>
    <n v="1"/>
    <n v="20"/>
    <x v="0"/>
    <n v="1"/>
    <n v="1"/>
    <n v="0.16"/>
    <n v="0.16669999999999999"/>
    <n v="0.5"/>
    <n v="0.16420000000000001"/>
    <n v="1"/>
    <n v="73"/>
    <n v="74"/>
    <s v="WINTER"/>
    <x v="0"/>
    <x v="0"/>
    <x v="20"/>
    <x v="2"/>
    <x v="0"/>
    <x v="13"/>
    <n v="0.17"/>
    <n v="0.5"/>
    <x v="1"/>
    <x v="9"/>
  </r>
  <r>
    <s v="RESULT (A)"/>
    <n v="231"/>
    <x v="9"/>
    <n v="1"/>
    <n v="0"/>
    <n v="1"/>
    <n v="21"/>
    <x v="0"/>
    <n v="1"/>
    <n v="1"/>
    <n v="0.14000000000000001"/>
    <n v="0.13639999999999999"/>
    <n v="0.59"/>
    <n v="0.19400000000000001"/>
    <n v="1"/>
    <n v="37"/>
    <n v="38"/>
    <s v="WINTER"/>
    <x v="0"/>
    <x v="0"/>
    <x v="21"/>
    <x v="2"/>
    <x v="0"/>
    <x v="14"/>
    <n v="0.14000000000000001"/>
    <n v="0.59"/>
    <x v="1"/>
    <x v="9"/>
  </r>
  <r>
    <s v="RESULT (A)"/>
    <n v="232"/>
    <x v="9"/>
    <n v="1"/>
    <n v="0"/>
    <n v="1"/>
    <n v="22"/>
    <x v="0"/>
    <n v="1"/>
    <n v="1"/>
    <n v="0.14000000000000001"/>
    <n v="0.1515"/>
    <n v="0.59"/>
    <n v="0.16420000000000001"/>
    <n v="2"/>
    <n v="22"/>
    <n v="24"/>
    <s v="WINTER"/>
    <x v="0"/>
    <x v="0"/>
    <x v="22"/>
    <x v="2"/>
    <x v="0"/>
    <x v="14"/>
    <n v="0.15"/>
    <n v="0.59"/>
    <x v="1"/>
    <x v="9"/>
  </r>
  <r>
    <s v="RESULT (A)"/>
    <n v="233"/>
    <x v="9"/>
    <n v="1"/>
    <n v="0"/>
    <n v="1"/>
    <n v="23"/>
    <x v="0"/>
    <n v="1"/>
    <n v="1"/>
    <n v="0.14000000000000001"/>
    <n v="0.1515"/>
    <n v="0.59"/>
    <n v="0.16420000000000001"/>
    <n v="0"/>
    <n v="18"/>
    <n v="18"/>
    <s v="WINTER"/>
    <x v="0"/>
    <x v="0"/>
    <x v="23"/>
    <x v="2"/>
    <x v="0"/>
    <x v="14"/>
    <n v="0.15"/>
    <n v="0.59"/>
    <x v="1"/>
    <x v="9"/>
  </r>
  <r>
    <s v="RESULT (A)"/>
    <n v="234"/>
    <x v="10"/>
    <n v="1"/>
    <n v="0"/>
    <n v="1"/>
    <n v="0"/>
    <x v="0"/>
    <n v="2"/>
    <n v="1"/>
    <n v="0.14000000000000001"/>
    <n v="0.16669999999999999"/>
    <n v="0.59"/>
    <n v="0.1045"/>
    <n v="2"/>
    <n v="10"/>
    <n v="12"/>
    <s v="WINTER"/>
    <x v="0"/>
    <x v="0"/>
    <x v="0"/>
    <x v="3"/>
    <x v="0"/>
    <x v="14"/>
    <n v="0.17"/>
    <n v="0.59"/>
    <x v="0"/>
    <x v="10"/>
  </r>
  <r>
    <s v="RESULT (A)"/>
    <n v="235"/>
    <x v="10"/>
    <n v="1"/>
    <n v="0"/>
    <n v="1"/>
    <n v="1"/>
    <x v="0"/>
    <n v="2"/>
    <n v="1"/>
    <n v="0.14000000000000001"/>
    <n v="0.1515"/>
    <n v="0.59"/>
    <n v="0.16420000000000001"/>
    <n v="0"/>
    <n v="3"/>
    <n v="3"/>
    <s v="WINTER"/>
    <x v="0"/>
    <x v="0"/>
    <x v="1"/>
    <x v="3"/>
    <x v="0"/>
    <x v="14"/>
    <n v="0.15"/>
    <n v="0.59"/>
    <x v="0"/>
    <x v="10"/>
  </r>
  <r>
    <s v="RESULT (A)"/>
    <n v="236"/>
    <x v="10"/>
    <n v="1"/>
    <n v="0"/>
    <n v="1"/>
    <n v="2"/>
    <x v="0"/>
    <n v="2"/>
    <n v="2"/>
    <n v="0.16"/>
    <n v="0.1515"/>
    <n v="0.55000000000000004"/>
    <n v="0.19400000000000001"/>
    <n v="0"/>
    <n v="3"/>
    <n v="3"/>
    <s v="WINTER"/>
    <x v="0"/>
    <x v="0"/>
    <x v="2"/>
    <x v="3"/>
    <x v="1"/>
    <x v="13"/>
    <n v="0.15"/>
    <n v="0.55000000000000004"/>
    <x v="0"/>
    <x v="10"/>
  </r>
  <r>
    <s v="RESULT (A)"/>
    <n v="237"/>
    <x v="10"/>
    <n v="1"/>
    <n v="0"/>
    <n v="1"/>
    <n v="5"/>
    <x v="0"/>
    <n v="2"/>
    <n v="2"/>
    <n v="0.16"/>
    <n v="0.18179999999999999"/>
    <n v="0.55000000000000004"/>
    <n v="0.1343"/>
    <n v="0"/>
    <n v="6"/>
    <n v="6"/>
    <s v="WINTER"/>
    <x v="0"/>
    <x v="0"/>
    <x v="5"/>
    <x v="3"/>
    <x v="1"/>
    <x v="13"/>
    <n v="0.18"/>
    <n v="0.55000000000000004"/>
    <x v="0"/>
    <x v="10"/>
  </r>
  <r>
    <s v="RESULT (A)"/>
    <n v="238"/>
    <x v="10"/>
    <n v="1"/>
    <n v="0"/>
    <n v="1"/>
    <n v="6"/>
    <x v="0"/>
    <n v="2"/>
    <n v="2"/>
    <n v="0.16"/>
    <n v="0.18179999999999999"/>
    <n v="0.55000000000000004"/>
    <n v="0.1343"/>
    <n v="0"/>
    <n v="27"/>
    <n v="27"/>
    <s v="WINTER"/>
    <x v="0"/>
    <x v="0"/>
    <x v="6"/>
    <x v="3"/>
    <x v="1"/>
    <x v="13"/>
    <n v="0.18"/>
    <n v="0.55000000000000004"/>
    <x v="0"/>
    <x v="10"/>
  </r>
  <r>
    <s v="RESULT (A)"/>
    <n v="239"/>
    <x v="10"/>
    <n v="1"/>
    <n v="0"/>
    <n v="1"/>
    <n v="7"/>
    <x v="0"/>
    <n v="2"/>
    <n v="2"/>
    <n v="0.16"/>
    <n v="0.2273"/>
    <n v="0.55000000000000004"/>
    <n v="0"/>
    <n v="2"/>
    <n v="97"/>
    <n v="99"/>
    <s v="WINTER"/>
    <x v="0"/>
    <x v="0"/>
    <x v="7"/>
    <x v="3"/>
    <x v="1"/>
    <x v="13"/>
    <n v="0.23"/>
    <n v="0.55000000000000004"/>
    <x v="0"/>
    <x v="10"/>
  </r>
  <r>
    <s v="RESULT (A)"/>
    <n v="240"/>
    <x v="10"/>
    <n v="1"/>
    <n v="0"/>
    <n v="1"/>
    <n v="8"/>
    <x v="0"/>
    <n v="2"/>
    <n v="2"/>
    <n v="0.18"/>
    <n v="0.21210000000000001"/>
    <n v="0.51"/>
    <n v="8.9599999999999999E-2"/>
    <n v="3"/>
    <n v="214"/>
    <n v="217"/>
    <s v="WINTER"/>
    <x v="0"/>
    <x v="0"/>
    <x v="8"/>
    <x v="3"/>
    <x v="1"/>
    <x v="15"/>
    <n v="0.21"/>
    <n v="0.51"/>
    <x v="0"/>
    <x v="10"/>
  </r>
  <r>
    <s v="RESULT (A)"/>
    <n v="241"/>
    <x v="10"/>
    <n v="1"/>
    <n v="0"/>
    <n v="1"/>
    <n v="9"/>
    <x v="0"/>
    <n v="2"/>
    <n v="2"/>
    <n v="0.18"/>
    <n v="0.19700000000000001"/>
    <n v="0.51"/>
    <n v="0.16420000000000001"/>
    <n v="3"/>
    <n v="127"/>
    <n v="130"/>
    <s v="WINTER"/>
    <x v="0"/>
    <x v="0"/>
    <x v="9"/>
    <x v="3"/>
    <x v="1"/>
    <x v="15"/>
    <n v="0.2"/>
    <n v="0.51"/>
    <x v="0"/>
    <x v="10"/>
  </r>
  <r>
    <s v="RESULT (A)"/>
    <n v="242"/>
    <x v="10"/>
    <n v="1"/>
    <n v="0"/>
    <n v="1"/>
    <n v="10"/>
    <x v="0"/>
    <n v="2"/>
    <n v="2"/>
    <n v="0.2"/>
    <n v="0.21210000000000001"/>
    <n v="0.51"/>
    <n v="0.16420000000000001"/>
    <n v="3"/>
    <n v="51"/>
    <n v="54"/>
    <s v="WINTER"/>
    <x v="0"/>
    <x v="0"/>
    <x v="10"/>
    <x v="3"/>
    <x v="1"/>
    <x v="2"/>
    <n v="0.21"/>
    <n v="0.51"/>
    <x v="0"/>
    <x v="10"/>
  </r>
  <r>
    <s v="RESULT (A)"/>
    <n v="243"/>
    <x v="10"/>
    <n v="1"/>
    <n v="0"/>
    <n v="1"/>
    <n v="11"/>
    <x v="0"/>
    <n v="2"/>
    <n v="2"/>
    <n v="0.2"/>
    <n v="0.21210000000000001"/>
    <n v="0.47"/>
    <n v="0.1343"/>
    <n v="4"/>
    <n v="31"/>
    <n v="35"/>
    <s v="WINTER"/>
    <x v="0"/>
    <x v="0"/>
    <x v="11"/>
    <x v="3"/>
    <x v="1"/>
    <x v="2"/>
    <n v="0.21"/>
    <n v="0.47"/>
    <x v="0"/>
    <x v="10"/>
  </r>
  <r>
    <s v="RESULT (A)"/>
    <n v="244"/>
    <x v="10"/>
    <n v="1"/>
    <n v="0"/>
    <n v="1"/>
    <n v="12"/>
    <x v="0"/>
    <n v="2"/>
    <n v="2"/>
    <n v="0.2"/>
    <n v="0.2273"/>
    <n v="0.51"/>
    <n v="0.1045"/>
    <n v="2"/>
    <n v="55"/>
    <n v="57"/>
    <s v="WINTER"/>
    <x v="0"/>
    <x v="0"/>
    <x v="12"/>
    <x v="3"/>
    <x v="1"/>
    <x v="2"/>
    <n v="0.23"/>
    <n v="0.51"/>
    <x v="1"/>
    <x v="10"/>
  </r>
  <r>
    <s v="RESULT (A)"/>
    <n v="245"/>
    <x v="10"/>
    <n v="1"/>
    <n v="0"/>
    <n v="1"/>
    <n v="13"/>
    <x v="0"/>
    <n v="2"/>
    <n v="2"/>
    <n v="0.2"/>
    <n v="0.2273"/>
    <n v="0.59"/>
    <n v="8.9599999999999999E-2"/>
    <n v="6"/>
    <n v="46"/>
    <n v="52"/>
    <s v="WINTER"/>
    <x v="0"/>
    <x v="0"/>
    <x v="13"/>
    <x v="3"/>
    <x v="1"/>
    <x v="2"/>
    <n v="0.23"/>
    <n v="0.59"/>
    <x v="1"/>
    <x v="10"/>
  </r>
  <r>
    <s v="RESULT (A)"/>
    <n v="246"/>
    <x v="10"/>
    <n v="1"/>
    <n v="0"/>
    <n v="1"/>
    <n v="14"/>
    <x v="0"/>
    <n v="2"/>
    <n v="2"/>
    <n v="0.2"/>
    <n v="0.2273"/>
    <n v="0.59"/>
    <n v="8.9599999999999999E-2"/>
    <n v="3"/>
    <n v="60"/>
    <n v="63"/>
    <s v="WINTER"/>
    <x v="0"/>
    <x v="0"/>
    <x v="14"/>
    <x v="3"/>
    <x v="1"/>
    <x v="2"/>
    <n v="0.23"/>
    <n v="0.59"/>
    <x v="1"/>
    <x v="10"/>
  </r>
  <r>
    <s v="RESULT (A)"/>
    <n v="247"/>
    <x v="10"/>
    <n v="1"/>
    <n v="0"/>
    <n v="1"/>
    <n v="15"/>
    <x v="0"/>
    <n v="2"/>
    <n v="2"/>
    <n v="0.16"/>
    <n v="0.19700000000000001"/>
    <n v="0.8"/>
    <n v="8.9599999999999999E-2"/>
    <n v="2"/>
    <n v="45"/>
    <n v="47"/>
    <s v="WINTER"/>
    <x v="0"/>
    <x v="0"/>
    <x v="15"/>
    <x v="3"/>
    <x v="1"/>
    <x v="13"/>
    <n v="0.2"/>
    <n v="0.8"/>
    <x v="1"/>
    <x v="10"/>
  </r>
  <r>
    <s v="RESULT (A)"/>
    <n v="248"/>
    <x v="10"/>
    <n v="1"/>
    <n v="0"/>
    <n v="1"/>
    <n v="16"/>
    <x v="0"/>
    <n v="2"/>
    <n v="2"/>
    <n v="0.16"/>
    <n v="0.1515"/>
    <n v="0.86"/>
    <n v="0.22389999999999999"/>
    <n v="4"/>
    <n v="72"/>
    <n v="76"/>
    <s v="WINTER"/>
    <x v="0"/>
    <x v="0"/>
    <x v="16"/>
    <x v="3"/>
    <x v="1"/>
    <x v="13"/>
    <n v="0.15"/>
    <n v="0.86"/>
    <x v="1"/>
    <x v="10"/>
  </r>
  <r>
    <s v="RESULT (A)"/>
    <n v="249"/>
    <x v="10"/>
    <n v="1"/>
    <n v="0"/>
    <n v="1"/>
    <n v="17"/>
    <x v="0"/>
    <n v="2"/>
    <n v="2"/>
    <n v="0.16"/>
    <n v="0.1515"/>
    <n v="0.86"/>
    <n v="0.22389999999999999"/>
    <n v="6"/>
    <n v="130"/>
    <n v="136"/>
    <s v="WINTER"/>
    <x v="0"/>
    <x v="0"/>
    <x v="17"/>
    <x v="3"/>
    <x v="1"/>
    <x v="13"/>
    <n v="0.15"/>
    <n v="0.86"/>
    <x v="1"/>
    <x v="10"/>
  </r>
  <r>
    <s v="RESULT (A)"/>
    <n v="250"/>
    <x v="10"/>
    <n v="1"/>
    <n v="0"/>
    <n v="1"/>
    <n v="18"/>
    <x v="0"/>
    <n v="2"/>
    <n v="3"/>
    <n v="0.16"/>
    <n v="0.18179999999999999"/>
    <n v="0.93"/>
    <n v="0.1045"/>
    <n v="1"/>
    <n v="94"/>
    <n v="95"/>
    <s v="WINTER"/>
    <x v="0"/>
    <x v="0"/>
    <x v="18"/>
    <x v="3"/>
    <x v="2"/>
    <x v="13"/>
    <n v="0.18"/>
    <n v="0.93"/>
    <x v="1"/>
    <x v="10"/>
  </r>
  <r>
    <s v="RESULT (A)"/>
    <n v="251"/>
    <x v="10"/>
    <n v="1"/>
    <n v="0"/>
    <n v="1"/>
    <n v="19"/>
    <x v="0"/>
    <n v="2"/>
    <n v="3"/>
    <n v="0.16"/>
    <n v="0.2273"/>
    <n v="0.93"/>
    <n v="0"/>
    <n v="0"/>
    <n v="51"/>
    <n v="51"/>
    <s v="WINTER"/>
    <x v="0"/>
    <x v="0"/>
    <x v="19"/>
    <x v="3"/>
    <x v="2"/>
    <x v="13"/>
    <n v="0.23"/>
    <n v="0.93"/>
    <x v="1"/>
    <x v="10"/>
  </r>
  <r>
    <s v="RESULT (A)"/>
    <n v="252"/>
    <x v="10"/>
    <n v="1"/>
    <n v="0"/>
    <n v="1"/>
    <n v="20"/>
    <x v="0"/>
    <n v="2"/>
    <n v="3"/>
    <n v="0.16"/>
    <n v="0.1515"/>
    <n v="0.93"/>
    <n v="0.19400000000000001"/>
    <n v="0"/>
    <n v="32"/>
    <n v="32"/>
    <s v="WINTER"/>
    <x v="0"/>
    <x v="0"/>
    <x v="20"/>
    <x v="3"/>
    <x v="2"/>
    <x v="13"/>
    <n v="0.15"/>
    <n v="0.93"/>
    <x v="1"/>
    <x v="10"/>
  </r>
  <r>
    <s v="RESULT (A)"/>
    <n v="253"/>
    <x v="10"/>
    <n v="1"/>
    <n v="0"/>
    <n v="1"/>
    <n v="21"/>
    <x v="0"/>
    <n v="2"/>
    <n v="3"/>
    <n v="0.16"/>
    <n v="0.19700000000000001"/>
    <n v="0.86"/>
    <n v="8.9599999999999999E-2"/>
    <n v="0"/>
    <n v="20"/>
    <n v="20"/>
    <s v="WINTER"/>
    <x v="0"/>
    <x v="0"/>
    <x v="21"/>
    <x v="3"/>
    <x v="2"/>
    <x v="13"/>
    <n v="0.2"/>
    <n v="0.86"/>
    <x v="1"/>
    <x v="10"/>
  </r>
  <r>
    <s v="RESULT (A)"/>
    <n v="254"/>
    <x v="10"/>
    <n v="1"/>
    <n v="0"/>
    <n v="1"/>
    <n v="22"/>
    <x v="0"/>
    <n v="2"/>
    <n v="3"/>
    <n v="0.16"/>
    <n v="0.18179999999999999"/>
    <n v="0.93"/>
    <n v="0.1045"/>
    <n v="1"/>
    <n v="28"/>
    <n v="29"/>
    <s v="WINTER"/>
    <x v="0"/>
    <x v="0"/>
    <x v="22"/>
    <x v="3"/>
    <x v="2"/>
    <x v="13"/>
    <n v="0.18"/>
    <n v="0.93"/>
    <x v="1"/>
    <x v="10"/>
  </r>
  <r>
    <s v="RESULT (A)"/>
    <n v="255"/>
    <x v="10"/>
    <n v="1"/>
    <n v="0"/>
    <n v="1"/>
    <n v="23"/>
    <x v="0"/>
    <n v="2"/>
    <n v="3"/>
    <n v="0.16"/>
    <n v="0.19700000000000001"/>
    <n v="0.93"/>
    <n v="8.9599999999999999E-2"/>
    <n v="1"/>
    <n v="18"/>
    <n v="19"/>
    <s v="WINTER"/>
    <x v="0"/>
    <x v="0"/>
    <x v="23"/>
    <x v="3"/>
    <x v="2"/>
    <x v="13"/>
    <n v="0.2"/>
    <n v="0.93"/>
    <x v="1"/>
    <x v="10"/>
  </r>
  <r>
    <s v="RESULT (A)"/>
    <n v="256"/>
    <x v="11"/>
    <n v="1"/>
    <n v="0"/>
    <n v="1"/>
    <n v="0"/>
    <x v="0"/>
    <n v="3"/>
    <n v="2"/>
    <n v="0.16"/>
    <n v="0.19700000000000001"/>
    <n v="0.86"/>
    <n v="8.9599999999999999E-2"/>
    <n v="0"/>
    <n v="7"/>
    <n v="7"/>
    <s v="WINTER"/>
    <x v="0"/>
    <x v="0"/>
    <x v="0"/>
    <x v="4"/>
    <x v="1"/>
    <x v="13"/>
    <n v="0.2"/>
    <n v="0.86"/>
    <x v="0"/>
    <x v="11"/>
  </r>
  <r>
    <s v="RESULT (A)"/>
    <n v="257"/>
    <x v="11"/>
    <n v="1"/>
    <n v="0"/>
    <n v="1"/>
    <n v="1"/>
    <x v="0"/>
    <n v="3"/>
    <n v="2"/>
    <n v="0.16"/>
    <n v="0.18179999999999999"/>
    <n v="0.86"/>
    <n v="0.1045"/>
    <n v="0"/>
    <n v="6"/>
    <n v="6"/>
    <s v="WINTER"/>
    <x v="0"/>
    <x v="0"/>
    <x v="1"/>
    <x v="4"/>
    <x v="1"/>
    <x v="13"/>
    <n v="0.18"/>
    <n v="0.86"/>
    <x v="0"/>
    <x v="11"/>
  </r>
  <r>
    <s v="RESULT (A)"/>
    <n v="258"/>
    <x v="11"/>
    <n v="1"/>
    <n v="0"/>
    <n v="1"/>
    <n v="2"/>
    <x v="0"/>
    <n v="3"/>
    <n v="1"/>
    <n v="0.14000000000000001"/>
    <n v="0.1515"/>
    <n v="0.86"/>
    <n v="0.1343"/>
    <n v="0"/>
    <n v="1"/>
    <n v="1"/>
    <s v="WINTER"/>
    <x v="0"/>
    <x v="0"/>
    <x v="2"/>
    <x v="4"/>
    <x v="0"/>
    <x v="14"/>
    <n v="0.15"/>
    <n v="0.86"/>
    <x v="0"/>
    <x v="11"/>
  </r>
  <r>
    <s v="RESULT (A)"/>
    <n v="259"/>
    <x v="11"/>
    <n v="1"/>
    <n v="0"/>
    <n v="1"/>
    <n v="5"/>
    <x v="0"/>
    <n v="3"/>
    <n v="1"/>
    <n v="0.14000000000000001"/>
    <n v="0.1515"/>
    <n v="0.86"/>
    <n v="0.16420000000000001"/>
    <n v="0"/>
    <n v="5"/>
    <n v="5"/>
    <s v="WINTER"/>
    <x v="0"/>
    <x v="0"/>
    <x v="5"/>
    <x v="4"/>
    <x v="0"/>
    <x v="14"/>
    <n v="0.15"/>
    <n v="0.86"/>
    <x v="0"/>
    <x v="11"/>
  </r>
  <r>
    <s v="RESULT (A)"/>
    <n v="260"/>
    <x v="11"/>
    <n v="1"/>
    <n v="0"/>
    <n v="1"/>
    <n v="6"/>
    <x v="0"/>
    <n v="3"/>
    <n v="1"/>
    <n v="0.12"/>
    <n v="0.1515"/>
    <n v="0.93"/>
    <n v="0.1343"/>
    <n v="0"/>
    <n v="16"/>
    <n v="16"/>
    <s v="WINTER"/>
    <x v="0"/>
    <x v="0"/>
    <x v="6"/>
    <x v="4"/>
    <x v="0"/>
    <x v="16"/>
    <n v="0.15"/>
    <n v="0.93"/>
    <x v="0"/>
    <x v="11"/>
  </r>
  <r>
    <s v="RESULT (A)"/>
    <n v="261"/>
    <x v="11"/>
    <n v="1"/>
    <n v="0"/>
    <n v="1"/>
    <n v="7"/>
    <x v="0"/>
    <n v="3"/>
    <n v="1"/>
    <n v="0.14000000000000001"/>
    <n v="0.1515"/>
    <n v="0.69"/>
    <n v="0.1343"/>
    <n v="0"/>
    <n v="54"/>
    <n v="54"/>
    <s v="WINTER"/>
    <x v="0"/>
    <x v="0"/>
    <x v="7"/>
    <x v="4"/>
    <x v="0"/>
    <x v="14"/>
    <n v="0.15"/>
    <n v="0.69"/>
    <x v="0"/>
    <x v="11"/>
  </r>
  <r>
    <s v="RESULT (A)"/>
    <n v="262"/>
    <x v="11"/>
    <n v="1"/>
    <n v="0"/>
    <n v="1"/>
    <n v="8"/>
    <x v="0"/>
    <n v="3"/>
    <n v="1"/>
    <n v="0.16"/>
    <n v="0.16669999999999999"/>
    <n v="0.59"/>
    <n v="0.16420000000000001"/>
    <n v="3"/>
    <n v="125"/>
    <n v="128"/>
    <s v="WINTER"/>
    <x v="0"/>
    <x v="0"/>
    <x v="8"/>
    <x v="4"/>
    <x v="0"/>
    <x v="13"/>
    <n v="0.17"/>
    <n v="0.59"/>
    <x v="0"/>
    <x v="11"/>
  </r>
  <r>
    <s v="RESULT (A)"/>
    <n v="263"/>
    <x v="11"/>
    <n v="1"/>
    <n v="0"/>
    <n v="1"/>
    <n v="9"/>
    <x v="0"/>
    <n v="3"/>
    <n v="1"/>
    <n v="0.16"/>
    <n v="0.13639999999999999"/>
    <n v="0.59"/>
    <n v="0.32840000000000003"/>
    <n v="3"/>
    <n v="78"/>
    <n v="81"/>
    <s v="WINTER"/>
    <x v="0"/>
    <x v="0"/>
    <x v="9"/>
    <x v="4"/>
    <x v="0"/>
    <x v="13"/>
    <n v="0.14000000000000001"/>
    <n v="0.59"/>
    <x v="0"/>
    <x v="11"/>
  </r>
  <r>
    <s v="RESULT (A)"/>
    <n v="264"/>
    <x v="11"/>
    <n v="1"/>
    <n v="0"/>
    <n v="1"/>
    <n v="10"/>
    <x v="0"/>
    <n v="3"/>
    <n v="1"/>
    <n v="0.18"/>
    <n v="0.18179999999999999"/>
    <n v="0.55000000000000004"/>
    <n v="0.22389999999999999"/>
    <n v="0"/>
    <n v="39"/>
    <n v="39"/>
    <s v="WINTER"/>
    <x v="0"/>
    <x v="0"/>
    <x v="10"/>
    <x v="4"/>
    <x v="0"/>
    <x v="15"/>
    <n v="0.18"/>
    <n v="0.55000000000000004"/>
    <x v="0"/>
    <x v="11"/>
  </r>
  <r>
    <s v="RESULT (A)"/>
    <n v="265"/>
    <x v="11"/>
    <n v="1"/>
    <n v="0"/>
    <n v="1"/>
    <n v="11"/>
    <x v="0"/>
    <n v="3"/>
    <n v="1"/>
    <n v="0.2"/>
    <n v="0.18179999999999999"/>
    <n v="0.51"/>
    <n v="0.3881"/>
    <n v="3"/>
    <n v="32"/>
    <n v="35"/>
    <s v="WINTER"/>
    <x v="0"/>
    <x v="0"/>
    <x v="11"/>
    <x v="4"/>
    <x v="0"/>
    <x v="2"/>
    <n v="0.18"/>
    <n v="0.51"/>
    <x v="0"/>
    <x v="11"/>
  </r>
  <r>
    <s v="RESULT (A)"/>
    <n v="266"/>
    <x v="11"/>
    <n v="1"/>
    <n v="0"/>
    <n v="1"/>
    <n v="12"/>
    <x v="0"/>
    <n v="3"/>
    <n v="1"/>
    <n v="0.2"/>
    <n v="0.1515"/>
    <n v="0.47"/>
    <n v="0.58209999999999995"/>
    <n v="3"/>
    <n v="52"/>
    <n v="55"/>
    <s v="WINTER"/>
    <x v="0"/>
    <x v="0"/>
    <x v="12"/>
    <x v="4"/>
    <x v="0"/>
    <x v="2"/>
    <n v="0.15"/>
    <n v="0.47"/>
    <x v="1"/>
    <x v="11"/>
  </r>
  <r>
    <s v="RESULT (A)"/>
    <n v="267"/>
    <x v="11"/>
    <n v="1"/>
    <n v="0"/>
    <n v="1"/>
    <n v="13"/>
    <x v="0"/>
    <n v="3"/>
    <n v="1"/>
    <n v="0.22"/>
    <n v="0.19700000000000001"/>
    <n v="0.44"/>
    <n v="0.35820000000000002"/>
    <n v="0"/>
    <n v="49"/>
    <n v="49"/>
    <s v="WINTER"/>
    <x v="0"/>
    <x v="0"/>
    <x v="13"/>
    <x v="4"/>
    <x v="0"/>
    <x v="1"/>
    <n v="0.2"/>
    <n v="0.44"/>
    <x v="1"/>
    <x v="11"/>
  </r>
  <r>
    <s v="RESULT (A)"/>
    <n v="268"/>
    <x v="11"/>
    <n v="1"/>
    <n v="0"/>
    <n v="1"/>
    <n v="14"/>
    <x v="0"/>
    <n v="3"/>
    <n v="1"/>
    <n v="0.2"/>
    <n v="0.18179999999999999"/>
    <n v="0.47"/>
    <n v="0.32840000000000003"/>
    <n v="0"/>
    <n v="44"/>
    <n v="44"/>
    <s v="WINTER"/>
    <x v="0"/>
    <x v="0"/>
    <x v="14"/>
    <x v="4"/>
    <x v="0"/>
    <x v="2"/>
    <n v="0.18"/>
    <n v="0.47"/>
    <x v="1"/>
    <x v="11"/>
  </r>
  <r>
    <s v="RESULT (A)"/>
    <n v="269"/>
    <x v="11"/>
    <n v="1"/>
    <n v="0"/>
    <n v="1"/>
    <n v="15"/>
    <x v="0"/>
    <n v="3"/>
    <n v="1"/>
    <n v="0.2"/>
    <n v="0.16669999999999999"/>
    <n v="0.47"/>
    <n v="0.41789999999999999"/>
    <n v="1"/>
    <n v="48"/>
    <n v="49"/>
    <s v="WINTER"/>
    <x v="0"/>
    <x v="0"/>
    <x v="15"/>
    <x v="4"/>
    <x v="0"/>
    <x v="2"/>
    <n v="0.17"/>
    <n v="0.47"/>
    <x v="1"/>
    <x v="11"/>
  </r>
  <r>
    <s v="RESULT (A)"/>
    <n v="270"/>
    <x v="11"/>
    <n v="1"/>
    <n v="0"/>
    <n v="1"/>
    <n v="16"/>
    <x v="0"/>
    <n v="3"/>
    <n v="1"/>
    <n v="0.22"/>
    <n v="0.19700000000000001"/>
    <n v="0.44"/>
    <n v="0.32840000000000003"/>
    <n v="5"/>
    <n v="63"/>
    <n v="68"/>
    <s v="WINTER"/>
    <x v="0"/>
    <x v="0"/>
    <x v="16"/>
    <x v="4"/>
    <x v="0"/>
    <x v="1"/>
    <n v="0.2"/>
    <n v="0.44"/>
    <x v="1"/>
    <x v="11"/>
  </r>
  <r>
    <s v="RESULT (A)"/>
    <n v="271"/>
    <x v="11"/>
    <n v="1"/>
    <n v="0"/>
    <n v="1"/>
    <n v="17"/>
    <x v="0"/>
    <n v="3"/>
    <n v="1"/>
    <n v="0.2"/>
    <n v="0.18179999999999999"/>
    <n v="0.47"/>
    <n v="0.35820000000000002"/>
    <n v="0"/>
    <n v="139"/>
    <n v="139"/>
    <s v="WINTER"/>
    <x v="0"/>
    <x v="0"/>
    <x v="17"/>
    <x v="4"/>
    <x v="0"/>
    <x v="2"/>
    <n v="0.18"/>
    <n v="0.47"/>
    <x v="1"/>
    <x v="11"/>
  </r>
  <r>
    <s v="RESULT (A)"/>
    <n v="272"/>
    <x v="11"/>
    <n v="1"/>
    <n v="0"/>
    <n v="1"/>
    <n v="18"/>
    <x v="0"/>
    <n v="3"/>
    <n v="1"/>
    <n v="0.2"/>
    <n v="0.1515"/>
    <n v="0.47"/>
    <n v="0.52239999999999998"/>
    <n v="2"/>
    <n v="135"/>
    <n v="137"/>
    <s v="WINTER"/>
    <x v="0"/>
    <x v="0"/>
    <x v="18"/>
    <x v="4"/>
    <x v="0"/>
    <x v="2"/>
    <n v="0.15"/>
    <n v="0.47"/>
    <x v="1"/>
    <x v="11"/>
  </r>
  <r>
    <s v="RESULT (A)"/>
    <n v="273"/>
    <x v="11"/>
    <n v="1"/>
    <n v="0"/>
    <n v="1"/>
    <n v="19"/>
    <x v="0"/>
    <n v="3"/>
    <n v="1"/>
    <n v="0.18"/>
    <n v="0.1515"/>
    <n v="0.47"/>
    <n v="0.41789999999999999"/>
    <n v="1"/>
    <n v="82"/>
    <n v="83"/>
    <s v="WINTER"/>
    <x v="0"/>
    <x v="0"/>
    <x v="19"/>
    <x v="4"/>
    <x v="0"/>
    <x v="15"/>
    <n v="0.15"/>
    <n v="0.47"/>
    <x v="1"/>
    <x v="11"/>
  </r>
  <r>
    <s v="RESULT (A)"/>
    <n v="274"/>
    <x v="11"/>
    <n v="1"/>
    <n v="0"/>
    <n v="1"/>
    <n v="20"/>
    <x v="0"/>
    <n v="3"/>
    <n v="1"/>
    <n v="0.16"/>
    <n v="0.13639999999999999"/>
    <n v="0.5"/>
    <n v="0.32840000000000003"/>
    <n v="2"/>
    <n v="54"/>
    <n v="56"/>
    <s v="WINTER"/>
    <x v="0"/>
    <x v="0"/>
    <x v="20"/>
    <x v="4"/>
    <x v="0"/>
    <x v="13"/>
    <n v="0.14000000000000001"/>
    <n v="0.5"/>
    <x v="1"/>
    <x v="11"/>
  </r>
  <r>
    <s v="RESULT (A)"/>
    <n v="275"/>
    <x v="11"/>
    <n v="1"/>
    <n v="0"/>
    <n v="1"/>
    <n v="21"/>
    <x v="0"/>
    <n v="3"/>
    <n v="1"/>
    <n v="0.16"/>
    <n v="0.13639999999999999"/>
    <n v="0.55000000000000004"/>
    <n v="0.32840000000000003"/>
    <n v="0"/>
    <n v="57"/>
    <n v="57"/>
    <s v="WINTER"/>
    <x v="0"/>
    <x v="0"/>
    <x v="21"/>
    <x v="4"/>
    <x v="0"/>
    <x v="13"/>
    <n v="0.14000000000000001"/>
    <n v="0.55000000000000004"/>
    <x v="1"/>
    <x v="11"/>
  </r>
  <r>
    <s v="RESULT (A)"/>
    <n v="276"/>
    <x v="11"/>
    <n v="1"/>
    <n v="0"/>
    <n v="1"/>
    <n v="22"/>
    <x v="0"/>
    <n v="3"/>
    <n v="1"/>
    <n v="0.16"/>
    <n v="0.1212"/>
    <n v="0.55000000000000004"/>
    <n v="0.44779999999999998"/>
    <n v="1"/>
    <n v="32"/>
    <n v="33"/>
    <s v="WINTER"/>
    <x v="0"/>
    <x v="0"/>
    <x v="22"/>
    <x v="4"/>
    <x v="0"/>
    <x v="13"/>
    <n v="0.12"/>
    <n v="0.55000000000000004"/>
    <x v="1"/>
    <x v="11"/>
  </r>
  <r>
    <s v="RESULT (A)"/>
    <n v="277"/>
    <x v="11"/>
    <n v="1"/>
    <n v="0"/>
    <n v="1"/>
    <n v="23"/>
    <x v="0"/>
    <n v="3"/>
    <n v="1"/>
    <n v="0.14000000000000001"/>
    <n v="0.1061"/>
    <n v="0.59"/>
    <n v="0.41789999999999999"/>
    <n v="1"/>
    <n v="19"/>
    <n v="20"/>
    <s v="WINTER"/>
    <x v="0"/>
    <x v="0"/>
    <x v="23"/>
    <x v="4"/>
    <x v="0"/>
    <x v="14"/>
    <n v="0.11"/>
    <n v="0.59"/>
    <x v="1"/>
    <x v="11"/>
  </r>
  <r>
    <s v="RESULT (A)"/>
    <n v="278"/>
    <x v="12"/>
    <n v="1"/>
    <n v="0"/>
    <n v="1"/>
    <n v="0"/>
    <x v="0"/>
    <n v="4"/>
    <n v="1"/>
    <n v="0.14000000000000001"/>
    <n v="0.1212"/>
    <n v="0.59"/>
    <n v="0.28360000000000002"/>
    <n v="1"/>
    <n v="6"/>
    <n v="7"/>
    <s v="WINTER"/>
    <x v="0"/>
    <x v="0"/>
    <x v="0"/>
    <x v="5"/>
    <x v="0"/>
    <x v="14"/>
    <n v="0.12"/>
    <n v="0.59"/>
    <x v="0"/>
    <x v="12"/>
  </r>
  <r>
    <s v="RESULT (A)"/>
    <n v="279"/>
    <x v="12"/>
    <n v="1"/>
    <n v="0"/>
    <n v="1"/>
    <n v="1"/>
    <x v="0"/>
    <n v="4"/>
    <n v="1"/>
    <n v="0.14000000000000001"/>
    <n v="0.1212"/>
    <n v="0.5"/>
    <n v="0.28360000000000002"/>
    <n v="0"/>
    <n v="2"/>
    <n v="2"/>
    <s v="WINTER"/>
    <x v="0"/>
    <x v="0"/>
    <x v="1"/>
    <x v="5"/>
    <x v="0"/>
    <x v="14"/>
    <n v="0.12"/>
    <n v="0.5"/>
    <x v="0"/>
    <x v="12"/>
  </r>
  <r>
    <s v="RESULT (A)"/>
    <n v="280"/>
    <x v="12"/>
    <n v="1"/>
    <n v="0"/>
    <n v="1"/>
    <n v="2"/>
    <x v="0"/>
    <n v="4"/>
    <n v="1"/>
    <n v="0.14000000000000001"/>
    <n v="0.1212"/>
    <n v="0.5"/>
    <n v="0.35820000000000002"/>
    <n v="0"/>
    <n v="2"/>
    <n v="2"/>
    <s v="WINTER"/>
    <x v="0"/>
    <x v="0"/>
    <x v="2"/>
    <x v="5"/>
    <x v="0"/>
    <x v="14"/>
    <n v="0.12"/>
    <n v="0.5"/>
    <x v="0"/>
    <x v="12"/>
  </r>
  <r>
    <s v="RESULT (A)"/>
    <n v="281"/>
    <x v="12"/>
    <n v="1"/>
    <n v="0"/>
    <n v="1"/>
    <n v="3"/>
    <x v="0"/>
    <n v="4"/>
    <n v="1"/>
    <n v="0.14000000000000001"/>
    <n v="0.1212"/>
    <n v="0.5"/>
    <n v="0.32840000000000003"/>
    <n v="0"/>
    <n v="3"/>
    <n v="3"/>
    <s v="WINTER"/>
    <x v="0"/>
    <x v="0"/>
    <x v="3"/>
    <x v="5"/>
    <x v="0"/>
    <x v="14"/>
    <n v="0.12"/>
    <n v="0.5"/>
    <x v="0"/>
    <x v="12"/>
  </r>
  <r>
    <s v="RESULT (A)"/>
    <n v="282"/>
    <x v="12"/>
    <n v="1"/>
    <n v="0"/>
    <n v="1"/>
    <n v="4"/>
    <x v="0"/>
    <n v="4"/>
    <n v="1"/>
    <n v="0.14000000000000001"/>
    <n v="0.1212"/>
    <n v="0.5"/>
    <n v="0.25369999999999998"/>
    <n v="0"/>
    <n v="4"/>
    <n v="4"/>
    <s v="WINTER"/>
    <x v="0"/>
    <x v="0"/>
    <x v="4"/>
    <x v="5"/>
    <x v="0"/>
    <x v="14"/>
    <n v="0.12"/>
    <n v="0.5"/>
    <x v="0"/>
    <x v="12"/>
  </r>
  <r>
    <s v="RESULT (A)"/>
    <n v="283"/>
    <x v="12"/>
    <n v="1"/>
    <n v="0"/>
    <n v="1"/>
    <n v="5"/>
    <x v="0"/>
    <n v="4"/>
    <n v="1"/>
    <n v="0.14000000000000001"/>
    <n v="0.1212"/>
    <n v="0.5"/>
    <n v="0.29849999999999999"/>
    <n v="0"/>
    <n v="3"/>
    <n v="3"/>
    <s v="WINTER"/>
    <x v="0"/>
    <x v="0"/>
    <x v="5"/>
    <x v="5"/>
    <x v="0"/>
    <x v="14"/>
    <n v="0.12"/>
    <n v="0.5"/>
    <x v="0"/>
    <x v="12"/>
  </r>
  <r>
    <s v="RESULT (A)"/>
    <n v="284"/>
    <x v="12"/>
    <n v="1"/>
    <n v="0"/>
    <n v="1"/>
    <n v="6"/>
    <x v="0"/>
    <n v="4"/>
    <n v="1"/>
    <n v="0.12"/>
    <n v="0.1515"/>
    <n v="0.54"/>
    <n v="0.1343"/>
    <n v="0"/>
    <n v="28"/>
    <n v="28"/>
    <s v="WINTER"/>
    <x v="0"/>
    <x v="0"/>
    <x v="6"/>
    <x v="5"/>
    <x v="0"/>
    <x v="16"/>
    <n v="0.15"/>
    <n v="0.54"/>
    <x v="0"/>
    <x v="12"/>
  </r>
  <r>
    <s v="RESULT (A)"/>
    <n v="285"/>
    <x v="12"/>
    <n v="1"/>
    <n v="0"/>
    <n v="1"/>
    <n v="7"/>
    <x v="0"/>
    <n v="4"/>
    <n v="1"/>
    <n v="0.12"/>
    <n v="0.1515"/>
    <n v="0.54"/>
    <n v="0.1343"/>
    <n v="0"/>
    <n v="72"/>
    <n v="72"/>
    <s v="WINTER"/>
    <x v="0"/>
    <x v="0"/>
    <x v="7"/>
    <x v="5"/>
    <x v="0"/>
    <x v="16"/>
    <n v="0.15"/>
    <n v="0.54"/>
    <x v="0"/>
    <x v="12"/>
  </r>
  <r>
    <s v="RESULT (A)"/>
    <n v="286"/>
    <x v="12"/>
    <n v="1"/>
    <n v="0"/>
    <n v="1"/>
    <n v="8"/>
    <x v="0"/>
    <n v="4"/>
    <n v="1"/>
    <n v="0.14000000000000001"/>
    <n v="0.13639999999999999"/>
    <n v="0.5"/>
    <n v="0.19400000000000001"/>
    <n v="5"/>
    <n v="197"/>
    <n v="202"/>
    <s v="WINTER"/>
    <x v="0"/>
    <x v="0"/>
    <x v="8"/>
    <x v="5"/>
    <x v="0"/>
    <x v="14"/>
    <n v="0.14000000000000001"/>
    <n v="0.5"/>
    <x v="0"/>
    <x v="12"/>
  </r>
  <r>
    <s v="RESULT (A)"/>
    <n v="287"/>
    <x v="12"/>
    <n v="1"/>
    <n v="0"/>
    <n v="1"/>
    <n v="9"/>
    <x v="0"/>
    <n v="4"/>
    <n v="1"/>
    <n v="0.14000000000000001"/>
    <n v="0.1212"/>
    <n v="0.5"/>
    <n v="0.32840000000000003"/>
    <n v="2"/>
    <n v="137"/>
    <n v="139"/>
    <s v="WINTER"/>
    <x v="0"/>
    <x v="0"/>
    <x v="9"/>
    <x v="5"/>
    <x v="0"/>
    <x v="14"/>
    <n v="0.12"/>
    <n v="0.5"/>
    <x v="0"/>
    <x v="12"/>
  </r>
  <r>
    <s v="RESULT (A)"/>
    <n v="288"/>
    <x v="12"/>
    <n v="1"/>
    <n v="0"/>
    <n v="1"/>
    <n v="10"/>
    <x v="0"/>
    <n v="4"/>
    <n v="2"/>
    <n v="0.16"/>
    <n v="0.13639999999999999"/>
    <n v="0.5"/>
    <n v="0.35820000000000002"/>
    <n v="2"/>
    <n v="36"/>
    <n v="38"/>
    <s v="WINTER"/>
    <x v="0"/>
    <x v="0"/>
    <x v="10"/>
    <x v="5"/>
    <x v="1"/>
    <x v="13"/>
    <n v="0.14000000000000001"/>
    <n v="0.5"/>
    <x v="0"/>
    <x v="12"/>
  </r>
  <r>
    <s v="RESULT (A)"/>
    <n v="289"/>
    <x v="12"/>
    <n v="1"/>
    <n v="0"/>
    <n v="1"/>
    <n v="11"/>
    <x v="0"/>
    <n v="4"/>
    <n v="2"/>
    <n v="0.2"/>
    <n v="0.16669999999999999"/>
    <n v="0.44"/>
    <n v="0.44779999999999998"/>
    <n v="4"/>
    <n v="33"/>
    <n v="37"/>
    <s v="WINTER"/>
    <x v="0"/>
    <x v="0"/>
    <x v="11"/>
    <x v="5"/>
    <x v="1"/>
    <x v="2"/>
    <n v="0.17"/>
    <n v="0.44"/>
    <x v="0"/>
    <x v="12"/>
  </r>
  <r>
    <s v="RESULT (A)"/>
    <n v="290"/>
    <x v="12"/>
    <n v="1"/>
    <n v="0"/>
    <n v="1"/>
    <n v="12"/>
    <x v="0"/>
    <n v="4"/>
    <n v="1"/>
    <n v="0.2"/>
    <n v="0.16669999999999999"/>
    <n v="0.44"/>
    <n v="0.41789999999999999"/>
    <n v="3"/>
    <n v="49"/>
    <n v="52"/>
    <s v="WINTER"/>
    <x v="0"/>
    <x v="0"/>
    <x v="12"/>
    <x v="5"/>
    <x v="0"/>
    <x v="2"/>
    <n v="0.17"/>
    <n v="0.44"/>
    <x v="1"/>
    <x v="12"/>
  </r>
  <r>
    <s v="RESULT (A)"/>
    <n v="291"/>
    <x v="12"/>
    <n v="1"/>
    <n v="0"/>
    <n v="1"/>
    <n v="13"/>
    <x v="0"/>
    <n v="4"/>
    <n v="1"/>
    <n v="0.22"/>
    <n v="0.19700000000000001"/>
    <n v="0.41"/>
    <n v="0.44779999999999998"/>
    <n v="2"/>
    <n v="81"/>
    <n v="83"/>
    <s v="WINTER"/>
    <x v="0"/>
    <x v="0"/>
    <x v="13"/>
    <x v="5"/>
    <x v="0"/>
    <x v="1"/>
    <n v="0.2"/>
    <n v="0.41"/>
    <x v="1"/>
    <x v="12"/>
  </r>
  <r>
    <s v="RESULT (A)"/>
    <n v="292"/>
    <x v="12"/>
    <n v="1"/>
    <n v="0"/>
    <n v="1"/>
    <n v="14"/>
    <x v="0"/>
    <n v="4"/>
    <n v="1"/>
    <n v="0.22"/>
    <n v="0.19700000000000001"/>
    <n v="0.41"/>
    <n v="0.3881"/>
    <n v="3"/>
    <n v="39"/>
    <n v="42"/>
    <s v="WINTER"/>
    <x v="0"/>
    <x v="0"/>
    <x v="14"/>
    <x v="5"/>
    <x v="0"/>
    <x v="1"/>
    <n v="0.2"/>
    <n v="0.41"/>
    <x v="1"/>
    <x v="12"/>
  </r>
  <r>
    <s v="RESULT (A)"/>
    <n v="293"/>
    <x v="12"/>
    <n v="1"/>
    <n v="0"/>
    <n v="1"/>
    <n v="15"/>
    <x v="0"/>
    <n v="4"/>
    <n v="1"/>
    <n v="0.24"/>
    <n v="0.21210000000000001"/>
    <n v="0.38"/>
    <n v="0.29849999999999999"/>
    <n v="5"/>
    <n v="55"/>
    <n v="60"/>
    <s v="WINTER"/>
    <x v="0"/>
    <x v="0"/>
    <x v="15"/>
    <x v="5"/>
    <x v="0"/>
    <x v="0"/>
    <n v="0.21"/>
    <n v="0.38"/>
    <x v="1"/>
    <x v="12"/>
  </r>
  <r>
    <s v="RESULT (A)"/>
    <n v="294"/>
    <x v="12"/>
    <n v="1"/>
    <n v="0"/>
    <n v="1"/>
    <n v="16"/>
    <x v="0"/>
    <n v="4"/>
    <n v="1"/>
    <n v="0.24"/>
    <n v="0.21210000000000001"/>
    <n v="0.38"/>
    <n v="0.35820000000000002"/>
    <n v="2"/>
    <n v="76"/>
    <n v="78"/>
    <s v="WINTER"/>
    <x v="0"/>
    <x v="0"/>
    <x v="16"/>
    <x v="5"/>
    <x v="0"/>
    <x v="0"/>
    <n v="0.21"/>
    <n v="0.38"/>
    <x v="1"/>
    <x v="12"/>
  </r>
  <r>
    <s v="RESULT (A)"/>
    <n v="295"/>
    <x v="12"/>
    <n v="1"/>
    <n v="0"/>
    <n v="1"/>
    <n v="17"/>
    <x v="0"/>
    <n v="4"/>
    <n v="1"/>
    <n v="0.2"/>
    <n v="0.18179999999999999"/>
    <n v="0.4"/>
    <n v="0.28360000000000002"/>
    <n v="4"/>
    <n v="158"/>
    <n v="162"/>
    <s v="WINTER"/>
    <x v="0"/>
    <x v="0"/>
    <x v="17"/>
    <x v="5"/>
    <x v="0"/>
    <x v="2"/>
    <n v="0.18"/>
    <n v="0.4"/>
    <x v="1"/>
    <x v="12"/>
  </r>
  <r>
    <s v="RESULT (A)"/>
    <n v="296"/>
    <x v="12"/>
    <n v="1"/>
    <n v="0"/>
    <n v="1"/>
    <n v="18"/>
    <x v="0"/>
    <n v="4"/>
    <n v="1"/>
    <n v="0.2"/>
    <n v="0.18179999999999999"/>
    <n v="0.4"/>
    <n v="0.32840000000000003"/>
    <n v="3"/>
    <n v="141"/>
    <n v="144"/>
    <s v="WINTER"/>
    <x v="0"/>
    <x v="0"/>
    <x v="18"/>
    <x v="5"/>
    <x v="0"/>
    <x v="2"/>
    <n v="0.18"/>
    <n v="0.4"/>
    <x v="1"/>
    <x v="12"/>
  </r>
  <r>
    <s v="RESULT (A)"/>
    <n v="297"/>
    <x v="12"/>
    <n v="1"/>
    <n v="0"/>
    <n v="1"/>
    <n v="19"/>
    <x v="0"/>
    <n v="4"/>
    <n v="1"/>
    <n v="0.16"/>
    <n v="0.1515"/>
    <n v="0.47"/>
    <n v="0.25369999999999998"/>
    <n v="1"/>
    <n v="98"/>
    <n v="99"/>
    <s v="WINTER"/>
    <x v="0"/>
    <x v="0"/>
    <x v="19"/>
    <x v="5"/>
    <x v="0"/>
    <x v="13"/>
    <n v="0.15"/>
    <n v="0.47"/>
    <x v="1"/>
    <x v="12"/>
  </r>
  <r>
    <s v="RESULT (A)"/>
    <n v="298"/>
    <x v="12"/>
    <n v="1"/>
    <n v="0"/>
    <n v="1"/>
    <n v="20"/>
    <x v="0"/>
    <n v="4"/>
    <n v="1"/>
    <n v="0.16"/>
    <n v="0.1515"/>
    <n v="0.47"/>
    <n v="0.22389999999999999"/>
    <n v="0"/>
    <n v="64"/>
    <n v="64"/>
    <s v="WINTER"/>
    <x v="0"/>
    <x v="0"/>
    <x v="20"/>
    <x v="5"/>
    <x v="0"/>
    <x v="13"/>
    <n v="0.15"/>
    <n v="0.47"/>
    <x v="1"/>
    <x v="12"/>
  </r>
  <r>
    <s v="RESULT (A)"/>
    <n v="299"/>
    <x v="12"/>
    <n v="1"/>
    <n v="0"/>
    <n v="1"/>
    <n v="21"/>
    <x v="0"/>
    <n v="4"/>
    <n v="1"/>
    <n v="0.14000000000000001"/>
    <n v="0.1212"/>
    <n v="0.46"/>
    <n v="0.29849999999999999"/>
    <n v="0"/>
    <n v="40"/>
    <n v="40"/>
    <s v="WINTER"/>
    <x v="0"/>
    <x v="0"/>
    <x v="21"/>
    <x v="5"/>
    <x v="0"/>
    <x v="14"/>
    <n v="0.12"/>
    <n v="0.46"/>
    <x v="1"/>
    <x v="12"/>
  </r>
  <r>
    <s v="RESULT (A)"/>
    <n v="300"/>
    <x v="12"/>
    <n v="1"/>
    <n v="0"/>
    <n v="1"/>
    <n v="22"/>
    <x v="0"/>
    <n v="4"/>
    <n v="1"/>
    <n v="0.14000000000000001"/>
    <n v="0.1212"/>
    <n v="0.46"/>
    <n v="0.32840000000000003"/>
    <n v="0"/>
    <n v="30"/>
    <n v="30"/>
    <s v="WINTER"/>
    <x v="0"/>
    <x v="0"/>
    <x v="22"/>
    <x v="5"/>
    <x v="0"/>
    <x v="14"/>
    <n v="0.12"/>
    <n v="0.46"/>
    <x v="1"/>
    <x v="12"/>
  </r>
  <r>
    <s v="RESULT (A)"/>
    <n v="301"/>
    <x v="12"/>
    <n v="1"/>
    <n v="0"/>
    <n v="1"/>
    <n v="23"/>
    <x v="0"/>
    <n v="4"/>
    <n v="1"/>
    <n v="0.12"/>
    <n v="0.13639999999999999"/>
    <n v="0.5"/>
    <n v="0.19400000000000001"/>
    <n v="1"/>
    <n v="14"/>
    <n v="15"/>
    <s v="WINTER"/>
    <x v="0"/>
    <x v="0"/>
    <x v="23"/>
    <x v="5"/>
    <x v="0"/>
    <x v="16"/>
    <n v="0.14000000000000001"/>
    <n v="0.5"/>
    <x v="1"/>
    <x v="12"/>
  </r>
  <r>
    <s v="RESULT (A)"/>
    <n v="302"/>
    <x v="13"/>
    <n v="1"/>
    <n v="0"/>
    <n v="1"/>
    <n v="0"/>
    <x v="0"/>
    <n v="5"/>
    <n v="1"/>
    <n v="0.12"/>
    <n v="0.13639999999999999"/>
    <n v="0.5"/>
    <n v="0.19400000000000001"/>
    <n v="0"/>
    <n v="14"/>
    <n v="14"/>
    <s v="WINTER"/>
    <x v="0"/>
    <x v="0"/>
    <x v="0"/>
    <x v="6"/>
    <x v="0"/>
    <x v="16"/>
    <n v="0.14000000000000001"/>
    <n v="0.5"/>
    <x v="0"/>
    <x v="13"/>
  </r>
  <r>
    <s v="RESULT (A)"/>
    <n v="303"/>
    <x v="13"/>
    <n v="1"/>
    <n v="0"/>
    <n v="1"/>
    <n v="1"/>
    <x v="0"/>
    <n v="5"/>
    <n v="1"/>
    <n v="0.1"/>
    <n v="0.1212"/>
    <n v="0.54"/>
    <n v="0.16420000000000001"/>
    <n v="0"/>
    <n v="5"/>
    <n v="5"/>
    <s v="WINTER"/>
    <x v="0"/>
    <x v="0"/>
    <x v="1"/>
    <x v="6"/>
    <x v="0"/>
    <x v="18"/>
    <n v="0.12"/>
    <n v="0.54"/>
    <x v="0"/>
    <x v="13"/>
  </r>
  <r>
    <s v="RESULT (A)"/>
    <n v="304"/>
    <x v="13"/>
    <n v="1"/>
    <n v="0"/>
    <n v="1"/>
    <n v="2"/>
    <x v="0"/>
    <n v="5"/>
    <n v="1"/>
    <n v="0.1"/>
    <n v="0.1212"/>
    <n v="0.54"/>
    <n v="0.1343"/>
    <n v="0"/>
    <n v="1"/>
    <n v="1"/>
    <s v="WINTER"/>
    <x v="0"/>
    <x v="0"/>
    <x v="2"/>
    <x v="6"/>
    <x v="0"/>
    <x v="18"/>
    <n v="0.12"/>
    <n v="0.54"/>
    <x v="0"/>
    <x v="13"/>
  </r>
  <r>
    <s v="RESULT (A)"/>
    <n v="305"/>
    <x v="13"/>
    <n v="1"/>
    <n v="0"/>
    <n v="1"/>
    <n v="3"/>
    <x v="0"/>
    <n v="5"/>
    <n v="1"/>
    <n v="0.1"/>
    <n v="0.13639999999999999"/>
    <n v="0.54"/>
    <n v="0.1045"/>
    <n v="0"/>
    <n v="1"/>
    <n v="1"/>
    <s v="WINTER"/>
    <x v="0"/>
    <x v="0"/>
    <x v="3"/>
    <x v="6"/>
    <x v="0"/>
    <x v="18"/>
    <n v="0.14000000000000001"/>
    <n v="0.54"/>
    <x v="0"/>
    <x v="13"/>
  </r>
  <r>
    <s v="RESULT (A)"/>
    <n v="306"/>
    <x v="13"/>
    <n v="1"/>
    <n v="0"/>
    <n v="1"/>
    <n v="5"/>
    <x v="0"/>
    <n v="5"/>
    <n v="1"/>
    <n v="0.1"/>
    <n v="0.13639999999999999"/>
    <n v="0.54"/>
    <n v="8.9599999999999999E-2"/>
    <n v="0"/>
    <n v="8"/>
    <n v="8"/>
    <s v="WINTER"/>
    <x v="0"/>
    <x v="0"/>
    <x v="5"/>
    <x v="6"/>
    <x v="0"/>
    <x v="18"/>
    <n v="0.14000000000000001"/>
    <n v="0.54"/>
    <x v="0"/>
    <x v="13"/>
  </r>
  <r>
    <s v="RESULT (A)"/>
    <n v="307"/>
    <x v="13"/>
    <n v="1"/>
    <n v="0"/>
    <n v="1"/>
    <n v="6"/>
    <x v="0"/>
    <n v="5"/>
    <n v="1"/>
    <n v="0.1"/>
    <n v="0.18179999999999999"/>
    <n v="0.54"/>
    <n v="0"/>
    <n v="0"/>
    <n v="17"/>
    <n v="17"/>
    <s v="WINTER"/>
    <x v="0"/>
    <x v="0"/>
    <x v="6"/>
    <x v="6"/>
    <x v="0"/>
    <x v="18"/>
    <n v="0.18"/>
    <n v="0.54"/>
    <x v="0"/>
    <x v="13"/>
  </r>
  <r>
    <s v="RESULT (A)"/>
    <n v="308"/>
    <x v="13"/>
    <n v="1"/>
    <n v="0"/>
    <n v="1"/>
    <n v="7"/>
    <x v="0"/>
    <n v="5"/>
    <n v="1"/>
    <n v="0.1"/>
    <n v="0.1212"/>
    <n v="0.74"/>
    <n v="0.16420000000000001"/>
    <n v="0"/>
    <n v="70"/>
    <n v="70"/>
    <s v="WINTER"/>
    <x v="0"/>
    <x v="0"/>
    <x v="7"/>
    <x v="6"/>
    <x v="0"/>
    <x v="18"/>
    <n v="0.12"/>
    <n v="0.74"/>
    <x v="0"/>
    <x v="13"/>
  </r>
  <r>
    <s v="RESULT (A)"/>
    <n v="309"/>
    <x v="13"/>
    <n v="1"/>
    <n v="0"/>
    <n v="1"/>
    <n v="8"/>
    <x v="0"/>
    <n v="5"/>
    <n v="1"/>
    <n v="0.12"/>
    <n v="0.16669999999999999"/>
    <n v="0.68"/>
    <n v="0"/>
    <n v="2"/>
    <n v="156"/>
    <n v="158"/>
    <s v="WINTER"/>
    <x v="0"/>
    <x v="0"/>
    <x v="8"/>
    <x v="6"/>
    <x v="0"/>
    <x v="16"/>
    <n v="0.17"/>
    <n v="0.68"/>
    <x v="0"/>
    <x v="13"/>
  </r>
  <r>
    <s v="RESULT (A)"/>
    <n v="310"/>
    <x v="13"/>
    <n v="1"/>
    <n v="0"/>
    <n v="1"/>
    <n v="9"/>
    <x v="0"/>
    <n v="5"/>
    <n v="1"/>
    <n v="0.14000000000000001"/>
    <n v="0.1515"/>
    <n v="0.69"/>
    <n v="0.1343"/>
    <n v="0"/>
    <n v="117"/>
    <n v="117"/>
    <s v="WINTER"/>
    <x v="0"/>
    <x v="0"/>
    <x v="9"/>
    <x v="6"/>
    <x v="0"/>
    <x v="14"/>
    <n v="0.15"/>
    <n v="0.69"/>
    <x v="0"/>
    <x v="13"/>
  </r>
  <r>
    <s v="RESULT (A)"/>
    <n v="311"/>
    <x v="13"/>
    <n v="1"/>
    <n v="0"/>
    <n v="1"/>
    <n v="10"/>
    <x v="0"/>
    <n v="5"/>
    <n v="1"/>
    <n v="0.18"/>
    <n v="0.18179999999999999"/>
    <n v="0.55000000000000004"/>
    <n v="0.19400000000000001"/>
    <n v="4"/>
    <n v="40"/>
    <n v="44"/>
    <s v="WINTER"/>
    <x v="0"/>
    <x v="0"/>
    <x v="10"/>
    <x v="6"/>
    <x v="0"/>
    <x v="15"/>
    <n v="0.18"/>
    <n v="0.55000000000000004"/>
    <x v="0"/>
    <x v="13"/>
  </r>
  <r>
    <s v="RESULT (A)"/>
    <n v="312"/>
    <x v="13"/>
    <n v="1"/>
    <n v="0"/>
    <n v="1"/>
    <n v="11"/>
    <x v="0"/>
    <n v="5"/>
    <n v="1"/>
    <n v="0.18"/>
    <n v="0.16669999999999999"/>
    <n v="0.51"/>
    <n v="0.28360000000000002"/>
    <n v="6"/>
    <n v="47"/>
    <n v="53"/>
    <s v="WINTER"/>
    <x v="0"/>
    <x v="0"/>
    <x v="11"/>
    <x v="6"/>
    <x v="0"/>
    <x v="15"/>
    <n v="0.17"/>
    <n v="0.51"/>
    <x v="0"/>
    <x v="13"/>
  </r>
  <r>
    <s v="RESULT (A)"/>
    <n v="313"/>
    <x v="13"/>
    <n v="1"/>
    <n v="0"/>
    <n v="1"/>
    <n v="12"/>
    <x v="0"/>
    <n v="5"/>
    <n v="1"/>
    <n v="0.2"/>
    <n v="0.19700000000000001"/>
    <n v="0.44"/>
    <n v="0.25369999999999998"/>
    <n v="2"/>
    <n v="59"/>
    <n v="61"/>
    <s v="WINTER"/>
    <x v="0"/>
    <x v="0"/>
    <x v="12"/>
    <x v="6"/>
    <x v="0"/>
    <x v="2"/>
    <n v="0.2"/>
    <n v="0.44"/>
    <x v="1"/>
    <x v="13"/>
  </r>
  <r>
    <s v="RESULT (A)"/>
    <n v="314"/>
    <x v="13"/>
    <n v="1"/>
    <n v="0"/>
    <n v="1"/>
    <n v="13"/>
    <x v="0"/>
    <n v="5"/>
    <n v="1"/>
    <n v="0.22"/>
    <n v="0.19700000000000001"/>
    <n v="0.37"/>
    <n v="0.3881"/>
    <n v="4"/>
    <n v="73"/>
    <n v="77"/>
    <s v="WINTER"/>
    <x v="0"/>
    <x v="0"/>
    <x v="13"/>
    <x v="6"/>
    <x v="0"/>
    <x v="1"/>
    <n v="0.2"/>
    <n v="0.37"/>
    <x v="1"/>
    <x v="13"/>
  </r>
  <r>
    <s v="RESULT (A)"/>
    <n v="315"/>
    <x v="13"/>
    <n v="1"/>
    <n v="0"/>
    <n v="1"/>
    <n v="14"/>
    <x v="0"/>
    <n v="5"/>
    <n v="1"/>
    <n v="0.22"/>
    <n v="0.21210000000000001"/>
    <n v="0.41"/>
    <n v="0.28360000000000002"/>
    <n v="5"/>
    <n v="59"/>
    <n v="64"/>
    <s v="WINTER"/>
    <x v="0"/>
    <x v="0"/>
    <x v="14"/>
    <x v="6"/>
    <x v="0"/>
    <x v="1"/>
    <n v="0.21"/>
    <n v="0.41"/>
    <x v="1"/>
    <x v="13"/>
  </r>
  <r>
    <s v="RESULT (A)"/>
    <n v="316"/>
    <x v="13"/>
    <n v="1"/>
    <n v="0"/>
    <n v="1"/>
    <n v="15"/>
    <x v="0"/>
    <n v="5"/>
    <n v="1"/>
    <n v="0.24"/>
    <n v="0.2424"/>
    <n v="0.38"/>
    <n v="0.16420000000000001"/>
    <n v="9"/>
    <n v="59"/>
    <n v="68"/>
    <s v="WINTER"/>
    <x v="0"/>
    <x v="0"/>
    <x v="15"/>
    <x v="6"/>
    <x v="0"/>
    <x v="0"/>
    <n v="0.24"/>
    <n v="0.38"/>
    <x v="1"/>
    <x v="13"/>
  </r>
  <r>
    <s v="RESULT (A)"/>
    <n v="317"/>
    <x v="13"/>
    <n v="1"/>
    <n v="0"/>
    <n v="1"/>
    <n v="16"/>
    <x v="0"/>
    <n v="5"/>
    <n v="1"/>
    <n v="0.22"/>
    <n v="0.2424"/>
    <n v="0.41"/>
    <n v="0.1045"/>
    <n v="3"/>
    <n v="87"/>
    <n v="90"/>
    <s v="WINTER"/>
    <x v="0"/>
    <x v="0"/>
    <x v="16"/>
    <x v="6"/>
    <x v="0"/>
    <x v="1"/>
    <n v="0.24"/>
    <n v="0.41"/>
    <x v="1"/>
    <x v="13"/>
  </r>
  <r>
    <s v="RESULT (A)"/>
    <n v="318"/>
    <x v="13"/>
    <n v="1"/>
    <n v="0"/>
    <n v="1"/>
    <n v="17"/>
    <x v="0"/>
    <n v="5"/>
    <n v="1"/>
    <n v="0.22"/>
    <n v="0.2273"/>
    <n v="0.41"/>
    <n v="0.16420000000000001"/>
    <n v="4"/>
    <n v="155"/>
    <n v="159"/>
    <s v="WINTER"/>
    <x v="0"/>
    <x v="0"/>
    <x v="17"/>
    <x v="6"/>
    <x v="0"/>
    <x v="1"/>
    <n v="0.23"/>
    <n v="0.41"/>
    <x v="1"/>
    <x v="13"/>
  </r>
  <r>
    <s v="RESULT (A)"/>
    <n v="319"/>
    <x v="13"/>
    <n v="1"/>
    <n v="0"/>
    <n v="1"/>
    <n v="18"/>
    <x v="0"/>
    <n v="5"/>
    <n v="1"/>
    <n v="0.2"/>
    <n v="0.2576"/>
    <n v="0.47"/>
    <n v="0"/>
    <n v="5"/>
    <n v="134"/>
    <n v="139"/>
    <s v="WINTER"/>
    <x v="0"/>
    <x v="0"/>
    <x v="18"/>
    <x v="6"/>
    <x v="0"/>
    <x v="2"/>
    <n v="0.26"/>
    <n v="0.47"/>
    <x v="1"/>
    <x v="13"/>
  </r>
  <r>
    <s v="RESULT (A)"/>
    <n v="320"/>
    <x v="13"/>
    <n v="1"/>
    <n v="0"/>
    <n v="1"/>
    <n v="19"/>
    <x v="0"/>
    <n v="5"/>
    <n v="1"/>
    <n v="0.16"/>
    <n v="0.19700000000000001"/>
    <n v="0.59"/>
    <n v="8.9599999999999999E-2"/>
    <n v="3"/>
    <n v="89"/>
    <n v="92"/>
    <s v="WINTER"/>
    <x v="0"/>
    <x v="0"/>
    <x v="19"/>
    <x v="6"/>
    <x v="0"/>
    <x v="13"/>
    <n v="0.2"/>
    <n v="0.59"/>
    <x v="1"/>
    <x v="13"/>
  </r>
  <r>
    <s v="RESULT (A)"/>
    <n v="321"/>
    <x v="13"/>
    <n v="1"/>
    <n v="0"/>
    <n v="1"/>
    <n v="20"/>
    <x v="0"/>
    <n v="5"/>
    <n v="1"/>
    <n v="0.18"/>
    <n v="0.2424"/>
    <n v="0.59"/>
    <n v="0"/>
    <n v="0"/>
    <n v="68"/>
    <n v="68"/>
    <s v="WINTER"/>
    <x v="0"/>
    <x v="0"/>
    <x v="20"/>
    <x v="6"/>
    <x v="0"/>
    <x v="15"/>
    <n v="0.24"/>
    <n v="0.59"/>
    <x v="1"/>
    <x v="13"/>
  </r>
  <r>
    <s v="RESULT (A)"/>
    <n v="322"/>
    <x v="13"/>
    <n v="1"/>
    <n v="0"/>
    <n v="1"/>
    <n v="21"/>
    <x v="0"/>
    <n v="5"/>
    <n v="1"/>
    <n v="0.16"/>
    <n v="0.2273"/>
    <n v="0.69"/>
    <n v="0"/>
    <n v="4"/>
    <n v="48"/>
    <n v="52"/>
    <s v="WINTER"/>
    <x v="0"/>
    <x v="0"/>
    <x v="21"/>
    <x v="6"/>
    <x v="0"/>
    <x v="13"/>
    <n v="0.23"/>
    <n v="0.69"/>
    <x v="1"/>
    <x v="13"/>
  </r>
  <r>
    <s v="RESULT (A)"/>
    <n v="323"/>
    <x v="13"/>
    <n v="1"/>
    <n v="0"/>
    <n v="1"/>
    <n v="22"/>
    <x v="0"/>
    <n v="5"/>
    <n v="2"/>
    <n v="0.16"/>
    <n v="0.2273"/>
    <n v="0.69"/>
    <n v="0"/>
    <n v="2"/>
    <n v="34"/>
    <n v="36"/>
    <s v="WINTER"/>
    <x v="0"/>
    <x v="0"/>
    <x v="22"/>
    <x v="6"/>
    <x v="1"/>
    <x v="13"/>
    <n v="0.23"/>
    <n v="0.69"/>
    <x v="1"/>
    <x v="13"/>
  </r>
  <r>
    <s v="RESULT (A)"/>
    <n v="324"/>
    <x v="13"/>
    <n v="1"/>
    <n v="0"/>
    <n v="1"/>
    <n v="23"/>
    <x v="0"/>
    <n v="5"/>
    <n v="2"/>
    <n v="0.18"/>
    <n v="0.2424"/>
    <n v="0.55000000000000004"/>
    <n v="0"/>
    <n v="1"/>
    <n v="26"/>
    <n v="27"/>
    <s v="WINTER"/>
    <x v="0"/>
    <x v="0"/>
    <x v="23"/>
    <x v="6"/>
    <x v="1"/>
    <x v="15"/>
    <n v="0.24"/>
    <n v="0.55000000000000004"/>
    <x v="1"/>
    <x v="13"/>
  </r>
  <r>
    <s v="RESULT (A)"/>
    <n v="325"/>
    <x v="14"/>
    <n v="1"/>
    <n v="0"/>
    <n v="1"/>
    <n v="0"/>
    <x v="0"/>
    <n v="6"/>
    <n v="1"/>
    <n v="0.18"/>
    <n v="0.2424"/>
    <n v="0.55000000000000004"/>
    <n v="0"/>
    <n v="3"/>
    <n v="25"/>
    <n v="28"/>
    <s v="WINTER"/>
    <x v="0"/>
    <x v="0"/>
    <x v="0"/>
    <x v="0"/>
    <x v="0"/>
    <x v="15"/>
    <n v="0.24"/>
    <n v="0.55000000000000004"/>
    <x v="0"/>
    <x v="14"/>
  </r>
  <r>
    <s v="RESULT (A)"/>
    <n v="326"/>
    <x v="14"/>
    <n v="1"/>
    <n v="0"/>
    <n v="1"/>
    <n v="1"/>
    <x v="0"/>
    <n v="6"/>
    <n v="2"/>
    <n v="0.16"/>
    <n v="0.19700000000000001"/>
    <n v="0.59"/>
    <n v="8.9599999999999999E-2"/>
    <n v="2"/>
    <n v="18"/>
    <n v="20"/>
    <s v="WINTER"/>
    <x v="0"/>
    <x v="0"/>
    <x v="1"/>
    <x v="0"/>
    <x v="1"/>
    <x v="13"/>
    <n v="0.2"/>
    <n v="0.59"/>
    <x v="0"/>
    <x v="14"/>
  </r>
  <r>
    <s v="RESULT (A)"/>
    <n v="327"/>
    <x v="14"/>
    <n v="1"/>
    <n v="0"/>
    <n v="1"/>
    <n v="2"/>
    <x v="0"/>
    <n v="6"/>
    <n v="2"/>
    <n v="0.16"/>
    <n v="0.19700000000000001"/>
    <n v="0.59"/>
    <n v="8.9599999999999999E-2"/>
    <n v="0"/>
    <n v="12"/>
    <n v="12"/>
    <s v="WINTER"/>
    <x v="0"/>
    <x v="0"/>
    <x v="2"/>
    <x v="0"/>
    <x v="1"/>
    <x v="13"/>
    <n v="0.2"/>
    <n v="0.59"/>
    <x v="0"/>
    <x v="14"/>
  </r>
  <r>
    <s v="RESULT (A)"/>
    <n v="328"/>
    <x v="14"/>
    <n v="1"/>
    <n v="0"/>
    <n v="1"/>
    <n v="3"/>
    <x v="0"/>
    <n v="6"/>
    <n v="2"/>
    <n v="0.16"/>
    <n v="0.2273"/>
    <n v="0.59"/>
    <n v="0"/>
    <n v="1"/>
    <n v="7"/>
    <n v="8"/>
    <s v="WINTER"/>
    <x v="0"/>
    <x v="0"/>
    <x v="3"/>
    <x v="0"/>
    <x v="1"/>
    <x v="13"/>
    <n v="0.23"/>
    <n v="0.59"/>
    <x v="0"/>
    <x v="14"/>
  </r>
  <r>
    <s v="RESULT (A)"/>
    <n v="329"/>
    <x v="14"/>
    <n v="1"/>
    <n v="0"/>
    <n v="1"/>
    <n v="4"/>
    <x v="0"/>
    <n v="6"/>
    <n v="2"/>
    <n v="0.16"/>
    <n v="0.2273"/>
    <n v="0.59"/>
    <n v="0"/>
    <n v="0"/>
    <n v="5"/>
    <n v="5"/>
    <s v="WINTER"/>
    <x v="0"/>
    <x v="0"/>
    <x v="4"/>
    <x v="0"/>
    <x v="1"/>
    <x v="13"/>
    <n v="0.23"/>
    <n v="0.59"/>
    <x v="0"/>
    <x v="14"/>
  </r>
  <r>
    <s v="RESULT (A)"/>
    <n v="330"/>
    <x v="14"/>
    <n v="1"/>
    <n v="0"/>
    <n v="1"/>
    <n v="5"/>
    <x v="0"/>
    <n v="6"/>
    <n v="1"/>
    <n v="0.16"/>
    <n v="0.2273"/>
    <n v="0.59"/>
    <n v="0"/>
    <n v="0"/>
    <n v="1"/>
    <n v="1"/>
    <s v="WINTER"/>
    <x v="0"/>
    <x v="0"/>
    <x v="5"/>
    <x v="0"/>
    <x v="0"/>
    <x v="13"/>
    <n v="0.23"/>
    <n v="0.59"/>
    <x v="0"/>
    <x v="14"/>
  </r>
  <r>
    <s v="RESULT (A)"/>
    <n v="331"/>
    <x v="14"/>
    <n v="1"/>
    <n v="0"/>
    <n v="1"/>
    <n v="6"/>
    <x v="0"/>
    <n v="6"/>
    <n v="1"/>
    <n v="0.14000000000000001"/>
    <n v="0.16669999999999999"/>
    <n v="0.63"/>
    <n v="0.1045"/>
    <n v="1"/>
    <n v="2"/>
    <n v="3"/>
    <s v="WINTER"/>
    <x v="0"/>
    <x v="0"/>
    <x v="6"/>
    <x v="0"/>
    <x v="0"/>
    <x v="14"/>
    <n v="0.17"/>
    <n v="0.63"/>
    <x v="0"/>
    <x v="14"/>
  </r>
  <r>
    <s v="RESULT (A)"/>
    <n v="332"/>
    <x v="14"/>
    <n v="1"/>
    <n v="0"/>
    <n v="1"/>
    <n v="7"/>
    <x v="0"/>
    <n v="6"/>
    <n v="1"/>
    <n v="0.14000000000000001"/>
    <n v="0.21210000000000001"/>
    <n v="0.63"/>
    <n v="0"/>
    <n v="1"/>
    <n v="9"/>
    <n v="10"/>
    <s v="WINTER"/>
    <x v="0"/>
    <x v="0"/>
    <x v="7"/>
    <x v="0"/>
    <x v="0"/>
    <x v="14"/>
    <n v="0.21"/>
    <n v="0.63"/>
    <x v="0"/>
    <x v="14"/>
  </r>
  <r>
    <s v="RESULT (A)"/>
    <n v="333"/>
    <x v="14"/>
    <n v="1"/>
    <n v="0"/>
    <n v="1"/>
    <n v="8"/>
    <x v="0"/>
    <n v="6"/>
    <n v="1"/>
    <n v="0.14000000000000001"/>
    <n v="0.1515"/>
    <n v="0.63"/>
    <n v="0.1343"/>
    <n v="1"/>
    <n v="22"/>
    <n v="23"/>
    <s v="WINTER"/>
    <x v="0"/>
    <x v="0"/>
    <x v="8"/>
    <x v="0"/>
    <x v="0"/>
    <x v="14"/>
    <n v="0.15"/>
    <n v="0.63"/>
    <x v="0"/>
    <x v="14"/>
  </r>
  <r>
    <s v="RESULT (A)"/>
    <n v="334"/>
    <x v="14"/>
    <n v="1"/>
    <n v="0"/>
    <n v="1"/>
    <n v="9"/>
    <x v="0"/>
    <n v="6"/>
    <n v="1"/>
    <n v="0.16"/>
    <n v="0.18179999999999999"/>
    <n v="0.64"/>
    <n v="0.1343"/>
    <n v="2"/>
    <n v="31"/>
    <n v="33"/>
    <s v="WINTER"/>
    <x v="0"/>
    <x v="0"/>
    <x v="9"/>
    <x v="0"/>
    <x v="0"/>
    <x v="13"/>
    <n v="0.18"/>
    <n v="0.64"/>
    <x v="0"/>
    <x v="14"/>
  </r>
  <r>
    <s v="RESULT (A)"/>
    <n v="335"/>
    <x v="14"/>
    <n v="1"/>
    <n v="0"/>
    <n v="1"/>
    <n v="10"/>
    <x v="0"/>
    <n v="6"/>
    <n v="1"/>
    <n v="0.18"/>
    <n v="0.19700000000000001"/>
    <n v="0.59"/>
    <n v="0.16420000000000001"/>
    <n v="2"/>
    <n v="57"/>
    <n v="59"/>
    <s v="WINTER"/>
    <x v="0"/>
    <x v="0"/>
    <x v="10"/>
    <x v="0"/>
    <x v="0"/>
    <x v="15"/>
    <n v="0.2"/>
    <n v="0.59"/>
    <x v="0"/>
    <x v="14"/>
  </r>
  <r>
    <s v="RESULT (A)"/>
    <n v="336"/>
    <x v="14"/>
    <n v="1"/>
    <n v="0"/>
    <n v="1"/>
    <n v="11"/>
    <x v="0"/>
    <n v="6"/>
    <n v="1"/>
    <n v="0.2"/>
    <n v="0.19700000000000001"/>
    <n v="0.55000000000000004"/>
    <n v="0.22389999999999999"/>
    <n v="18"/>
    <n v="54"/>
    <n v="72"/>
    <s v="WINTER"/>
    <x v="0"/>
    <x v="0"/>
    <x v="11"/>
    <x v="0"/>
    <x v="0"/>
    <x v="2"/>
    <n v="0.2"/>
    <n v="0.55000000000000004"/>
    <x v="0"/>
    <x v="14"/>
  </r>
  <r>
    <s v="RESULT (A)"/>
    <n v="337"/>
    <x v="14"/>
    <n v="1"/>
    <n v="0"/>
    <n v="1"/>
    <n v="12"/>
    <x v="0"/>
    <n v="6"/>
    <n v="1"/>
    <n v="0.24"/>
    <n v="0.2273"/>
    <n v="0.48"/>
    <n v="0.22389999999999999"/>
    <n v="15"/>
    <n v="74"/>
    <n v="89"/>
    <s v="WINTER"/>
    <x v="0"/>
    <x v="0"/>
    <x v="12"/>
    <x v="0"/>
    <x v="0"/>
    <x v="0"/>
    <n v="0.23"/>
    <n v="0.48"/>
    <x v="1"/>
    <x v="14"/>
  </r>
  <r>
    <s v="RESULT (A)"/>
    <n v="338"/>
    <x v="14"/>
    <n v="1"/>
    <n v="0"/>
    <n v="1"/>
    <n v="13"/>
    <x v="0"/>
    <n v="6"/>
    <n v="1"/>
    <n v="0.28000000000000003"/>
    <n v="0.2576"/>
    <n v="0.38"/>
    <n v="0.29849999999999999"/>
    <n v="21"/>
    <n v="80"/>
    <n v="101"/>
    <s v="WINTER"/>
    <x v="0"/>
    <x v="0"/>
    <x v="13"/>
    <x v="0"/>
    <x v="0"/>
    <x v="17"/>
    <n v="0.26"/>
    <n v="0.38"/>
    <x v="1"/>
    <x v="14"/>
  </r>
  <r>
    <s v="RESULT (A)"/>
    <n v="339"/>
    <x v="14"/>
    <n v="1"/>
    <n v="0"/>
    <n v="1"/>
    <n v="14"/>
    <x v="0"/>
    <n v="6"/>
    <n v="1"/>
    <n v="0.3"/>
    <n v="0.28789999999999999"/>
    <n v="0.39"/>
    <n v="0.28360000000000002"/>
    <n v="26"/>
    <n v="92"/>
    <n v="118"/>
    <s v="WINTER"/>
    <x v="0"/>
    <x v="0"/>
    <x v="14"/>
    <x v="0"/>
    <x v="0"/>
    <x v="11"/>
    <n v="0.28999999999999998"/>
    <n v="0.39"/>
    <x v="1"/>
    <x v="14"/>
  </r>
  <r>
    <s v="RESULT (A)"/>
    <n v="340"/>
    <x v="14"/>
    <n v="1"/>
    <n v="0"/>
    <n v="1"/>
    <n v="15"/>
    <x v="0"/>
    <n v="6"/>
    <n v="2"/>
    <n v="0.32"/>
    <n v="0.31819999999999998"/>
    <n v="0.36"/>
    <n v="0.19400000000000001"/>
    <n v="21"/>
    <n v="108"/>
    <n v="129"/>
    <s v="WINTER"/>
    <x v="0"/>
    <x v="0"/>
    <x v="15"/>
    <x v="0"/>
    <x v="1"/>
    <x v="3"/>
    <n v="0.32"/>
    <n v="0.36"/>
    <x v="1"/>
    <x v="14"/>
  </r>
  <r>
    <s v="RESULT (A)"/>
    <n v="341"/>
    <x v="14"/>
    <n v="1"/>
    <n v="0"/>
    <n v="1"/>
    <n v="16"/>
    <x v="0"/>
    <n v="6"/>
    <n v="2"/>
    <n v="0.34"/>
    <n v="0.33329999999999999"/>
    <n v="0.34"/>
    <n v="0.19400000000000001"/>
    <n v="33"/>
    <n v="95"/>
    <n v="128"/>
    <s v="WINTER"/>
    <x v="0"/>
    <x v="0"/>
    <x v="16"/>
    <x v="0"/>
    <x v="1"/>
    <x v="10"/>
    <n v="0.33"/>
    <n v="0.34"/>
    <x v="1"/>
    <x v="14"/>
  </r>
  <r>
    <s v="RESULT (A)"/>
    <n v="342"/>
    <x v="14"/>
    <n v="1"/>
    <n v="0"/>
    <n v="1"/>
    <n v="17"/>
    <x v="0"/>
    <n v="6"/>
    <n v="2"/>
    <n v="0.32"/>
    <n v="0.30299999999999999"/>
    <n v="0.36"/>
    <n v="0.28360000000000002"/>
    <n v="29"/>
    <n v="54"/>
    <n v="83"/>
    <s v="WINTER"/>
    <x v="0"/>
    <x v="0"/>
    <x v="17"/>
    <x v="0"/>
    <x v="1"/>
    <x v="3"/>
    <n v="0.3"/>
    <n v="0.36"/>
    <x v="1"/>
    <x v="14"/>
  </r>
  <r>
    <s v="RESULT (A)"/>
    <n v="343"/>
    <x v="14"/>
    <n v="1"/>
    <n v="0"/>
    <n v="1"/>
    <n v="18"/>
    <x v="0"/>
    <n v="6"/>
    <n v="2"/>
    <n v="0.3"/>
    <n v="0.28789999999999999"/>
    <n v="0.45"/>
    <n v="0.25369999999999998"/>
    <n v="15"/>
    <n v="69"/>
    <n v="84"/>
    <s v="WINTER"/>
    <x v="0"/>
    <x v="0"/>
    <x v="18"/>
    <x v="0"/>
    <x v="1"/>
    <x v="11"/>
    <n v="0.28999999999999998"/>
    <n v="0.45"/>
    <x v="1"/>
    <x v="14"/>
  </r>
  <r>
    <s v="RESULT (A)"/>
    <n v="344"/>
    <x v="14"/>
    <n v="1"/>
    <n v="0"/>
    <n v="1"/>
    <n v="19"/>
    <x v="0"/>
    <n v="6"/>
    <n v="2"/>
    <n v="0.32"/>
    <n v="0.30299999999999999"/>
    <n v="0.39"/>
    <n v="0.25369999999999998"/>
    <n v="14"/>
    <n v="60"/>
    <n v="74"/>
    <s v="WINTER"/>
    <x v="0"/>
    <x v="0"/>
    <x v="19"/>
    <x v="0"/>
    <x v="1"/>
    <x v="3"/>
    <n v="0.3"/>
    <n v="0.39"/>
    <x v="1"/>
    <x v="14"/>
  </r>
  <r>
    <s v="RESULT (A)"/>
    <n v="345"/>
    <x v="14"/>
    <n v="1"/>
    <n v="0"/>
    <n v="1"/>
    <n v="20"/>
    <x v="0"/>
    <n v="6"/>
    <n v="2"/>
    <n v="0.32"/>
    <n v="0.30299999999999999"/>
    <n v="0.39"/>
    <n v="0.25369999999999998"/>
    <n v="6"/>
    <n v="35"/>
    <n v="41"/>
    <s v="WINTER"/>
    <x v="0"/>
    <x v="0"/>
    <x v="20"/>
    <x v="0"/>
    <x v="1"/>
    <x v="3"/>
    <n v="0.3"/>
    <n v="0.39"/>
    <x v="1"/>
    <x v="14"/>
  </r>
  <r>
    <s v="RESULT (A)"/>
    <n v="346"/>
    <x v="14"/>
    <n v="1"/>
    <n v="0"/>
    <n v="1"/>
    <n v="21"/>
    <x v="0"/>
    <n v="6"/>
    <n v="2"/>
    <n v="0.32"/>
    <n v="0.30299999999999999"/>
    <n v="0.39"/>
    <n v="0.22389999999999999"/>
    <n v="6"/>
    <n v="51"/>
    <n v="57"/>
    <s v="WINTER"/>
    <x v="0"/>
    <x v="0"/>
    <x v="21"/>
    <x v="0"/>
    <x v="1"/>
    <x v="3"/>
    <n v="0.3"/>
    <n v="0.39"/>
    <x v="1"/>
    <x v="14"/>
  </r>
  <r>
    <s v="RESULT (A)"/>
    <n v="347"/>
    <x v="14"/>
    <n v="1"/>
    <n v="0"/>
    <n v="1"/>
    <n v="22"/>
    <x v="0"/>
    <n v="6"/>
    <n v="2"/>
    <n v="0.3"/>
    <n v="0.31819999999999998"/>
    <n v="0.42"/>
    <n v="0.1045"/>
    <n v="0"/>
    <n v="26"/>
    <n v="26"/>
    <s v="WINTER"/>
    <x v="0"/>
    <x v="0"/>
    <x v="22"/>
    <x v="0"/>
    <x v="1"/>
    <x v="11"/>
    <n v="0.32"/>
    <n v="0.42"/>
    <x v="1"/>
    <x v="14"/>
  </r>
  <r>
    <s v="RESULT (A)"/>
    <n v="348"/>
    <x v="14"/>
    <n v="1"/>
    <n v="0"/>
    <n v="1"/>
    <n v="23"/>
    <x v="0"/>
    <n v="6"/>
    <n v="1"/>
    <n v="0.3"/>
    <n v="0.28789999999999999"/>
    <n v="0.45"/>
    <n v="0.28360000000000002"/>
    <n v="5"/>
    <n v="39"/>
    <n v="44"/>
    <s v="WINTER"/>
    <x v="0"/>
    <x v="0"/>
    <x v="23"/>
    <x v="0"/>
    <x v="0"/>
    <x v="11"/>
    <n v="0.28999999999999998"/>
    <n v="0.45"/>
    <x v="1"/>
    <x v="14"/>
  </r>
  <r>
    <s v="RESULT (A)"/>
    <n v="349"/>
    <x v="15"/>
    <n v="1"/>
    <n v="0"/>
    <n v="1"/>
    <n v="0"/>
    <x v="0"/>
    <n v="0"/>
    <n v="1"/>
    <n v="0.26"/>
    <n v="0.30299999999999999"/>
    <n v="0.56000000000000005"/>
    <n v="0"/>
    <n v="6"/>
    <n v="33"/>
    <n v="39"/>
    <s v="WINTER"/>
    <x v="0"/>
    <x v="0"/>
    <x v="0"/>
    <x v="1"/>
    <x v="0"/>
    <x v="12"/>
    <n v="0.3"/>
    <n v="0.56000000000000005"/>
    <x v="0"/>
    <x v="15"/>
  </r>
  <r>
    <s v="RESULT (A)"/>
    <n v="350"/>
    <x v="15"/>
    <n v="1"/>
    <n v="0"/>
    <n v="1"/>
    <n v="1"/>
    <x v="0"/>
    <n v="0"/>
    <n v="1"/>
    <n v="0.26"/>
    <n v="0.2727"/>
    <n v="0.56000000000000005"/>
    <n v="0.1343"/>
    <n v="4"/>
    <n v="19"/>
    <n v="23"/>
    <s v="WINTER"/>
    <x v="0"/>
    <x v="0"/>
    <x v="1"/>
    <x v="1"/>
    <x v="0"/>
    <x v="12"/>
    <n v="0.27"/>
    <n v="0.56000000000000005"/>
    <x v="0"/>
    <x v="15"/>
  </r>
  <r>
    <s v="RESULT (A)"/>
    <n v="351"/>
    <x v="15"/>
    <n v="1"/>
    <n v="0"/>
    <n v="1"/>
    <n v="2"/>
    <x v="0"/>
    <n v="0"/>
    <n v="1"/>
    <n v="0.26"/>
    <n v="0.28789999999999999"/>
    <n v="0.56000000000000005"/>
    <n v="8.9599999999999999E-2"/>
    <n v="3"/>
    <n v="13"/>
    <n v="16"/>
    <s v="WINTER"/>
    <x v="0"/>
    <x v="0"/>
    <x v="2"/>
    <x v="1"/>
    <x v="0"/>
    <x v="12"/>
    <n v="0.28999999999999998"/>
    <n v="0.56000000000000005"/>
    <x v="0"/>
    <x v="15"/>
  </r>
  <r>
    <s v="RESULT (A)"/>
    <n v="352"/>
    <x v="15"/>
    <n v="1"/>
    <n v="0"/>
    <n v="1"/>
    <n v="3"/>
    <x v="0"/>
    <n v="0"/>
    <n v="1"/>
    <n v="0.22"/>
    <n v="0.2727"/>
    <n v="0.69"/>
    <n v="0"/>
    <n v="9"/>
    <n v="6"/>
    <n v="15"/>
    <s v="WINTER"/>
    <x v="0"/>
    <x v="0"/>
    <x v="3"/>
    <x v="1"/>
    <x v="0"/>
    <x v="1"/>
    <n v="0.27"/>
    <n v="0.69"/>
    <x v="0"/>
    <x v="15"/>
  </r>
  <r>
    <s v="RESULT (A)"/>
    <n v="353"/>
    <x v="15"/>
    <n v="1"/>
    <n v="0"/>
    <n v="1"/>
    <n v="4"/>
    <x v="0"/>
    <n v="0"/>
    <n v="1"/>
    <n v="0.26"/>
    <n v="0.2576"/>
    <n v="0.56000000000000005"/>
    <n v="0.16420000000000001"/>
    <n v="0"/>
    <n v="1"/>
    <n v="1"/>
    <s v="WINTER"/>
    <x v="0"/>
    <x v="0"/>
    <x v="4"/>
    <x v="1"/>
    <x v="0"/>
    <x v="12"/>
    <n v="0.26"/>
    <n v="0.56000000000000005"/>
    <x v="0"/>
    <x v="15"/>
  </r>
  <r>
    <s v="RESULT (A)"/>
    <n v="354"/>
    <x v="15"/>
    <n v="1"/>
    <n v="0"/>
    <n v="1"/>
    <n v="5"/>
    <x v="0"/>
    <n v="0"/>
    <n v="2"/>
    <n v="0.26"/>
    <n v="0.2576"/>
    <n v="0.56000000000000005"/>
    <n v="0.16420000000000001"/>
    <n v="1"/>
    <n v="1"/>
    <n v="2"/>
    <s v="WINTER"/>
    <x v="0"/>
    <x v="0"/>
    <x v="5"/>
    <x v="1"/>
    <x v="1"/>
    <x v="12"/>
    <n v="0.26"/>
    <n v="0.56000000000000005"/>
    <x v="0"/>
    <x v="15"/>
  </r>
  <r>
    <s v="RESULT (A)"/>
    <n v="355"/>
    <x v="15"/>
    <n v="1"/>
    <n v="0"/>
    <n v="1"/>
    <n v="6"/>
    <x v="0"/>
    <n v="0"/>
    <n v="2"/>
    <n v="0.26"/>
    <n v="0.2576"/>
    <n v="0.56000000000000005"/>
    <n v="0.16420000000000001"/>
    <n v="0"/>
    <n v="1"/>
    <n v="1"/>
    <s v="WINTER"/>
    <x v="0"/>
    <x v="0"/>
    <x v="6"/>
    <x v="1"/>
    <x v="1"/>
    <x v="12"/>
    <n v="0.26"/>
    <n v="0.56000000000000005"/>
    <x v="0"/>
    <x v="15"/>
  </r>
  <r>
    <s v="RESULT (A)"/>
    <n v="356"/>
    <x v="15"/>
    <n v="1"/>
    <n v="0"/>
    <n v="1"/>
    <n v="7"/>
    <x v="0"/>
    <n v="0"/>
    <n v="2"/>
    <n v="0.24"/>
    <n v="0.21210000000000001"/>
    <n v="0.56000000000000005"/>
    <n v="0.29849999999999999"/>
    <n v="0"/>
    <n v="3"/>
    <n v="3"/>
    <s v="WINTER"/>
    <x v="0"/>
    <x v="0"/>
    <x v="7"/>
    <x v="1"/>
    <x v="1"/>
    <x v="0"/>
    <n v="0.21"/>
    <n v="0.56000000000000005"/>
    <x v="0"/>
    <x v="15"/>
  </r>
  <r>
    <s v="RESULT (A)"/>
    <n v="357"/>
    <x v="15"/>
    <n v="1"/>
    <n v="0"/>
    <n v="1"/>
    <n v="8"/>
    <x v="0"/>
    <n v="0"/>
    <n v="1"/>
    <n v="0.22"/>
    <n v="0.21210000000000001"/>
    <n v="0.55000000000000004"/>
    <n v="0.28360000000000002"/>
    <n v="0"/>
    <n v="18"/>
    <n v="18"/>
    <s v="WINTER"/>
    <x v="0"/>
    <x v="0"/>
    <x v="8"/>
    <x v="1"/>
    <x v="0"/>
    <x v="1"/>
    <n v="0.21"/>
    <n v="0.55000000000000004"/>
    <x v="0"/>
    <x v="15"/>
  </r>
  <r>
    <s v="RESULT (A)"/>
    <n v="358"/>
    <x v="15"/>
    <n v="1"/>
    <n v="0"/>
    <n v="1"/>
    <n v="9"/>
    <x v="0"/>
    <n v="0"/>
    <n v="1"/>
    <n v="0.22"/>
    <n v="0.21210000000000001"/>
    <n v="0.51"/>
    <n v="0.25369999999999998"/>
    <n v="3"/>
    <n v="29"/>
    <n v="32"/>
    <s v="WINTER"/>
    <x v="0"/>
    <x v="0"/>
    <x v="9"/>
    <x v="1"/>
    <x v="0"/>
    <x v="1"/>
    <n v="0.21"/>
    <n v="0.51"/>
    <x v="0"/>
    <x v="15"/>
  </r>
  <r>
    <s v="RESULT (A)"/>
    <n v="359"/>
    <x v="15"/>
    <n v="1"/>
    <n v="0"/>
    <n v="1"/>
    <n v="10"/>
    <x v="0"/>
    <n v="0"/>
    <n v="1"/>
    <n v="0.22"/>
    <n v="0.21210000000000001"/>
    <n v="0.51"/>
    <n v="0.28360000000000002"/>
    <n v="8"/>
    <n v="71"/>
    <n v="79"/>
    <s v="WINTER"/>
    <x v="0"/>
    <x v="0"/>
    <x v="10"/>
    <x v="1"/>
    <x v="0"/>
    <x v="1"/>
    <n v="0.21"/>
    <n v="0.51"/>
    <x v="0"/>
    <x v="15"/>
  </r>
  <r>
    <s v="RESULT (A)"/>
    <n v="360"/>
    <x v="15"/>
    <n v="1"/>
    <n v="0"/>
    <n v="1"/>
    <n v="11"/>
    <x v="0"/>
    <n v="0"/>
    <n v="1"/>
    <n v="0.24"/>
    <n v="0.2273"/>
    <n v="0.44"/>
    <n v="0.25369999999999998"/>
    <n v="23"/>
    <n v="70"/>
    <n v="93"/>
    <s v="WINTER"/>
    <x v="0"/>
    <x v="0"/>
    <x v="11"/>
    <x v="1"/>
    <x v="0"/>
    <x v="0"/>
    <n v="0.23"/>
    <n v="0.44"/>
    <x v="0"/>
    <x v="15"/>
  </r>
  <r>
    <s v="RESULT (A)"/>
    <n v="361"/>
    <x v="15"/>
    <n v="1"/>
    <n v="0"/>
    <n v="1"/>
    <n v="12"/>
    <x v="0"/>
    <n v="0"/>
    <n v="1"/>
    <n v="0.24"/>
    <n v="0.21210000000000001"/>
    <n v="0.41"/>
    <n v="0.28360000000000002"/>
    <n v="29"/>
    <n v="75"/>
    <n v="104"/>
    <s v="WINTER"/>
    <x v="0"/>
    <x v="0"/>
    <x v="12"/>
    <x v="1"/>
    <x v="0"/>
    <x v="0"/>
    <n v="0.21"/>
    <n v="0.41"/>
    <x v="1"/>
    <x v="15"/>
  </r>
  <r>
    <s v="RESULT (A)"/>
    <n v="362"/>
    <x v="15"/>
    <n v="1"/>
    <n v="0"/>
    <n v="1"/>
    <n v="13"/>
    <x v="0"/>
    <n v="0"/>
    <n v="1"/>
    <n v="0.26"/>
    <n v="0.2273"/>
    <n v="0.35"/>
    <n v="0.29849999999999999"/>
    <n v="23"/>
    <n v="95"/>
    <n v="118"/>
    <s v="WINTER"/>
    <x v="0"/>
    <x v="0"/>
    <x v="13"/>
    <x v="1"/>
    <x v="0"/>
    <x v="12"/>
    <n v="0.23"/>
    <n v="0.35"/>
    <x v="1"/>
    <x v="15"/>
  </r>
  <r>
    <s v="RESULT (A)"/>
    <n v="363"/>
    <x v="15"/>
    <n v="1"/>
    <n v="0"/>
    <n v="1"/>
    <n v="14"/>
    <x v="0"/>
    <n v="0"/>
    <n v="1"/>
    <n v="0.28000000000000003"/>
    <n v="0.2727"/>
    <n v="0.36"/>
    <n v="0.25369999999999998"/>
    <n v="22"/>
    <n v="69"/>
    <n v="91"/>
    <s v="WINTER"/>
    <x v="0"/>
    <x v="0"/>
    <x v="14"/>
    <x v="1"/>
    <x v="0"/>
    <x v="17"/>
    <n v="0.27"/>
    <n v="0.36"/>
    <x v="1"/>
    <x v="15"/>
  </r>
  <r>
    <s v="RESULT (A)"/>
    <n v="364"/>
    <x v="15"/>
    <n v="1"/>
    <n v="0"/>
    <n v="1"/>
    <n v="15"/>
    <x v="0"/>
    <n v="0"/>
    <n v="1"/>
    <n v="0.26"/>
    <n v="0.2424"/>
    <n v="0.38"/>
    <n v="0.25369999999999998"/>
    <n v="35"/>
    <n v="78"/>
    <n v="113"/>
    <s v="WINTER"/>
    <x v="0"/>
    <x v="0"/>
    <x v="15"/>
    <x v="1"/>
    <x v="0"/>
    <x v="12"/>
    <n v="0.24"/>
    <n v="0.38"/>
    <x v="1"/>
    <x v="15"/>
  </r>
  <r>
    <s v="RESULT (A)"/>
    <n v="365"/>
    <x v="15"/>
    <n v="1"/>
    <n v="0"/>
    <n v="1"/>
    <n v="16"/>
    <x v="0"/>
    <n v="0"/>
    <n v="1"/>
    <n v="0.24"/>
    <n v="0.2273"/>
    <n v="0.38"/>
    <n v="0.22389999999999999"/>
    <n v="22"/>
    <n v="77"/>
    <n v="99"/>
    <s v="WINTER"/>
    <x v="0"/>
    <x v="0"/>
    <x v="16"/>
    <x v="1"/>
    <x v="0"/>
    <x v="0"/>
    <n v="0.23"/>
    <n v="0.38"/>
    <x v="1"/>
    <x v="15"/>
  </r>
  <r>
    <s v="RESULT (A)"/>
    <n v="366"/>
    <x v="15"/>
    <n v="1"/>
    <n v="0"/>
    <n v="1"/>
    <n v="17"/>
    <x v="0"/>
    <n v="0"/>
    <n v="1"/>
    <n v="0.22"/>
    <n v="0.21210000000000001"/>
    <n v="0.37"/>
    <n v="0.25369999999999998"/>
    <n v="23"/>
    <n v="82"/>
    <n v="105"/>
    <s v="WINTER"/>
    <x v="0"/>
    <x v="0"/>
    <x v="17"/>
    <x v="1"/>
    <x v="0"/>
    <x v="1"/>
    <n v="0.21"/>
    <n v="0.37"/>
    <x v="1"/>
    <x v="15"/>
  </r>
  <r>
    <s v="RESULT (A)"/>
    <n v="367"/>
    <x v="15"/>
    <n v="1"/>
    <n v="0"/>
    <n v="1"/>
    <n v="18"/>
    <x v="0"/>
    <n v="0"/>
    <n v="1"/>
    <n v="0.2"/>
    <n v="0.21210000000000001"/>
    <n v="0.4"/>
    <n v="0.16420000000000001"/>
    <n v="11"/>
    <n v="56"/>
    <n v="67"/>
    <s v="WINTER"/>
    <x v="0"/>
    <x v="0"/>
    <x v="18"/>
    <x v="1"/>
    <x v="0"/>
    <x v="2"/>
    <n v="0.21"/>
    <n v="0.4"/>
    <x v="1"/>
    <x v="15"/>
  </r>
  <r>
    <s v="RESULT (A)"/>
    <n v="368"/>
    <x v="15"/>
    <n v="1"/>
    <n v="0"/>
    <n v="1"/>
    <n v="19"/>
    <x v="0"/>
    <n v="0"/>
    <n v="1"/>
    <n v="0.18"/>
    <n v="0.19700000000000001"/>
    <n v="0.47"/>
    <n v="0.1343"/>
    <n v="14"/>
    <n v="47"/>
    <n v="61"/>
    <s v="WINTER"/>
    <x v="0"/>
    <x v="0"/>
    <x v="19"/>
    <x v="1"/>
    <x v="0"/>
    <x v="15"/>
    <n v="0.2"/>
    <n v="0.47"/>
    <x v="1"/>
    <x v="15"/>
  </r>
  <r>
    <s v="RESULT (A)"/>
    <n v="369"/>
    <x v="15"/>
    <n v="1"/>
    <n v="0"/>
    <n v="1"/>
    <n v="20"/>
    <x v="0"/>
    <n v="0"/>
    <n v="1"/>
    <n v="0.18"/>
    <n v="0.19700000000000001"/>
    <n v="0.47"/>
    <n v="0.16420000000000001"/>
    <n v="7"/>
    <n v="50"/>
    <n v="57"/>
    <s v="WINTER"/>
    <x v="0"/>
    <x v="0"/>
    <x v="20"/>
    <x v="1"/>
    <x v="0"/>
    <x v="15"/>
    <n v="0.2"/>
    <n v="0.47"/>
    <x v="1"/>
    <x v="15"/>
  </r>
  <r>
    <s v="RESULT (A)"/>
    <n v="370"/>
    <x v="15"/>
    <n v="1"/>
    <n v="0"/>
    <n v="1"/>
    <n v="21"/>
    <x v="0"/>
    <n v="0"/>
    <n v="1"/>
    <n v="0.18"/>
    <n v="0.19700000000000001"/>
    <n v="0.51"/>
    <n v="0.16420000000000001"/>
    <n v="6"/>
    <n v="22"/>
    <n v="28"/>
    <s v="WINTER"/>
    <x v="0"/>
    <x v="0"/>
    <x v="21"/>
    <x v="1"/>
    <x v="0"/>
    <x v="15"/>
    <n v="0.2"/>
    <n v="0.51"/>
    <x v="1"/>
    <x v="15"/>
  </r>
  <r>
    <s v="RESULT (A)"/>
    <n v="371"/>
    <x v="15"/>
    <n v="1"/>
    <n v="0"/>
    <n v="1"/>
    <n v="22"/>
    <x v="0"/>
    <n v="0"/>
    <n v="2"/>
    <n v="0.2"/>
    <n v="0.21210000000000001"/>
    <n v="0.49"/>
    <n v="0.1343"/>
    <n v="2"/>
    <n v="19"/>
    <n v="21"/>
    <s v="WINTER"/>
    <x v="0"/>
    <x v="0"/>
    <x v="22"/>
    <x v="1"/>
    <x v="1"/>
    <x v="2"/>
    <n v="0.21"/>
    <n v="0.49"/>
    <x v="1"/>
    <x v="15"/>
  </r>
  <r>
    <s v="RESULT (A)"/>
    <n v="372"/>
    <x v="15"/>
    <n v="1"/>
    <n v="0"/>
    <n v="1"/>
    <n v="23"/>
    <x v="0"/>
    <n v="0"/>
    <n v="2"/>
    <n v="0.2"/>
    <n v="0.2273"/>
    <n v="0.4"/>
    <n v="0.1045"/>
    <n v="0"/>
    <n v="18"/>
    <n v="18"/>
    <s v="WINTER"/>
    <x v="0"/>
    <x v="0"/>
    <x v="23"/>
    <x v="1"/>
    <x v="1"/>
    <x v="2"/>
    <n v="0.23"/>
    <n v="0.4"/>
    <x v="1"/>
    <x v="15"/>
  </r>
  <r>
    <s v="RESULT (A)"/>
    <n v="373"/>
    <x v="16"/>
    <n v="1"/>
    <n v="0"/>
    <n v="1"/>
    <n v="0"/>
    <x v="1"/>
    <n v="1"/>
    <n v="2"/>
    <n v="0.2"/>
    <n v="0.19700000000000001"/>
    <n v="0.47"/>
    <n v="0.22389999999999999"/>
    <n v="1"/>
    <n v="16"/>
    <n v="17"/>
    <s v="WINTER"/>
    <x v="0"/>
    <x v="0"/>
    <x v="0"/>
    <x v="2"/>
    <x v="1"/>
    <x v="2"/>
    <n v="0.2"/>
    <n v="0.47"/>
    <x v="0"/>
    <x v="16"/>
  </r>
  <r>
    <s v="RESULT (A)"/>
    <n v="374"/>
    <x v="16"/>
    <n v="1"/>
    <n v="0"/>
    <n v="1"/>
    <n v="1"/>
    <x v="1"/>
    <n v="1"/>
    <n v="2"/>
    <n v="0.2"/>
    <n v="0.19700000000000001"/>
    <n v="0.44"/>
    <n v="0.19400000000000001"/>
    <n v="1"/>
    <n v="15"/>
    <n v="16"/>
    <s v="WINTER"/>
    <x v="0"/>
    <x v="0"/>
    <x v="1"/>
    <x v="2"/>
    <x v="1"/>
    <x v="2"/>
    <n v="0.2"/>
    <n v="0.44"/>
    <x v="0"/>
    <x v="16"/>
  </r>
  <r>
    <s v="RESULT (A)"/>
    <n v="375"/>
    <x v="16"/>
    <n v="1"/>
    <n v="0"/>
    <n v="1"/>
    <n v="2"/>
    <x v="1"/>
    <n v="1"/>
    <n v="2"/>
    <n v="0.18"/>
    <n v="0.16669999999999999"/>
    <n v="0.43"/>
    <n v="0.25369999999999998"/>
    <n v="0"/>
    <n v="8"/>
    <n v="8"/>
    <s v="WINTER"/>
    <x v="0"/>
    <x v="0"/>
    <x v="2"/>
    <x v="2"/>
    <x v="1"/>
    <x v="15"/>
    <n v="0.17"/>
    <n v="0.43"/>
    <x v="0"/>
    <x v="16"/>
  </r>
  <r>
    <s v="RESULT (A)"/>
    <n v="376"/>
    <x v="16"/>
    <n v="1"/>
    <n v="0"/>
    <n v="1"/>
    <n v="3"/>
    <x v="1"/>
    <n v="1"/>
    <n v="2"/>
    <n v="0.18"/>
    <n v="0.18179999999999999"/>
    <n v="0.43"/>
    <n v="0.19400000000000001"/>
    <n v="0"/>
    <n v="2"/>
    <n v="2"/>
    <s v="WINTER"/>
    <x v="0"/>
    <x v="0"/>
    <x v="3"/>
    <x v="2"/>
    <x v="1"/>
    <x v="15"/>
    <n v="0.18"/>
    <n v="0.43"/>
    <x v="0"/>
    <x v="16"/>
  </r>
  <r>
    <s v="RESULT (A)"/>
    <n v="377"/>
    <x v="16"/>
    <n v="1"/>
    <n v="0"/>
    <n v="1"/>
    <n v="4"/>
    <x v="1"/>
    <n v="1"/>
    <n v="2"/>
    <n v="0.18"/>
    <n v="0.19700000000000001"/>
    <n v="0.43"/>
    <n v="0.1343"/>
    <n v="1"/>
    <n v="2"/>
    <n v="3"/>
    <s v="WINTER"/>
    <x v="0"/>
    <x v="0"/>
    <x v="4"/>
    <x v="2"/>
    <x v="1"/>
    <x v="15"/>
    <n v="0.2"/>
    <n v="0.43"/>
    <x v="0"/>
    <x v="16"/>
  </r>
  <r>
    <s v="RESULT (A)"/>
    <n v="378"/>
    <x v="16"/>
    <n v="1"/>
    <n v="0"/>
    <n v="1"/>
    <n v="5"/>
    <x v="1"/>
    <n v="1"/>
    <n v="2"/>
    <n v="0.18"/>
    <n v="0.19700000000000001"/>
    <n v="0.43"/>
    <n v="0.16420000000000001"/>
    <n v="0"/>
    <n v="1"/>
    <n v="1"/>
    <s v="WINTER"/>
    <x v="0"/>
    <x v="0"/>
    <x v="5"/>
    <x v="2"/>
    <x v="1"/>
    <x v="15"/>
    <n v="0.2"/>
    <n v="0.43"/>
    <x v="0"/>
    <x v="16"/>
  </r>
  <r>
    <s v="RESULT (A)"/>
    <n v="379"/>
    <x v="16"/>
    <n v="1"/>
    <n v="0"/>
    <n v="1"/>
    <n v="6"/>
    <x v="1"/>
    <n v="1"/>
    <n v="2"/>
    <n v="0.18"/>
    <n v="0.18179999999999999"/>
    <n v="0.43"/>
    <n v="0.19400000000000001"/>
    <n v="0"/>
    <n v="5"/>
    <n v="5"/>
    <s v="WINTER"/>
    <x v="0"/>
    <x v="0"/>
    <x v="6"/>
    <x v="2"/>
    <x v="1"/>
    <x v="15"/>
    <n v="0.18"/>
    <n v="0.43"/>
    <x v="0"/>
    <x v="16"/>
  </r>
  <r>
    <s v="RESULT (A)"/>
    <n v="380"/>
    <x v="16"/>
    <n v="1"/>
    <n v="0"/>
    <n v="1"/>
    <n v="7"/>
    <x v="1"/>
    <n v="1"/>
    <n v="2"/>
    <n v="0.16"/>
    <n v="0.18179999999999999"/>
    <n v="0.5"/>
    <n v="0.1343"/>
    <n v="4"/>
    <n v="9"/>
    <n v="13"/>
    <s v="WINTER"/>
    <x v="0"/>
    <x v="0"/>
    <x v="7"/>
    <x v="2"/>
    <x v="1"/>
    <x v="13"/>
    <n v="0.18"/>
    <n v="0.5"/>
    <x v="0"/>
    <x v="16"/>
  </r>
  <r>
    <s v="RESULT (A)"/>
    <n v="381"/>
    <x v="16"/>
    <n v="1"/>
    <n v="0"/>
    <n v="1"/>
    <n v="8"/>
    <x v="1"/>
    <n v="1"/>
    <n v="2"/>
    <n v="0.16"/>
    <n v="0.1515"/>
    <n v="0.47"/>
    <n v="0.22389999999999999"/>
    <n v="3"/>
    <n v="30"/>
    <n v="33"/>
    <s v="WINTER"/>
    <x v="0"/>
    <x v="0"/>
    <x v="8"/>
    <x v="2"/>
    <x v="1"/>
    <x v="13"/>
    <n v="0.15"/>
    <n v="0.47"/>
    <x v="0"/>
    <x v="16"/>
  </r>
  <r>
    <s v="RESULT (A)"/>
    <n v="382"/>
    <x v="16"/>
    <n v="1"/>
    <n v="0"/>
    <n v="1"/>
    <n v="9"/>
    <x v="1"/>
    <n v="1"/>
    <n v="2"/>
    <n v="0.16"/>
    <n v="0.1515"/>
    <n v="0.47"/>
    <n v="0.22389999999999999"/>
    <n v="8"/>
    <n v="39"/>
    <n v="47"/>
    <s v="WINTER"/>
    <x v="0"/>
    <x v="0"/>
    <x v="9"/>
    <x v="2"/>
    <x v="1"/>
    <x v="13"/>
    <n v="0.15"/>
    <n v="0.47"/>
    <x v="0"/>
    <x v="16"/>
  </r>
  <r>
    <s v="RESULT (A)"/>
    <n v="383"/>
    <x v="16"/>
    <n v="1"/>
    <n v="0"/>
    <n v="1"/>
    <n v="10"/>
    <x v="1"/>
    <n v="1"/>
    <n v="2"/>
    <n v="0.16"/>
    <n v="0.1515"/>
    <n v="0.5"/>
    <n v="0.25369999999999998"/>
    <n v="7"/>
    <n v="50"/>
    <n v="57"/>
    <s v="WINTER"/>
    <x v="0"/>
    <x v="0"/>
    <x v="10"/>
    <x v="2"/>
    <x v="1"/>
    <x v="13"/>
    <n v="0.15"/>
    <n v="0.5"/>
    <x v="0"/>
    <x v="16"/>
  </r>
  <r>
    <s v="RESULT (A)"/>
    <n v="384"/>
    <x v="16"/>
    <n v="1"/>
    <n v="0"/>
    <n v="1"/>
    <n v="11"/>
    <x v="1"/>
    <n v="1"/>
    <n v="2"/>
    <n v="0.16"/>
    <n v="0.1515"/>
    <n v="0.55000000000000004"/>
    <n v="0.19400000000000001"/>
    <n v="9"/>
    <n v="55"/>
    <n v="64"/>
    <s v="WINTER"/>
    <x v="0"/>
    <x v="0"/>
    <x v="11"/>
    <x v="2"/>
    <x v="1"/>
    <x v="13"/>
    <n v="0.15"/>
    <n v="0.55000000000000004"/>
    <x v="0"/>
    <x v="16"/>
  </r>
  <r>
    <s v="RESULT (A)"/>
    <n v="385"/>
    <x v="16"/>
    <n v="1"/>
    <n v="0"/>
    <n v="1"/>
    <n v="12"/>
    <x v="1"/>
    <n v="1"/>
    <n v="2"/>
    <n v="0.18"/>
    <n v="0.19700000000000001"/>
    <n v="0.47"/>
    <n v="0.1343"/>
    <n v="10"/>
    <n v="70"/>
    <n v="80"/>
    <s v="WINTER"/>
    <x v="0"/>
    <x v="0"/>
    <x v="12"/>
    <x v="2"/>
    <x v="1"/>
    <x v="15"/>
    <n v="0.2"/>
    <n v="0.47"/>
    <x v="1"/>
    <x v="16"/>
  </r>
  <r>
    <s v="RESULT (A)"/>
    <n v="386"/>
    <x v="16"/>
    <n v="1"/>
    <n v="0"/>
    <n v="1"/>
    <n v="13"/>
    <x v="1"/>
    <n v="1"/>
    <n v="2"/>
    <n v="0.18"/>
    <n v="0.19700000000000001"/>
    <n v="0.47"/>
    <n v="0.1343"/>
    <n v="13"/>
    <n v="80"/>
    <n v="93"/>
    <s v="WINTER"/>
    <x v="0"/>
    <x v="0"/>
    <x v="13"/>
    <x v="2"/>
    <x v="1"/>
    <x v="15"/>
    <n v="0.2"/>
    <n v="0.47"/>
    <x v="1"/>
    <x v="16"/>
  </r>
  <r>
    <s v="RESULT (A)"/>
    <n v="387"/>
    <x v="16"/>
    <n v="1"/>
    <n v="0"/>
    <n v="1"/>
    <n v="14"/>
    <x v="1"/>
    <n v="1"/>
    <n v="2"/>
    <n v="0.18"/>
    <n v="0.21210000000000001"/>
    <n v="0.43"/>
    <n v="0.1045"/>
    <n v="12"/>
    <n v="74"/>
    <n v="86"/>
    <s v="WINTER"/>
    <x v="0"/>
    <x v="0"/>
    <x v="14"/>
    <x v="2"/>
    <x v="1"/>
    <x v="15"/>
    <n v="0.21"/>
    <n v="0.43"/>
    <x v="1"/>
    <x v="16"/>
  </r>
  <r>
    <s v="RESULT (A)"/>
    <n v="388"/>
    <x v="16"/>
    <n v="1"/>
    <n v="0"/>
    <n v="1"/>
    <n v="15"/>
    <x v="1"/>
    <n v="1"/>
    <n v="2"/>
    <n v="0.2"/>
    <n v="0.21210000000000001"/>
    <n v="0.47"/>
    <n v="0.16420000000000001"/>
    <n v="21"/>
    <n v="72"/>
    <n v="93"/>
    <s v="WINTER"/>
    <x v="0"/>
    <x v="0"/>
    <x v="15"/>
    <x v="2"/>
    <x v="1"/>
    <x v="2"/>
    <n v="0.21"/>
    <n v="0.47"/>
    <x v="1"/>
    <x v="16"/>
  </r>
  <r>
    <s v="RESULT (A)"/>
    <n v="389"/>
    <x v="16"/>
    <n v="1"/>
    <n v="0"/>
    <n v="1"/>
    <n v="16"/>
    <x v="1"/>
    <n v="1"/>
    <n v="2"/>
    <n v="0.2"/>
    <n v="0.21210000000000001"/>
    <n v="0.47"/>
    <n v="0.16420000000000001"/>
    <n v="6"/>
    <n v="76"/>
    <n v="82"/>
    <s v="WINTER"/>
    <x v="0"/>
    <x v="0"/>
    <x v="16"/>
    <x v="2"/>
    <x v="1"/>
    <x v="2"/>
    <n v="0.21"/>
    <n v="0.47"/>
    <x v="1"/>
    <x v="16"/>
  </r>
  <r>
    <s v="RESULT (A)"/>
    <n v="390"/>
    <x v="16"/>
    <n v="1"/>
    <n v="0"/>
    <n v="1"/>
    <n v="17"/>
    <x v="1"/>
    <n v="1"/>
    <n v="1"/>
    <n v="0.2"/>
    <n v="0.19700000000000001"/>
    <n v="0.51"/>
    <n v="0.19400000000000001"/>
    <n v="4"/>
    <n v="67"/>
    <n v="71"/>
    <s v="WINTER"/>
    <x v="0"/>
    <x v="0"/>
    <x v="17"/>
    <x v="2"/>
    <x v="0"/>
    <x v="2"/>
    <n v="0.2"/>
    <n v="0.51"/>
    <x v="1"/>
    <x v="16"/>
  </r>
  <r>
    <s v="RESULT (A)"/>
    <n v="391"/>
    <x v="16"/>
    <n v="1"/>
    <n v="0"/>
    <n v="1"/>
    <n v="18"/>
    <x v="1"/>
    <n v="1"/>
    <n v="2"/>
    <n v="0.18"/>
    <n v="0.16669999999999999"/>
    <n v="0.55000000000000004"/>
    <n v="0.25369999999999998"/>
    <n v="7"/>
    <n v="85"/>
    <n v="92"/>
    <s v="WINTER"/>
    <x v="0"/>
    <x v="0"/>
    <x v="18"/>
    <x v="2"/>
    <x v="1"/>
    <x v="15"/>
    <n v="0.17"/>
    <n v="0.55000000000000004"/>
    <x v="1"/>
    <x v="16"/>
  </r>
  <r>
    <s v="RESULT (A)"/>
    <n v="392"/>
    <x v="16"/>
    <n v="1"/>
    <n v="0"/>
    <n v="1"/>
    <n v="19"/>
    <x v="1"/>
    <n v="1"/>
    <n v="3"/>
    <n v="0.18"/>
    <n v="0.18179999999999999"/>
    <n v="0.59"/>
    <n v="0.19400000000000001"/>
    <n v="2"/>
    <n v="58"/>
    <n v="60"/>
    <s v="WINTER"/>
    <x v="0"/>
    <x v="0"/>
    <x v="19"/>
    <x v="2"/>
    <x v="2"/>
    <x v="15"/>
    <n v="0.18"/>
    <n v="0.59"/>
    <x v="1"/>
    <x v="16"/>
  </r>
  <r>
    <s v="RESULT (A)"/>
    <n v="393"/>
    <x v="16"/>
    <n v="1"/>
    <n v="0"/>
    <n v="1"/>
    <n v="20"/>
    <x v="1"/>
    <n v="1"/>
    <n v="3"/>
    <n v="0.16"/>
    <n v="0.1515"/>
    <n v="0.8"/>
    <n v="0.19400000000000001"/>
    <n v="4"/>
    <n v="29"/>
    <n v="33"/>
    <s v="WINTER"/>
    <x v="0"/>
    <x v="0"/>
    <x v="20"/>
    <x v="2"/>
    <x v="2"/>
    <x v="13"/>
    <n v="0.15"/>
    <n v="0.8"/>
    <x v="1"/>
    <x v="16"/>
  </r>
  <r>
    <s v="RESULT (A)"/>
    <n v="394"/>
    <x v="16"/>
    <n v="1"/>
    <n v="0"/>
    <n v="1"/>
    <n v="21"/>
    <x v="1"/>
    <n v="1"/>
    <n v="3"/>
    <n v="0.16"/>
    <n v="0.1515"/>
    <n v="0.8"/>
    <n v="0.19400000000000001"/>
    <n v="3"/>
    <n v="24"/>
    <n v="27"/>
    <s v="WINTER"/>
    <x v="0"/>
    <x v="0"/>
    <x v="21"/>
    <x v="2"/>
    <x v="2"/>
    <x v="13"/>
    <n v="0.15"/>
    <n v="0.8"/>
    <x v="1"/>
    <x v="16"/>
  </r>
  <r>
    <s v="RESULT (A)"/>
    <n v="395"/>
    <x v="16"/>
    <n v="1"/>
    <n v="0"/>
    <n v="1"/>
    <n v="22"/>
    <x v="1"/>
    <n v="1"/>
    <n v="3"/>
    <n v="0.14000000000000001"/>
    <n v="0.1212"/>
    <n v="0.93"/>
    <n v="0.25369999999999998"/>
    <n v="0"/>
    <n v="13"/>
    <n v="13"/>
    <s v="WINTER"/>
    <x v="0"/>
    <x v="0"/>
    <x v="22"/>
    <x v="2"/>
    <x v="2"/>
    <x v="14"/>
    <n v="0.12"/>
    <n v="0.93"/>
    <x v="1"/>
    <x v="16"/>
  </r>
  <r>
    <s v="RESULT (A)"/>
    <n v="396"/>
    <x v="16"/>
    <n v="1"/>
    <n v="0"/>
    <n v="1"/>
    <n v="23"/>
    <x v="1"/>
    <n v="1"/>
    <n v="3"/>
    <n v="0.16"/>
    <n v="0.13639999999999999"/>
    <n v="0.86"/>
    <n v="0.28360000000000002"/>
    <n v="1"/>
    <n v="3"/>
    <n v="4"/>
    <s v="WINTER"/>
    <x v="0"/>
    <x v="0"/>
    <x v="23"/>
    <x v="2"/>
    <x v="2"/>
    <x v="13"/>
    <n v="0.14000000000000001"/>
    <n v="0.86"/>
    <x v="1"/>
    <x v="16"/>
  </r>
  <r>
    <s v="RESULT (A)"/>
    <n v="397"/>
    <x v="17"/>
    <n v="1"/>
    <n v="0"/>
    <n v="1"/>
    <n v="12"/>
    <x v="0"/>
    <n v="2"/>
    <n v="2"/>
    <n v="0.2"/>
    <n v="0.18179999999999999"/>
    <n v="0.86"/>
    <n v="0.32840000000000003"/>
    <n v="0"/>
    <n v="3"/>
    <n v="3"/>
    <s v="WINTER"/>
    <x v="0"/>
    <x v="0"/>
    <x v="12"/>
    <x v="3"/>
    <x v="1"/>
    <x v="2"/>
    <n v="0.18"/>
    <n v="0.86"/>
    <x v="1"/>
    <x v="17"/>
  </r>
  <r>
    <s v="RESULT (A)"/>
    <n v="398"/>
    <x v="17"/>
    <n v="1"/>
    <n v="0"/>
    <n v="1"/>
    <n v="13"/>
    <x v="0"/>
    <n v="2"/>
    <n v="2"/>
    <n v="0.2"/>
    <n v="0.19700000000000001"/>
    <n v="0.86"/>
    <n v="0.22389999999999999"/>
    <n v="0"/>
    <n v="22"/>
    <n v="22"/>
    <s v="WINTER"/>
    <x v="0"/>
    <x v="0"/>
    <x v="13"/>
    <x v="3"/>
    <x v="1"/>
    <x v="2"/>
    <n v="0.2"/>
    <n v="0.86"/>
    <x v="1"/>
    <x v="17"/>
  </r>
  <r>
    <s v="RESULT (A)"/>
    <n v="399"/>
    <x v="17"/>
    <n v="1"/>
    <n v="0"/>
    <n v="1"/>
    <n v="14"/>
    <x v="0"/>
    <n v="2"/>
    <n v="2"/>
    <n v="0.22"/>
    <n v="0.2273"/>
    <n v="0.8"/>
    <n v="0.16420000000000001"/>
    <n v="2"/>
    <n v="26"/>
    <n v="28"/>
    <s v="WINTER"/>
    <x v="0"/>
    <x v="0"/>
    <x v="14"/>
    <x v="3"/>
    <x v="1"/>
    <x v="1"/>
    <n v="0.23"/>
    <n v="0.8"/>
    <x v="1"/>
    <x v="17"/>
  </r>
  <r>
    <s v="RESULT (A)"/>
    <n v="400"/>
    <x v="17"/>
    <n v="1"/>
    <n v="0"/>
    <n v="1"/>
    <n v="15"/>
    <x v="0"/>
    <n v="2"/>
    <n v="2"/>
    <n v="0.22"/>
    <n v="0.2273"/>
    <n v="0.87"/>
    <n v="0.16420000000000001"/>
    <n v="3"/>
    <n v="32"/>
    <n v="35"/>
    <s v="WINTER"/>
    <x v="0"/>
    <x v="0"/>
    <x v="15"/>
    <x v="3"/>
    <x v="1"/>
    <x v="1"/>
    <n v="0.23"/>
    <n v="0.87"/>
    <x v="1"/>
    <x v="17"/>
  </r>
  <r>
    <s v="RESULT (A)"/>
    <n v="401"/>
    <x v="17"/>
    <n v="1"/>
    <n v="0"/>
    <n v="1"/>
    <n v="16"/>
    <x v="0"/>
    <n v="2"/>
    <n v="2"/>
    <n v="0.22"/>
    <n v="0.2273"/>
    <n v="0.87"/>
    <n v="0.19400000000000001"/>
    <n v="0"/>
    <n v="61"/>
    <n v="61"/>
    <s v="WINTER"/>
    <x v="0"/>
    <x v="0"/>
    <x v="16"/>
    <x v="3"/>
    <x v="1"/>
    <x v="1"/>
    <n v="0.23"/>
    <n v="0.87"/>
    <x v="1"/>
    <x v="17"/>
  </r>
  <r>
    <s v="RESULT (A)"/>
    <n v="402"/>
    <x v="17"/>
    <n v="1"/>
    <n v="0"/>
    <n v="1"/>
    <n v="17"/>
    <x v="0"/>
    <n v="2"/>
    <n v="2"/>
    <n v="0.22"/>
    <n v="0.2273"/>
    <n v="0.82"/>
    <n v="0.19400000000000001"/>
    <n v="1"/>
    <n v="124"/>
    <n v="125"/>
    <s v="WINTER"/>
    <x v="0"/>
    <x v="0"/>
    <x v="17"/>
    <x v="3"/>
    <x v="1"/>
    <x v="1"/>
    <n v="0.23"/>
    <n v="0.82"/>
    <x v="1"/>
    <x v="17"/>
  </r>
  <r>
    <s v="RESULT (A)"/>
    <n v="403"/>
    <x v="17"/>
    <n v="1"/>
    <n v="0"/>
    <n v="1"/>
    <n v="18"/>
    <x v="0"/>
    <n v="2"/>
    <n v="2"/>
    <n v="0.22"/>
    <n v="0.2273"/>
    <n v="0.8"/>
    <n v="0.16420000000000001"/>
    <n v="1"/>
    <n v="132"/>
    <n v="133"/>
    <s v="WINTER"/>
    <x v="0"/>
    <x v="0"/>
    <x v="18"/>
    <x v="3"/>
    <x v="1"/>
    <x v="1"/>
    <n v="0.23"/>
    <n v="0.8"/>
    <x v="1"/>
    <x v="17"/>
  </r>
  <r>
    <s v="RESULT (A)"/>
    <n v="404"/>
    <x v="17"/>
    <n v="1"/>
    <n v="0"/>
    <n v="1"/>
    <n v="19"/>
    <x v="0"/>
    <n v="2"/>
    <n v="2"/>
    <n v="0.22"/>
    <n v="0.2273"/>
    <n v="0.8"/>
    <n v="0.1343"/>
    <n v="1"/>
    <n v="98"/>
    <n v="99"/>
    <s v="WINTER"/>
    <x v="0"/>
    <x v="0"/>
    <x v="19"/>
    <x v="3"/>
    <x v="1"/>
    <x v="1"/>
    <n v="0.23"/>
    <n v="0.8"/>
    <x v="1"/>
    <x v="17"/>
  </r>
  <r>
    <s v="RESULT (A)"/>
    <n v="405"/>
    <x v="17"/>
    <n v="1"/>
    <n v="0"/>
    <n v="1"/>
    <n v="20"/>
    <x v="0"/>
    <n v="2"/>
    <n v="2"/>
    <n v="0.22"/>
    <n v="0.2727"/>
    <n v="0.87"/>
    <n v="0"/>
    <n v="0"/>
    <n v="83"/>
    <n v="83"/>
    <s v="WINTER"/>
    <x v="0"/>
    <x v="0"/>
    <x v="20"/>
    <x v="3"/>
    <x v="1"/>
    <x v="1"/>
    <n v="0.27"/>
    <n v="0.87"/>
    <x v="1"/>
    <x v="17"/>
  </r>
  <r>
    <s v="RESULT (A)"/>
    <n v="406"/>
    <x v="17"/>
    <n v="1"/>
    <n v="0"/>
    <n v="1"/>
    <n v="21"/>
    <x v="0"/>
    <n v="2"/>
    <n v="2"/>
    <n v="0.22"/>
    <n v="0.2424"/>
    <n v="0.93"/>
    <n v="0.1045"/>
    <n v="0"/>
    <n v="41"/>
    <n v="41"/>
    <s v="WINTER"/>
    <x v="0"/>
    <x v="0"/>
    <x v="21"/>
    <x v="3"/>
    <x v="1"/>
    <x v="1"/>
    <n v="0.24"/>
    <n v="0.93"/>
    <x v="1"/>
    <x v="17"/>
  </r>
  <r>
    <s v="RESULT (A)"/>
    <n v="407"/>
    <x v="17"/>
    <n v="1"/>
    <n v="0"/>
    <n v="1"/>
    <n v="22"/>
    <x v="0"/>
    <n v="2"/>
    <n v="2"/>
    <n v="0.22"/>
    <n v="0.2576"/>
    <n v="0.93"/>
    <n v="8.9599999999999999E-2"/>
    <n v="0"/>
    <n v="33"/>
    <n v="33"/>
    <s v="WINTER"/>
    <x v="0"/>
    <x v="0"/>
    <x v="22"/>
    <x v="3"/>
    <x v="1"/>
    <x v="1"/>
    <n v="0.26"/>
    <n v="0.93"/>
    <x v="1"/>
    <x v="17"/>
  </r>
  <r>
    <s v="RESULT (A)"/>
    <n v="408"/>
    <x v="17"/>
    <n v="1"/>
    <n v="0"/>
    <n v="1"/>
    <n v="23"/>
    <x v="0"/>
    <n v="2"/>
    <n v="2"/>
    <n v="0.22"/>
    <n v="0.2727"/>
    <n v="0.93"/>
    <n v="0"/>
    <n v="1"/>
    <n v="19"/>
    <n v="20"/>
    <s v="WINTER"/>
    <x v="0"/>
    <x v="0"/>
    <x v="23"/>
    <x v="3"/>
    <x v="1"/>
    <x v="1"/>
    <n v="0.27"/>
    <n v="0.93"/>
    <x v="1"/>
    <x v="17"/>
  </r>
  <r>
    <s v="RESULT (A)"/>
    <n v="409"/>
    <x v="18"/>
    <n v="1"/>
    <n v="0"/>
    <n v="1"/>
    <n v="0"/>
    <x v="0"/>
    <n v="3"/>
    <n v="2"/>
    <n v="0.22"/>
    <n v="0.2727"/>
    <n v="0.93"/>
    <n v="0"/>
    <n v="0"/>
    <n v="3"/>
    <n v="3"/>
    <s v="WINTER"/>
    <x v="0"/>
    <x v="0"/>
    <x v="0"/>
    <x v="4"/>
    <x v="1"/>
    <x v="1"/>
    <n v="0.27"/>
    <n v="0.93"/>
    <x v="0"/>
    <x v="18"/>
  </r>
  <r>
    <s v="RESULT (A)"/>
    <n v="410"/>
    <x v="18"/>
    <n v="1"/>
    <n v="0"/>
    <n v="1"/>
    <n v="1"/>
    <x v="0"/>
    <n v="3"/>
    <n v="3"/>
    <n v="0.22"/>
    <n v="0.2273"/>
    <n v="0.93"/>
    <n v="0.1343"/>
    <n v="1"/>
    <n v="6"/>
    <n v="7"/>
    <s v="WINTER"/>
    <x v="0"/>
    <x v="0"/>
    <x v="1"/>
    <x v="4"/>
    <x v="2"/>
    <x v="1"/>
    <n v="0.23"/>
    <n v="0.93"/>
    <x v="0"/>
    <x v="18"/>
  </r>
  <r>
    <s v="RESULT (A)"/>
    <n v="411"/>
    <x v="18"/>
    <n v="1"/>
    <n v="0"/>
    <n v="1"/>
    <n v="2"/>
    <x v="0"/>
    <n v="3"/>
    <n v="3"/>
    <n v="0.22"/>
    <n v="0.2273"/>
    <n v="0.93"/>
    <n v="0.1343"/>
    <n v="0"/>
    <n v="3"/>
    <n v="3"/>
    <s v="WINTER"/>
    <x v="0"/>
    <x v="0"/>
    <x v="2"/>
    <x v="4"/>
    <x v="2"/>
    <x v="1"/>
    <n v="0.23"/>
    <n v="0.93"/>
    <x v="0"/>
    <x v="18"/>
  </r>
  <r>
    <s v="RESULT (A)"/>
    <n v="412"/>
    <x v="18"/>
    <n v="1"/>
    <n v="0"/>
    <n v="1"/>
    <n v="4"/>
    <x v="0"/>
    <n v="3"/>
    <n v="3"/>
    <n v="0.22"/>
    <n v="0.2273"/>
    <n v="0.93"/>
    <n v="0.1343"/>
    <n v="1"/>
    <n v="1"/>
    <n v="2"/>
    <s v="WINTER"/>
    <x v="0"/>
    <x v="0"/>
    <x v="4"/>
    <x v="4"/>
    <x v="2"/>
    <x v="1"/>
    <n v="0.23"/>
    <n v="0.93"/>
    <x v="0"/>
    <x v="18"/>
  </r>
  <r>
    <s v="RESULT (A)"/>
    <n v="413"/>
    <x v="18"/>
    <n v="1"/>
    <n v="0"/>
    <n v="1"/>
    <n v="5"/>
    <x v="0"/>
    <n v="3"/>
    <n v="2"/>
    <n v="0.22"/>
    <n v="0.2576"/>
    <n v="0.93"/>
    <n v="8.9599999999999999E-2"/>
    <n v="0"/>
    <n v="7"/>
    <n v="7"/>
    <s v="WINTER"/>
    <x v="0"/>
    <x v="0"/>
    <x v="5"/>
    <x v="4"/>
    <x v="1"/>
    <x v="1"/>
    <n v="0.26"/>
    <n v="0.93"/>
    <x v="0"/>
    <x v="18"/>
  </r>
  <r>
    <s v="RESULT (A)"/>
    <n v="414"/>
    <x v="18"/>
    <n v="1"/>
    <n v="0"/>
    <n v="1"/>
    <n v="6"/>
    <x v="0"/>
    <n v="3"/>
    <n v="2"/>
    <n v="0.22"/>
    <n v="0.2576"/>
    <n v="0.93"/>
    <n v="8.9599999999999999E-2"/>
    <n v="0"/>
    <n v="32"/>
    <n v="32"/>
    <s v="WINTER"/>
    <x v="0"/>
    <x v="0"/>
    <x v="6"/>
    <x v="4"/>
    <x v="1"/>
    <x v="1"/>
    <n v="0.26"/>
    <n v="0.93"/>
    <x v="0"/>
    <x v="18"/>
  </r>
  <r>
    <s v="RESULT (A)"/>
    <n v="415"/>
    <x v="18"/>
    <n v="1"/>
    <n v="0"/>
    <n v="1"/>
    <n v="7"/>
    <x v="0"/>
    <n v="3"/>
    <n v="2"/>
    <n v="0.24"/>
    <n v="0.2576"/>
    <n v="0.92"/>
    <n v="0.1045"/>
    <n v="1"/>
    <n v="89"/>
    <n v="90"/>
    <s v="WINTER"/>
    <x v="0"/>
    <x v="0"/>
    <x v="7"/>
    <x v="4"/>
    <x v="1"/>
    <x v="0"/>
    <n v="0.26"/>
    <n v="0.92"/>
    <x v="0"/>
    <x v="18"/>
  </r>
  <r>
    <s v="RESULT (A)"/>
    <n v="416"/>
    <x v="18"/>
    <n v="1"/>
    <n v="0"/>
    <n v="1"/>
    <n v="8"/>
    <x v="0"/>
    <n v="3"/>
    <n v="2"/>
    <n v="0.24"/>
    <n v="0.2576"/>
    <n v="0.93"/>
    <n v="0.1045"/>
    <n v="1"/>
    <n v="196"/>
    <n v="197"/>
    <s v="WINTER"/>
    <x v="0"/>
    <x v="0"/>
    <x v="8"/>
    <x v="4"/>
    <x v="1"/>
    <x v="0"/>
    <n v="0.26"/>
    <n v="0.93"/>
    <x v="0"/>
    <x v="18"/>
  </r>
  <r>
    <s v="RESULT (A)"/>
    <n v="417"/>
    <x v="18"/>
    <n v="1"/>
    <n v="0"/>
    <n v="1"/>
    <n v="9"/>
    <x v="0"/>
    <n v="3"/>
    <n v="2"/>
    <n v="0.24"/>
    <n v="0.2576"/>
    <n v="0.93"/>
    <n v="0.1045"/>
    <n v="2"/>
    <n v="107"/>
    <n v="109"/>
    <s v="WINTER"/>
    <x v="0"/>
    <x v="0"/>
    <x v="9"/>
    <x v="4"/>
    <x v="1"/>
    <x v="0"/>
    <n v="0.26"/>
    <n v="0.93"/>
    <x v="0"/>
    <x v="18"/>
  </r>
  <r>
    <s v="RESULT (A)"/>
    <n v="418"/>
    <x v="18"/>
    <n v="1"/>
    <n v="0"/>
    <n v="1"/>
    <n v="10"/>
    <x v="0"/>
    <n v="3"/>
    <n v="2"/>
    <n v="0.26"/>
    <n v="0.2727"/>
    <n v="0.93"/>
    <n v="0.1343"/>
    <n v="1"/>
    <n v="46"/>
    <n v="47"/>
    <s v="WINTER"/>
    <x v="0"/>
    <x v="0"/>
    <x v="10"/>
    <x v="4"/>
    <x v="1"/>
    <x v="12"/>
    <n v="0.27"/>
    <n v="0.93"/>
    <x v="0"/>
    <x v="18"/>
  </r>
  <r>
    <s v="RESULT (A)"/>
    <n v="419"/>
    <x v="18"/>
    <n v="1"/>
    <n v="0"/>
    <n v="1"/>
    <n v="11"/>
    <x v="0"/>
    <n v="3"/>
    <n v="2"/>
    <n v="0.28000000000000003"/>
    <n v="0.30299999999999999"/>
    <n v="0.87"/>
    <n v="8.9599999999999999E-2"/>
    <n v="5"/>
    <n v="47"/>
    <n v="52"/>
    <s v="WINTER"/>
    <x v="0"/>
    <x v="0"/>
    <x v="11"/>
    <x v="4"/>
    <x v="1"/>
    <x v="17"/>
    <n v="0.3"/>
    <n v="0.87"/>
    <x v="0"/>
    <x v="18"/>
  </r>
  <r>
    <s v="RESULT (A)"/>
    <n v="420"/>
    <x v="18"/>
    <n v="1"/>
    <n v="0"/>
    <n v="1"/>
    <n v="12"/>
    <x v="0"/>
    <n v="3"/>
    <n v="2"/>
    <n v="0.3"/>
    <n v="0.31819999999999998"/>
    <n v="0.81"/>
    <n v="8.9599999999999999E-2"/>
    <n v="5"/>
    <n v="65"/>
    <n v="70"/>
    <s v="WINTER"/>
    <x v="0"/>
    <x v="0"/>
    <x v="12"/>
    <x v="4"/>
    <x v="1"/>
    <x v="11"/>
    <n v="0.32"/>
    <n v="0.81"/>
    <x v="1"/>
    <x v="18"/>
  </r>
  <r>
    <s v="RESULT (A)"/>
    <n v="421"/>
    <x v="18"/>
    <n v="1"/>
    <n v="0"/>
    <n v="1"/>
    <n v="13"/>
    <x v="0"/>
    <n v="3"/>
    <n v="1"/>
    <n v="0.4"/>
    <n v="0.40910000000000002"/>
    <n v="0.62"/>
    <n v="0.28360000000000002"/>
    <n v="11"/>
    <n v="67"/>
    <n v="78"/>
    <s v="WINTER"/>
    <x v="0"/>
    <x v="0"/>
    <x v="13"/>
    <x v="4"/>
    <x v="0"/>
    <x v="9"/>
    <n v="0.41"/>
    <n v="0.62"/>
    <x v="1"/>
    <x v="18"/>
  </r>
  <r>
    <s v="RESULT (A)"/>
    <n v="422"/>
    <x v="18"/>
    <n v="1"/>
    <n v="0"/>
    <n v="1"/>
    <n v="14"/>
    <x v="0"/>
    <n v="3"/>
    <n v="1"/>
    <n v="0.4"/>
    <n v="0.40910000000000002"/>
    <n v="0.57999999999999996"/>
    <n v="0.25369999999999998"/>
    <n v="7"/>
    <n v="68"/>
    <n v="75"/>
    <s v="WINTER"/>
    <x v="0"/>
    <x v="0"/>
    <x v="14"/>
    <x v="4"/>
    <x v="0"/>
    <x v="9"/>
    <n v="0.41"/>
    <n v="0.57999999999999996"/>
    <x v="1"/>
    <x v="18"/>
  </r>
  <r>
    <s v="RESULT (A)"/>
    <n v="423"/>
    <x v="18"/>
    <n v="1"/>
    <n v="0"/>
    <n v="1"/>
    <n v="15"/>
    <x v="0"/>
    <n v="3"/>
    <n v="1"/>
    <n v="0.4"/>
    <n v="0.40910000000000002"/>
    <n v="0.54"/>
    <n v="0.28360000000000002"/>
    <n v="4"/>
    <n v="78"/>
    <n v="82"/>
    <s v="WINTER"/>
    <x v="0"/>
    <x v="0"/>
    <x v="15"/>
    <x v="4"/>
    <x v="0"/>
    <x v="9"/>
    <n v="0.41"/>
    <n v="0.54"/>
    <x v="1"/>
    <x v="18"/>
  </r>
  <r>
    <s v="RESULT (A)"/>
    <n v="424"/>
    <x v="18"/>
    <n v="1"/>
    <n v="0"/>
    <n v="1"/>
    <n v="16"/>
    <x v="0"/>
    <n v="3"/>
    <n v="1"/>
    <n v="0.38"/>
    <n v="0.39389999999999997"/>
    <n v="0.57999999999999996"/>
    <n v="0.3881"/>
    <n v="10"/>
    <n v="94"/>
    <n v="104"/>
    <s v="WINTER"/>
    <x v="0"/>
    <x v="0"/>
    <x v="16"/>
    <x v="4"/>
    <x v="0"/>
    <x v="4"/>
    <n v="0.39"/>
    <n v="0.57999999999999996"/>
    <x v="1"/>
    <x v="18"/>
  </r>
  <r>
    <s v="RESULT (A)"/>
    <n v="425"/>
    <x v="18"/>
    <n v="1"/>
    <n v="0"/>
    <n v="1"/>
    <n v="17"/>
    <x v="0"/>
    <n v="3"/>
    <n v="1"/>
    <n v="0.36"/>
    <n v="0.33329999999999999"/>
    <n v="0.56999999999999995"/>
    <n v="0.32840000000000003"/>
    <n v="7"/>
    <n v="190"/>
    <n v="197"/>
    <s v="WINTER"/>
    <x v="0"/>
    <x v="0"/>
    <x v="17"/>
    <x v="4"/>
    <x v="0"/>
    <x v="5"/>
    <n v="0.33"/>
    <n v="0.56999999999999995"/>
    <x v="1"/>
    <x v="18"/>
  </r>
  <r>
    <s v="RESULT (A)"/>
    <n v="426"/>
    <x v="18"/>
    <n v="1"/>
    <n v="0"/>
    <n v="1"/>
    <n v="18"/>
    <x v="0"/>
    <n v="3"/>
    <n v="1"/>
    <n v="0.34"/>
    <n v="0.31819999999999998"/>
    <n v="0.61"/>
    <n v="0.28360000000000002"/>
    <n v="5"/>
    <n v="156"/>
    <n v="161"/>
    <s v="WINTER"/>
    <x v="0"/>
    <x v="0"/>
    <x v="18"/>
    <x v="4"/>
    <x v="0"/>
    <x v="10"/>
    <n v="0.32"/>
    <n v="0.61"/>
    <x v="1"/>
    <x v="18"/>
  </r>
  <r>
    <s v="RESULT (A)"/>
    <n v="427"/>
    <x v="18"/>
    <n v="1"/>
    <n v="0"/>
    <n v="1"/>
    <n v="19"/>
    <x v="0"/>
    <n v="3"/>
    <n v="1"/>
    <n v="0.32"/>
    <n v="0.28789999999999999"/>
    <n v="0.56999999999999995"/>
    <n v="0.41789999999999999"/>
    <n v="4"/>
    <n v="108"/>
    <n v="112"/>
    <s v="WINTER"/>
    <x v="0"/>
    <x v="0"/>
    <x v="19"/>
    <x v="4"/>
    <x v="0"/>
    <x v="3"/>
    <n v="0.28999999999999998"/>
    <n v="0.56999999999999995"/>
    <x v="1"/>
    <x v="18"/>
  </r>
  <r>
    <s v="RESULT (A)"/>
    <n v="428"/>
    <x v="18"/>
    <n v="1"/>
    <n v="0"/>
    <n v="1"/>
    <n v="20"/>
    <x v="0"/>
    <n v="3"/>
    <n v="1"/>
    <n v="0.32"/>
    <n v="0.30299999999999999"/>
    <n v="0.49"/>
    <n v="0.29849999999999999"/>
    <n v="2"/>
    <n v="74"/>
    <n v="76"/>
    <s v="WINTER"/>
    <x v="0"/>
    <x v="0"/>
    <x v="20"/>
    <x v="4"/>
    <x v="0"/>
    <x v="3"/>
    <n v="0.3"/>
    <n v="0.49"/>
    <x v="1"/>
    <x v="18"/>
  </r>
  <r>
    <s v="RESULT (A)"/>
    <n v="429"/>
    <x v="18"/>
    <n v="1"/>
    <n v="0"/>
    <n v="1"/>
    <n v="21"/>
    <x v="0"/>
    <n v="3"/>
    <n v="1"/>
    <n v="0.32"/>
    <n v="0.28789999999999999"/>
    <n v="0.49"/>
    <n v="0.41789999999999999"/>
    <n v="4"/>
    <n v="55"/>
    <n v="59"/>
    <s v="WINTER"/>
    <x v="0"/>
    <x v="0"/>
    <x v="21"/>
    <x v="4"/>
    <x v="0"/>
    <x v="3"/>
    <n v="0.28999999999999998"/>
    <n v="0.49"/>
    <x v="1"/>
    <x v="18"/>
  </r>
  <r>
    <s v="RESULT (A)"/>
    <n v="430"/>
    <x v="18"/>
    <n v="1"/>
    <n v="0"/>
    <n v="1"/>
    <n v="22"/>
    <x v="0"/>
    <n v="3"/>
    <n v="1"/>
    <n v="0.3"/>
    <n v="0.30299999999999999"/>
    <n v="0.52"/>
    <n v="0.16420000000000001"/>
    <n v="6"/>
    <n v="53"/>
    <n v="59"/>
    <s v="WINTER"/>
    <x v="0"/>
    <x v="0"/>
    <x v="22"/>
    <x v="4"/>
    <x v="0"/>
    <x v="11"/>
    <n v="0.3"/>
    <n v="0.52"/>
    <x v="1"/>
    <x v="18"/>
  </r>
  <r>
    <s v="RESULT (A)"/>
    <n v="431"/>
    <x v="18"/>
    <n v="1"/>
    <n v="0"/>
    <n v="1"/>
    <n v="23"/>
    <x v="0"/>
    <n v="3"/>
    <n v="1"/>
    <n v="0.3"/>
    <n v="0.2727"/>
    <n v="0.52"/>
    <n v="0.4627"/>
    <n v="1"/>
    <n v="27"/>
    <n v="28"/>
    <s v="WINTER"/>
    <x v="0"/>
    <x v="0"/>
    <x v="23"/>
    <x v="4"/>
    <x v="0"/>
    <x v="11"/>
    <n v="0.27"/>
    <n v="0.52"/>
    <x v="1"/>
    <x v="18"/>
  </r>
  <r>
    <s v="RESULT (A)"/>
    <n v="432"/>
    <x v="19"/>
    <n v="1"/>
    <n v="0"/>
    <n v="1"/>
    <n v="0"/>
    <x v="0"/>
    <n v="4"/>
    <n v="1"/>
    <n v="0.26"/>
    <n v="0.2273"/>
    <n v="0.56000000000000005"/>
    <n v="0.3881"/>
    <n v="5"/>
    <n v="8"/>
    <n v="13"/>
    <s v="WINTER"/>
    <x v="0"/>
    <x v="0"/>
    <x v="0"/>
    <x v="5"/>
    <x v="0"/>
    <x v="12"/>
    <n v="0.23"/>
    <n v="0.56000000000000005"/>
    <x v="0"/>
    <x v="19"/>
  </r>
  <r>
    <s v="RESULT (A)"/>
    <n v="433"/>
    <x v="19"/>
    <n v="1"/>
    <n v="0"/>
    <n v="1"/>
    <n v="1"/>
    <x v="0"/>
    <n v="4"/>
    <n v="1"/>
    <n v="0.26"/>
    <n v="0.2727"/>
    <n v="0.56000000000000005"/>
    <n v="0"/>
    <n v="2"/>
    <n v="3"/>
    <n v="5"/>
    <s v="WINTER"/>
    <x v="0"/>
    <x v="0"/>
    <x v="1"/>
    <x v="5"/>
    <x v="0"/>
    <x v="12"/>
    <n v="0.27"/>
    <n v="0.56000000000000005"/>
    <x v="0"/>
    <x v="19"/>
  </r>
  <r>
    <s v="RESULT (A)"/>
    <n v="434"/>
    <x v="19"/>
    <n v="1"/>
    <n v="0"/>
    <n v="1"/>
    <n v="2"/>
    <x v="0"/>
    <n v="4"/>
    <n v="1"/>
    <n v="0.26"/>
    <n v="0.2727"/>
    <n v="0.56000000000000005"/>
    <n v="0"/>
    <n v="0"/>
    <n v="2"/>
    <n v="2"/>
    <s v="WINTER"/>
    <x v="0"/>
    <x v="0"/>
    <x v="2"/>
    <x v="5"/>
    <x v="0"/>
    <x v="12"/>
    <n v="0.27"/>
    <n v="0.56000000000000005"/>
    <x v="0"/>
    <x v="19"/>
  </r>
  <r>
    <s v="RESULT (A)"/>
    <n v="435"/>
    <x v="19"/>
    <n v="1"/>
    <n v="0"/>
    <n v="1"/>
    <n v="3"/>
    <x v="0"/>
    <n v="4"/>
    <n v="1"/>
    <n v="0.26"/>
    <n v="0.2576"/>
    <n v="0.56000000000000005"/>
    <n v="0.16420000000000001"/>
    <n v="0"/>
    <n v="1"/>
    <n v="1"/>
    <s v="WINTER"/>
    <x v="0"/>
    <x v="0"/>
    <x v="3"/>
    <x v="5"/>
    <x v="0"/>
    <x v="12"/>
    <n v="0.26"/>
    <n v="0.56000000000000005"/>
    <x v="0"/>
    <x v="19"/>
  </r>
  <r>
    <s v="RESULT (A)"/>
    <n v="436"/>
    <x v="19"/>
    <n v="1"/>
    <n v="0"/>
    <n v="1"/>
    <n v="4"/>
    <x v="0"/>
    <n v="4"/>
    <n v="1"/>
    <n v="0.26"/>
    <n v="0.2576"/>
    <n v="0.56000000000000005"/>
    <n v="0.16420000000000001"/>
    <n v="0"/>
    <n v="1"/>
    <n v="1"/>
    <s v="WINTER"/>
    <x v="0"/>
    <x v="0"/>
    <x v="4"/>
    <x v="5"/>
    <x v="0"/>
    <x v="12"/>
    <n v="0.26"/>
    <n v="0.56000000000000005"/>
    <x v="0"/>
    <x v="19"/>
  </r>
  <r>
    <s v="RESULT (A)"/>
    <n v="437"/>
    <x v="19"/>
    <n v="1"/>
    <n v="0"/>
    <n v="1"/>
    <n v="5"/>
    <x v="0"/>
    <n v="4"/>
    <n v="1"/>
    <n v="0.24"/>
    <n v="0.2273"/>
    <n v="0.6"/>
    <n v="0.22389999999999999"/>
    <n v="0"/>
    <n v="6"/>
    <n v="6"/>
    <s v="WINTER"/>
    <x v="0"/>
    <x v="0"/>
    <x v="5"/>
    <x v="5"/>
    <x v="0"/>
    <x v="0"/>
    <n v="0.23"/>
    <n v="0.6"/>
    <x v="0"/>
    <x v="19"/>
  </r>
  <r>
    <s v="RESULT (A)"/>
    <n v="438"/>
    <x v="19"/>
    <n v="1"/>
    <n v="0"/>
    <n v="1"/>
    <n v="6"/>
    <x v="0"/>
    <n v="4"/>
    <n v="1"/>
    <n v="0.22"/>
    <n v="0.21210000000000001"/>
    <n v="0.6"/>
    <n v="0.22389999999999999"/>
    <n v="0"/>
    <n v="35"/>
    <n v="35"/>
    <s v="WINTER"/>
    <x v="0"/>
    <x v="0"/>
    <x v="6"/>
    <x v="5"/>
    <x v="0"/>
    <x v="1"/>
    <n v="0.21"/>
    <n v="0.6"/>
    <x v="0"/>
    <x v="19"/>
  </r>
  <r>
    <s v="RESULT (A)"/>
    <n v="439"/>
    <x v="19"/>
    <n v="1"/>
    <n v="0"/>
    <n v="1"/>
    <n v="7"/>
    <x v="0"/>
    <n v="4"/>
    <n v="1"/>
    <n v="0.22"/>
    <n v="0.21210000000000001"/>
    <n v="0.55000000000000004"/>
    <n v="0.22389999999999999"/>
    <n v="1"/>
    <n v="100"/>
    <n v="101"/>
    <s v="WINTER"/>
    <x v="0"/>
    <x v="0"/>
    <x v="7"/>
    <x v="5"/>
    <x v="0"/>
    <x v="1"/>
    <n v="0.21"/>
    <n v="0.55000000000000004"/>
    <x v="0"/>
    <x v="19"/>
  </r>
  <r>
    <s v="RESULT (A)"/>
    <n v="440"/>
    <x v="19"/>
    <n v="1"/>
    <n v="0"/>
    <n v="1"/>
    <n v="8"/>
    <x v="0"/>
    <n v="4"/>
    <n v="1"/>
    <n v="0.22"/>
    <n v="0.21210000000000001"/>
    <n v="0.55000000000000004"/>
    <n v="0.28360000000000002"/>
    <n v="2"/>
    <n v="247"/>
    <n v="249"/>
    <s v="WINTER"/>
    <x v="0"/>
    <x v="0"/>
    <x v="8"/>
    <x v="5"/>
    <x v="0"/>
    <x v="1"/>
    <n v="0.21"/>
    <n v="0.55000000000000004"/>
    <x v="0"/>
    <x v="19"/>
  </r>
  <r>
    <s v="RESULT (A)"/>
    <n v="441"/>
    <x v="19"/>
    <n v="1"/>
    <n v="0"/>
    <n v="1"/>
    <n v="9"/>
    <x v="0"/>
    <n v="4"/>
    <n v="2"/>
    <n v="0.24"/>
    <n v="0.2273"/>
    <n v="0.52"/>
    <n v="0.22389999999999999"/>
    <n v="3"/>
    <n v="140"/>
    <n v="143"/>
    <s v="WINTER"/>
    <x v="0"/>
    <x v="0"/>
    <x v="9"/>
    <x v="5"/>
    <x v="1"/>
    <x v="0"/>
    <n v="0.23"/>
    <n v="0.52"/>
    <x v="0"/>
    <x v="19"/>
  </r>
  <r>
    <s v="RESULT (A)"/>
    <n v="442"/>
    <x v="19"/>
    <n v="1"/>
    <n v="0"/>
    <n v="1"/>
    <n v="10"/>
    <x v="0"/>
    <n v="4"/>
    <n v="1"/>
    <n v="0.26"/>
    <n v="0.2273"/>
    <n v="0.48"/>
    <n v="0.29849999999999999"/>
    <n v="1"/>
    <n v="56"/>
    <n v="57"/>
    <s v="WINTER"/>
    <x v="0"/>
    <x v="0"/>
    <x v="10"/>
    <x v="5"/>
    <x v="0"/>
    <x v="12"/>
    <n v="0.23"/>
    <n v="0.48"/>
    <x v="0"/>
    <x v="19"/>
  </r>
  <r>
    <s v="RESULT (A)"/>
    <n v="443"/>
    <x v="19"/>
    <n v="1"/>
    <n v="0"/>
    <n v="1"/>
    <n v="11"/>
    <x v="0"/>
    <n v="4"/>
    <n v="2"/>
    <n v="0.28000000000000003"/>
    <n v="0.2727"/>
    <n v="0.45"/>
    <n v="0.16420000000000001"/>
    <n v="5"/>
    <n v="63"/>
    <n v="68"/>
    <s v="WINTER"/>
    <x v="0"/>
    <x v="0"/>
    <x v="11"/>
    <x v="5"/>
    <x v="1"/>
    <x v="17"/>
    <n v="0.27"/>
    <n v="0.45"/>
    <x v="0"/>
    <x v="19"/>
  </r>
  <r>
    <s v="RESULT (A)"/>
    <n v="444"/>
    <x v="19"/>
    <n v="1"/>
    <n v="0"/>
    <n v="1"/>
    <n v="12"/>
    <x v="0"/>
    <n v="4"/>
    <n v="2"/>
    <n v="0.3"/>
    <n v="0.33329999999999999"/>
    <n v="0.42"/>
    <n v="0"/>
    <n v="7"/>
    <n v="77"/>
    <n v="84"/>
    <s v="WINTER"/>
    <x v="0"/>
    <x v="0"/>
    <x v="12"/>
    <x v="5"/>
    <x v="1"/>
    <x v="11"/>
    <n v="0.33"/>
    <n v="0.42"/>
    <x v="1"/>
    <x v="19"/>
  </r>
  <r>
    <s v="RESULT (A)"/>
    <n v="445"/>
    <x v="19"/>
    <n v="1"/>
    <n v="0"/>
    <n v="1"/>
    <n v="13"/>
    <x v="0"/>
    <n v="4"/>
    <n v="2"/>
    <n v="0.28000000000000003"/>
    <n v="0.28789999999999999"/>
    <n v="0.45"/>
    <n v="0.1045"/>
    <n v="12"/>
    <n v="86"/>
    <n v="98"/>
    <s v="WINTER"/>
    <x v="0"/>
    <x v="0"/>
    <x v="13"/>
    <x v="5"/>
    <x v="1"/>
    <x v="17"/>
    <n v="0.28999999999999998"/>
    <n v="0.45"/>
    <x v="1"/>
    <x v="19"/>
  </r>
  <r>
    <s v="RESULT (A)"/>
    <n v="446"/>
    <x v="19"/>
    <n v="1"/>
    <n v="0"/>
    <n v="1"/>
    <n v="14"/>
    <x v="0"/>
    <n v="4"/>
    <n v="2"/>
    <n v="0.3"/>
    <n v="0.30299999999999999"/>
    <n v="0.45"/>
    <n v="0.1343"/>
    <n v="6"/>
    <n v="75"/>
    <n v="81"/>
    <s v="WINTER"/>
    <x v="0"/>
    <x v="0"/>
    <x v="14"/>
    <x v="5"/>
    <x v="1"/>
    <x v="11"/>
    <n v="0.3"/>
    <n v="0.45"/>
    <x v="1"/>
    <x v="19"/>
  </r>
  <r>
    <s v="RESULT (A)"/>
    <n v="447"/>
    <x v="19"/>
    <n v="1"/>
    <n v="0"/>
    <n v="1"/>
    <n v="15"/>
    <x v="0"/>
    <n v="4"/>
    <n v="2"/>
    <n v="0.32"/>
    <n v="0.31819999999999998"/>
    <n v="0.45"/>
    <n v="0.19400000000000001"/>
    <n v="8"/>
    <n v="62"/>
    <n v="70"/>
    <s v="WINTER"/>
    <x v="0"/>
    <x v="0"/>
    <x v="15"/>
    <x v="5"/>
    <x v="1"/>
    <x v="3"/>
    <n v="0.32"/>
    <n v="0.45"/>
    <x v="1"/>
    <x v="19"/>
  </r>
  <r>
    <s v="RESULT (A)"/>
    <n v="448"/>
    <x v="19"/>
    <n v="1"/>
    <n v="0"/>
    <n v="1"/>
    <n v="16"/>
    <x v="0"/>
    <n v="4"/>
    <n v="2"/>
    <n v="0.3"/>
    <n v="0.30299999999999999"/>
    <n v="0.49"/>
    <n v="0.1343"/>
    <n v="8"/>
    <n v="83"/>
    <n v="91"/>
    <s v="WINTER"/>
    <x v="0"/>
    <x v="0"/>
    <x v="16"/>
    <x v="5"/>
    <x v="1"/>
    <x v="11"/>
    <n v="0.3"/>
    <n v="0.49"/>
    <x v="1"/>
    <x v="19"/>
  </r>
  <r>
    <s v="RESULT (A)"/>
    <n v="449"/>
    <x v="19"/>
    <n v="1"/>
    <n v="0"/>
    <n v="1"/>
    <n v="17"/>
    <x v="0"/>
    <n v="4"/>
    <n v="2"/>
    <n v="0.3"/>
    <n v="0.31819999999999998"/>
    <n v="0.49"/>
    <n v="0.1045"/>
    <n v="8"/>
    <n v="207"/>
    <n v="215"/>
    <s v="WINTER"/>
    <x v="0"/>
    <x v="0"/>
    <x v="17"/>
    <x v="5"/>
    <x v="1"/>
    <x v="11"/>
    <n v="0.32"/>
    <n v="0.49"/>
    <x v="1"/>
    <x v="19"/>
  </r>
  <r>
    <s v="RESULT (A)"/>
    <n v="450"/>
    <x v="19"/>
    <n v="1"/>
    <n v="0"/>
    <n v="1"/>
    <n v="18"/>
    <x v="0"/>
    <n v="4"/>
    <n v="2"/>
    <n v="0.26"/>
    <n v="0.2576"/>
    <n v="0.56000000000000005"/>
    <n v="0.19400000000000001"/>
    <n v="1"/>
    <n v="184"/>
    <n v="185"/>
    <s v="WINTER"/>
    <x v="0"/>
    <x v="0"/>
    <x v="18"/>
    <x v="5"/>
    <x v="1"/>
    <x v="12"/>
    <n v="0.26"/>
    <n v="0.56000000000000005"/>
    <x v="1"/>
    <x v="19"/>
  </r>
  <r>
    <s v="RESULT (A)"/>
    <n v="451"/>
    <x v="19"/>
    <n v="1"/>
    <n v="0"/>
    <n v="1"/>
    <n v="19"/>
    <x v="0"/>
    <n v="4"/>
    <n v="1"/>
    <n v="0.26"/>
    <n v="0.2273"/>
    <n v="0.56000000000000005"/>
    <n v="0.32840000000000003"/>
    <n v="6"/>
    <n v="146"/>
    <n v="152"/>
    <s v="WINTER"/>
    <x v="0"/>
    <x v="0"/>
    <x v="19"/>
    <x v="5"/>
    <x v="0"/>
    <x v="12"/>
    <n v="0.23"/>
    <n v="0.56000000000000005"/>
    <x v="1"/>
    <x v="19"/>
  </r>
  <r>
    <s v="RESULT (A)"/>
    <n v="452"/>
    <x v="19"/>
    <n v="1"/>
    <n v="0"/>
    <n v="1"/>
    <n v="20"/>
    <x v="0"/>
    <n v="4"/>
    <n v="2"/>
    <n v="0.26"/>
    <n v="0.2424"/>
    <n v="0.6"/>
    <n v="0.28360000000000002"/>
    <n v="2"/>
    <n v="124"/>
    <n v="126"/>
    <s v="WINTER"/>
    <x v="0"/>
    <x v="0"/>
    <x v="20"/>
    <x v="5"/>
    <x v="1"/>
    <x v="12"/>
    <n v="0.24"/>
    <n v="0.6"/>
    <x v="1"/>
    <x v="19"/>
  </r>
  <r>
    <s v="RESULT (A)"/>
    <n v="453"/>
    <x v="19"/>
    <n v="1"/>
    <n v="0"/>
    <n v="1"/>
    <n v="21"/>
    <x v="0"/>
    <n v="4"/>
    <n v="2"/>
    <n v="0.24"/>
    <n v="0.2273"/>
    <n v="0.6"/>
    <n v="0.25369999999999998"/>
    <n v="3"/>
    <n v="54"/>
    <n v="57"/>
    <s v="WINTER"/>
    <x v="0"/>
    <x v="0"/>
    <x v="21"/>
    <x v="5"/>
    <x v="1"/>
    <x v="0"/>
    <n v="0.23"/>
    <n v="0.6"/>
    <x v="1"/>
    <x v="19"/>
  </r>
  <r>
    <s v="RESULT (A)"/>
    <n v="454"/>
    <x v="19"/>
    <n v="1"/>
    <n v="0"/>
    <n v="1"/>
    <n v="22"/>
    <x v="0"/>
    <n v="4"/>
    <n v="2"/>
    <n v="0.24"/>
    <n v="0.21210000000000001"/>
    <n v="0.65"/>
    <n v="0.28360000000000002"/>
    <n v="0"/>
    <n v="56"/>
    <n v="56"/>
    <s v="WINTER"/>
    <x v="0"/>
    <x v="0"/>
    <x v="22"/>
    <x v="5"/>
    <x v="1"/>
    <x v="0"/>
    <n v="0.21"/>
    <n v="0.65"/>
    <x v="1"/>
    <x v="19"/>
  </r>
  <r>
    <s v="RESULT (A)"/>
    <n v="455"/>
    <x v="19"/>
    <n v="1"/>
    <n v="0"/>
    <n v="1"/>
    <n v="23"/>
    <x v="0"/>
    <n v="4"/>
    <n v="2"/>
    <n v="0.24"/>
    <n v="0.21210000000000001"/>
    <n v="0.65"/>
    <n v="0.32840000000000003"/>
    <n v="3"/>
    <n v="28"/>
    <n v="31"/>
    <s v="WINTER"/>
    <x v="0"/>
    <x v="0"/>
    <x v="23"/>
    <x v="5"/>
    <x v="1"/>
    <x v="0"/>
    <n v="0.21"/>
    <n v="0.65"/>
    <x v="1"/>
    <x v="19"/>
  </r>
  <r>
    <s v="RESULT (A)"/>
    <n v="456"/>
    <x v="20"/>
    <n v="1"/>
    <n v="0"/>
    <n v="1"/>
    <n v="0"/>
    <x v="0"/>
    <n v="5"/>
    <n v="2"/>
    <n v="0.24"/>
    <n v="0.2273"/>
    <n v="0.7"/>
    <n v="0.25369999999999998"/>
    <n v="1"/>
    <n v="20"/>
    <n v="21"/>
    <s v="WINTER"/>
    <x v="0"/>
    <x v="0"/>
    <x v="0"/>
    <x v="6"/>
    <x v="1"/>
    <x v="0"/>
    <n v="0.23"/>
    <n v="0.7"/>
    <x v="0"/>
    <x v="20"/>
  </r>
  <r>
    <s v="RESULT (A)"/>
    <n v="457"/>
    <x v="20"/>
    <n v="1"/>
    <n v="0"/>
    <n v="1"/>
    <n v="1"/>
    <x v="0"/>
    <n v="5"/>
    <n v="2"/>
    <n v="0.24"/>
    <n v="0.2273"/>
    <n v="0.7"/>
    <n v="0.25369999999999998"/>
    <n v="0"/>
    <n v="6"/>
    <n v="6"/>
    <s v="WINTER"/>
    <x v="0"/>
    <x v="0"/>
    <x v="1"/>
    <x v="6"/>
    <x v="1"/>
    <x v="0"/>
    <n v="0.23"/>
    <n v="0.7"/>
    <x v="0"/>
    <x v="20"/>
  </r>
  <r>
    <s v="RESULT (A)"/>
    <n v="458"/>
    <x v="20"/>
    <n v="1"/>
    <n v="0"/>
    <n v="1"/>
    <n v="2"/>
    <x v="0"/>
    <n v="5"/>
    <n v="3"/>
    <n v="0.24"/>
    <n v="0.2424"/>
    <n v="0.75"/>
    <n v="0.16420000000000001"/>
    <n v="0"/>
    <n v="2"/>
    <n v="2"/>
    <s v="WINTER"/>
    <x v="0"/>
    <x v="0"/>
    <x v="2"/>
    <x v="6"/>
    <x v="2"/>
    <x v="0"/>
    <n v="0.24"/>
    <n v="0.75"/>
    <x v="0"/>
    <x v="20"/>
  </r>
  <r>
    <s v="RESULT (A)"/>
    <n v="459"/>
    <x v="20"/>
    <n v="1"/>
    <n v="0"/>
    <n v="1"/>
    <n v="3"/>
    <x v="0"/>
    <n v="5"/>
    <n v="3"/>
    <n v="0.22"/>
    <n v="0.21210000000000001"/>
    <n v="0.8"/>
    <n v="0.29849999999999999"/>
    <n v="0"/>
    <n v="1"/>
    <n v="1"/>
    <s v="WINTER"/>
    <x v="0"/>
    <x v="0"/>
    <x v="3"/>
    <x v="6"/>
    <x v="2"/>
    <x v="1"/>
    <n v="0.21"/>
    <n v="0.8"/>
    <x v="0"/>
    <x v="20"/>
  </r>
  <r>
    <s v="RESULT (A)"/>
    <n v="460"/>
    <x v="20"/>
    <n v="1"/>
    <n v="0"/>
    <n v="1"/>
    <n v="4"/>
    <x v="0"/>
    <n v="5"/>
    <n v="2"/>
    <n v="0.22"/>
    <n v="0.2576"/>
    <n v="0.87"/>
    <n v="8.9599999999999999E-2"/>
    <n v="0"/>
    <n v="1"/>
    <n v="1"/>
    <s v="WINTER"/>
    <x v="0"/>
    <x v="0"/>
    <x v="4"/>
    <x v="6"/>
    <x v="1"/>
    <x v="1"/>
    <n v="0.26"/>
    <n v="0.87"/>
    <x v="0"/>
    <x v="20"/>
  </r>
  <r>
    <s v="RESULT (A)"/>
    <n v="461"/>
    <x v="20"/>
    <n v="1"/>
    <n v="0"/>
    <n v="1"/>
    <n v="5"/>
    <x v="0"/>
    <n v="5"/>
    <n v="1"/>
    <n v="0.24"/>
    <n v="0.19700000000000001"/>
    <n v="0.6"/>
    <n v="0.41789999999999999"/>
    <n v="1"/>
    <n v="4"/>
    <n v="5"/>
    <s v="WINTER"/>
    <x v="0"/>
    <x v="0"/>
    <x v="5"/>
    <x v="6"/>
    <x v="0"/>
    <x v="0"/>
    <n v="0.2"/>
    <n v="0.6"/>
    <x v="0"/>
    <x v="20"/>
  </r>
  <r>
    <s v="RESULT (A)"/>
    <n v="462"/>
    <x v="20"/>
    <n v="1"/>
    <n v="0"/>
    <n v="1"/>
    <n v="6"/>
    <x v="0"/>
    <n v="5"/>
    <n v="1"/>
    <n v="0.22"/>
    <n v="0.21210000000000001"/>
    <n v="0.55000000000000004"/>
    <n v="0.25369999999999998"/>
    <n v="0"/>
    <n v="27"/>
    <n v="27"/>
    <s v="WINTER"/>
    <x v="0"/>
    <x v="0"/>
    <x v="6"/>
    <x v="6"/>
    <x v="0"/>
    <x v="1"/>
    <n v="0.21"/>
    <n v="0.55000000000000004"/>
    <x v="0"/>
    <x v="20"/>
  </r>
  <r>
    <s v="RESULT (A)"/>
    <n v="463"/>
    <x v="20"/>
    <n v="1"/>
    <n v="0"/>
    <n v="1"/>
    <n v="7"/>
    <x v="0"/>
    <n v="5"/>
    <n v="1"/>
    <n v="0.2"/>
    <n v="0.18179999999999999"/>
    <n v="0.51"/>
    <n v="0.28360000000000002"/>
    <n v="2"/>
    <n v="66"/>
    <n v="68"/>
    <s v="WINTER"/>
    <x v="0"/>
    <x v="0"/>
    <x v="7"/>
    <x v="6"/>
    <x v="0"/>
    <x v="2"/>
    <n v="0.18"/>
    <n v="0.51"/>
    <x v="0"/>
    <x v="20"/>
  </r>
  <r>
    <s v="RESULT (A)"/>
    <n v="464"/>
    <x v="20"/>
    <n v="1"/>
    <n v="0"/>
    <n v="1"/>
    <n v="8"/>
    <x v="0"/>
    <n v="5"/>
    <n v="1"/>
    <n v="0.2"/>
    <n v="0.18179999999999999"/>
    <n v="0.47"/>
    <n v="0.32840000000000003"/>
    <n v="7"/>
    <n v="210"/>
    <n v="217"/>
    <s v="WINTER"/>
    <x v="0"/>
    <x v="0"/>
    <x v="8"/>
    <x v="6"/>
    <x v="0"/>
    <x v="2"/>
    <n v="0.18"/>
    <n v="0.47"/>
    <x v="0"/>
    <x v="20"/>
  </r>
  <r>
    <s v="RESULT (A)"/>
    <n v="465"/>
    <x v="20"/>
    <n v="1"/>
    <n v="0"/>
    <n v="1"/>
    <n v="9"/>
    <x v="0"/>
    <n v="5"/>
    <n v="1"/>
    <n v="0.2"/>
    <n v="0.18179999999999999"/>
    <n v="0.51"/>
    <n v="0.35820000000000002"/>
    <n v="7"/>
    <n v="159"/>
    <n v="166"/>
    <s v="WINTER"/>
    <x v="0"/>
    <x v="0"/>
    <x v="9"/>
    <x v="6"/>
    <x v="0"/>
    <x v="2"/>
    <n v="0.18"/>
    <n v="0.51"/>
    <x v="0"/>
    <x v="20"/>
  </r>
  <r>
    <s v="RESULT (A)"/>
    <n v="466"/>
    <x v="20"/>
    <n v="1"/>
    <n v="0"/>
    <n v="1"/>
    <n v="10"/>
    <x v="0"/>
    <n v="5"/>
    <n v="1"/>
    <n v="0.2"/>
    <n v="0.16669999999999999"/>
    <n v="0.47"/>
    <n v="0.4627"/>
    <n v="6"/>
    <n v="57"/>
    <n v="63"/>
    <s v="WINTER"/>
    <x v="0"/>
    <x v="0"/>
    <x v="10"/>
    <x v="6"/>
    <x v="0"/>
    <x v="2"/>
    <n v="0.17"/>
    <n v="0.47"/>
    <x v="0"/>
    <x v="20"/>
  </r>
  <r>
    <s v="RESULT (A)"/>
    <n v="467"/>
    <x v="20"/>
    <n v="1"/>
    <n v="0"/>
    <n v="1"/>
    <n v="11"/>
    <x v="0"/>
    <n v="5"/>
    <n v="1"/>
    <n v="0.22"/>
    <n v="0.18179999999999999"/>
    <n v="0.41"/>
    <n v="0.4627"/>
    <n v="6"/>
    <n v="53"/>
    <n v="59"/>
    <s v="WINTER"/>
    <x v="0"/>
    <x v="0"/>
    <x v="11"/>
    <x v="6"/>
    <x v="0"/>
    <x v="1"/>
    <n v="0.18"/>
    <n v="0.41"/>
    <x v="0"/>
    <x v="20"/>
  </r>
  <r>
    <s v="RESULT (A)"/>
    <n v="468"/>
    <x v="20"/>
    <n v="1"/>
    <n v="0"/>
    <n v="1"/>
    <n v="12"/>
    <x v="0"/>
    <n v="5"/>
    <n v="1"/>
    <n v="0.22"/>
    <n v="0.18179999999999999"/>
    <n v="0.27"/>
    <n v="0.58209999999999995"/>
    <n v="11"/>
    <n v="67"/>
    <n v="78"/>
    <s v="WINTER"/>
    <x v="0"/>
    <x v="0"/>
    <x v="12"/>
    <x v="6"/>
    <x v="0"/>
    <x v="1"/>
    <n v="0.18"/>
    <n v="0.27"/>
    <x v="1"/>
    <x v="20"/>
  </r>
  <r>
    <s v="RESULT (A)"/>
    <n v="469"/>
    <x v="20"/>
    <n v="1"/>
    <n v="0"/>
    <n v="1"/>
    <n v="13"/>
    <x v="0"/>
    <n v="5"/>
    <n v="1"/>
    <n v="0.2"/>
    <n v="0.1515"/>
    <n v="0.21"/>
    <n v="0.58209999999999995"/>
    <n v="8"/>
    <n v="65"/>
    <n v="73"/>
    <s v="WINTER"/>
    <x v="0"/>
    <x v="0"/>
    <x v="13"/>
    <x v="6"/>
    <x v="0"/>
    <x v="2"/>
    <n v="0.15"/>
    <n v="0.21"/>
    <x v="1"/>
    <x v="20"/>
  </r>
  <r>
    <s v="RESULT (A)"/>
    <n v="470"/>
    <x v="20"/>
    <n v="1"/>
    <n v="0"/>
    <n v="1"/>
    <n v="14"/>
    <x v="0"/>
    <n v="5"/>
    <n v="1"/>
    <n v="0.2"/>
    <n v="0.1515"/>
    <n v="0.25"/>
    <n v="0.52239999999999998"/>
    <n v="6"/>
    <n v="56"/>
    <n v="62"/>
    <s v="WINTER"/>
    <x v="0"/>
    <x v="0"/>
    <x v="14"/>
    <x v="6"/>
    <x v="0"/>
    <x v="2"/>
    <n v="0.15"/>
    <n v="0.25"/>
    <x v="1"/>
    <x v="20"/>
  </r>
  <r>
    <s v="RESULT (A)"/>
    <n v="471"/>
    <x v="20"/>
    <n v="1"/>
    <n v="0"/>
    <n v="1"/>
    <n v="15"/>
    <x v="0"/>
    <n v="5"/>
    <n v="1"/>
    <n v="0.16"/>
    <n v="0.1212"/>
    <n v="0.26"/>
    <n v="0.44779999999999998"/>
    <n v="4"/>
    <n v="61"/>
    <n v="65"/>
    <s v="WINTER"/>
    <x v="0"/>
    <x v="0"/>
    <x v="15"/>
    <x v="6"/>
    <x v="0"/>
    <x v="13"/>
    <n v="0.12"/>
    <n v="0.26"/>
    <x v="1"/>
    <x v="20"/>
  </r>
  <r>
    <s v="RESULT (A)"/>
    <n v="472"/>
    <x v="20"/>
    <n v="1"/>
    <n v="0"/>
    <n v="1"/>
    <n v="16"/>
    <x v="0"/>
    <n v="5"/>
    <n v="1"/>
    <n v="0.16"/>
    <n v="0.13639999999999999"/>
    <n v="0.26"/>
    <n v="0.35820000000000002"/>
    <n v="0"/>
    <n v="97"/>
    <n v="97"/>
    <s v="WINTER"/>
    <x v="0"/>
    <x v="0"/>
    <x v="16"/>
    <x v="6"/>
    <x v="0"/>
    <x v="13"/>
    <n v="0.14000000000000001"/>
    <n v="0.26"/>
    <x v="1"/>
    <x v="20"/>
  </r>
  <r>
    <s v="RESULT (A)"/>
    <n v="473"/>
    <x v="20"/>
    <n v="1"/>
    <n v="0"/>
    <n v="1"/>
    <n v="17"/>
    <x v="0"/>
    <n v="5"/>
    <n v="1"/>
    <n v="0.14000000000000001"/>
    <n v="0.1212"/>
    <n v="0.28000000000000003"/>
    <n v="0.35820000000000002"/>
    <n v="10"/>
    <n v="151"/>
    <n v="161"/>
    <s v="WINTER"/>
    <x v="0"/>
    <x v="0"/>
    <x v="17"/>
    <x v="6"/>
    <x v="0"/>
    <x v="14"/>
    <n v="0.12"/>
    <n v="0.28000000000000003"/>
    <x v="1"/>
    <x v="20"/>
  </r>
  <r>
    <s v="RESULT (A)"/>
    <n v="474"/>
    <x v="20"/>
    <n v="1"/>
    <n v="0"/>
    <n v="1"/>
    <n v="18"/>
    <x v="0"/>
    <n v="5"/>
    <n v="1"/>
    <n v="0.12"/>
    <n v="0.1212"/>
    <n v="0.3"/>
    <n v="0.25369999999999998"/>
    <n v="1"/>
    <n v="119"/>
    <n v="120"/>
    <s v="WINTER"/>
    <x v="0"/>
    <x v="0"/>
    <x v="18"/>
    <x v="6"/>
    <x v="0"/>
    <x v="16"/>
    <n v="0.12"/>
    <n v="0.3"/>
    <x v="1"/>
    <x v="20"/>
  </r>
  <r>
    <s v="RESULT (A)"/>
    <n v="475"/>
    <x v="20"/>
    <n v="1"/>
    <n v="0"/>
    <n v="1"/>
    <n v="19"/>
    <x v="0"/>
    <n v="5"/>
    <n v="1"/>
    <n v="0.12"/>
    <n v="0.1061"/>
    <n v="0.3"/>
    <n v="0.32840000000000003"/>
    <n v="3"/>
    <n v="93"/>
    <n v="96"/>
    <s v="WINTER"/>
    <x v="0"/>
    <x v="0"/>
    <x v="19"/>
    <x v="6"/>
    <x v="0"/>
    <x v="16"/>
    <n v="0.11"/>
    <n v="0.3"/>
    <x v="1"/>
    <x v="20"/>
  </r>
  <r>
    <s v="RESULT (A)"/>
    <n v="476"/>
    <x v="20"/>
    <n v="1"/>
    <n v="0"/>
    <n v="1"/>
    <n v="20"/>
    <x v="0"/>
    <n v="5"/>
    <n v="1"/>
    <n v="0.1"/>
    <n v="7.5800000000000006E-2"/>
    <n v="0.33"/>
    <n v="0.41789999999999999"/>
    <n v="1"/>
    <n v="52"/>
    <n v="53"/>
    <s v="WINTER"/>
    <x v="0"/>
    <x v="0"/>
    <x v="20"/>
    <x v="6"/>
    <x v="0"/>
    <x v="18"/>
    <n v="0.08"/>
    <n v="0.33"/>
    <x v="1"/>
    <x v="20"/>
  </r>
  <r>
    <s v="RESULT (A)"/>
    <n v="477"/>
    <x v="20"/>
    <n v="1"/>
    <n v="0"/>
    <n v="1"/>
    <n v="21"/>
    <x v="0"/>
    <n v="5"/>
    <n v="1"/>
    <n v="0.08"/>
    <n v="7.5800000000000006E-2"/>
    <n v="0.38"/>
    <n v="0.28360000000000002"/>
    <n v="0"/>
    <n v="41"/>
    <n v="41"/>
    <s v="WINTER"/>
    <x v="0"/>
    <x v="0"/>
    <x v="21"/>
    <x v="6"/>
    <x v="0"/>
    <x v="19"/>
    <n v="0.08"/>
    <n v="0.38"/>
    <x v="1"/>
    <x v="20"/>
  </r>
  <r>
    <s v="RESULT (A)"/>
    <n v="478"/>
    <x v="20"/>
    <n v="1"/>
    <n v="0"/>
    <n v="1"/>
    <n v="22"/>
    <x v="0"/>
    <n v="5"/>
    <n v="1"/>
    <n v="0.06"/>
    <n v="3.0300000000000001E-2"/>
    <n v="0.41"/>
    <n v="0.3881"/>
    <n v="1"/>
    <n v="33"/>
    <n v="34"/>
    <s v="WINTER"/>
    <x v="0"/>
    <x v="0"/>
    <x v="22"/>
    <x v="6"/>
    <x v="0"/>
    <x v="20"/>
    <n v="0.03"/>
    <n v="0.41"/>
    <x v="1"/>
    <x v="20"/>
  </r>
  <r>
    <s v="RESULT (A)"/>
    <n v="479"/>
    <x v="20"/>
    <n v="1"/>
    <n v="0"/>
    <n v="1"/>
    <n v="23"/>
    <x v="0"/>
    <n v="5"/>
    <n v="1"/>
    <n v="0.06"/>
    <n v="4.5499999999999999E-2"/>
    <n v="0.38"/>
    <n v="0.32840000000000003"/>
    <n v="0"/>
    <n v="27"/>
    <n v="27"/>
    <s v="WINTER"/>
    <x v="0"/>
    <x v="0"/>
    <x v="23"/>
    <x v="6"/>
    <x v="0"/>
    <x v="20"/>
    <n v="0.05"/>
    <n v="0.38"/>
    <x v="1"/>
    <x v="20"/>
  </r>
  <r>
    <s v="RESULT (A)"/>
    <n v="480"/>
    <x v="21"/>
    <n v="1"/>
    <n v="0"/>
    <n v="1"/>
    <n v="0"/>
    <x v="0"/>
    <n v="6"/>
    <n v="1"/>
    <n v="0.04"/>
    <n v="3.0300000000000001E-2"/>
    <n v="0.45"/>
    <n v="0.25369999999999998"/>
    <n v="0"/>
    <n v="13"/>
    <n v="13"/>
    <s v="WINTER"/>
    <x v="0"/>
    <x v="0"/>
    <x v="0"/>
    <x v="0"/>
    <x v="0"/>
    <x v="21"/>
    <n v="0.03"/>
    <n v="0.45"/>
    <x v="0"/>
    <x v="21"/>
  </r>
  <r>
    <s v="RESULT (A)"/>
    <n v="481"/>
    <x v="21"/>
    <n v="1"/>
    <n v="0"/>
    <n v="1"/>
    <n v="1"/>
    <x v="0"/>
    <n v="6"/>
    <n v="2"/>
    <n v="0.04"/>
    <n v="0"/>
    <n v="0.41"/>
    <n v="0.3881"/>
    <n v="3"/>
    <n v="9"/>
    <n v="12"/>
    <s v="WINTER"/>
    <x v="0"/>
    <x v="0"/>
    <x v="1"/>
    <x v="0"/>
    <x v="1"/>
    <x v="21"/>
    <n v="0"/>
    <n v="0.41"/>
    <x v="0"/>
    <x v="21"/>
  </r>
  <r>
    <s v="RESULT (A)"/>
    <n v="482"/>
    <x v="21"/>
    <n v="1"/>
    <n v="0"/>
    <n v="1"/>
    <n v="2"/>
    <x v="0"/>
    <n v="6"/>
    <n v="2"/>
    <n v="0.04"/>
    <n v="3.0300000000000001E-2"/>
    <n v="0.41"/>
    <n v="0.25369999999999998"/>
    <n v="0"/>
    <n v="11"/>
    <n v="11"/>
    <s v="WINTER"/>
    <x v="0"/>
    <x v="0"/>
    <x v="2"/>
    <x v="0"/>
    <x v="1"/>
    <x v="21"/>
    <n v="0.03"/>
    <n v="0.41"/>
    <x v="0"/>
    <x v="21"/>
  </r>
  <r>
    <s v="RESULT (A)"/>
    <n v="483"/>
    <x v="21"/>
    <n v="1"/>
    <n v="0"/>
    <n v="1"/>
    <n v="3"/>
    <x v="0"/>
    <n v="6"/>
    <n v="2"/>
    <n v="0.04"/>
    <n v="3.0300000000000001E-2"/>
    <n v="0.41"/>
    <n v="0.28360000000000002"/>
    <n v="1"/>
    <n v="6"/>
    <n v="7"/>
    <s v="WINTER"/>
    <x v="0"/>
    <x v="0"/>
    <x v="3"/>
    <x v="0"/>
    <x v="1"/>
    <x v="21"/>
    <n v="0.03"/>
    <n v="0.41"/>
    <x v="0"/>
    <x v="21"/>
  </r>
  <r>
    <s v="RESULT (A)"/>
    <n v="484"/>
    <x v="21"/>
    <n v="1"/>
    <n v="0"/>
    <n v="1"/>
    <n v="4"/>
    <x v="0"/>
    <n v="6"/>
    <n v="2"/>
    <n v="0.02"/>
    <n v="1.52E-2"/>
    <n v="0.48"/>
    <n v="0.29849999999999999"/>
    <n v="0"/>
    <n v="3"/>
    <n v="3"/>
    <s v="WINTER"/>
    <x v="0"/>
    <x v="0"/>
    <x v="4"/>
    <x v="0"/>
    <x v="1"/>
    <x v="22"/>
    <n v="0.02"/>
    <n v="0.48"/>
    <x v="0"/>
    <x v="21"/>
  </r>
  <r>
    <s v="RESULT (A)"/>
    <n v="485"/>
    <x v="21"/>
    <n v="1"/>
    <n v="0"/>
    <n v="1"/>
    <n v="6"/>
    <x v="0"/>
    <n v="6"/>
    <n v="2"/>
    <n v="0.02"/>
    <n v="3.0300000000000001E-2"/>
    <n v="0.44"/>
    <n v="0.22389999999999999"/>
    <n v="0"/>
    <n v="2"/>
    <n v="2"/>
    <s v="WINTER"/>
    <x v="0"/>
    <x v="0"/>
    <x v="6"/>
    <x v="0"/>
    <x v="1"/>
    <x v="22"/>
    <n v="0.03"/>
    <n v="0.44"/>
    <x v="0"/>
    <x v="21"/>
  </r>
  <r>
    <s v="RESULT (A)"/>
    <n v="486"/>
    <x v="21"/>
    <n v="1"/>
    <n v="0"/>
    <n v="1"/>
    <n v="7"/>
    <x v="0"/>
    <n v="6"/>
    <n v="1"/>
    <n v="0.02"/>
    <n v="1.52E-2"/>
    <n v="0.44"/>
    <n v="0.28360000000000002"/>
    <n v="0"/>
    <n v="8"/>
    <n v="8"/>
    <s v="WINTER"/>
    <x v="0"/>
    <x v="0"/>
    <x v="7"/>
    <x v="0"/>
    <x v="0"/>
    <x v="22"/>
    <n v="0.02"/>
    <n v="0.44"/>
    <x v="0"/>
    <x v="21"/>
  </r>
  <r>
    <s v="RESULT (A)"/>
    <n v="487"/>
    <x v="21"/>
    <n v="1"/>
    <n v="0"/>
    <n v="1"/>
    <n v="8"/>
    <x v="0"/>
    <n v="6"/>
    <n v="1"/>
    <n v="0.02"/>
    <n v="0"/>
    <n v="0.44"/>
    <n v="0.32840000000000003"/>
    <n v="1"/>
    <n v="26"/>
    <n v="27"/>
    <s v="WINTER"/>
    <x v="0"/>
    <x v="0"/>
    <x v="8"/>
    <x v="0"/>
    <x v="0"/>
    <x v="22"/>
    <n v="0"/>
    <n v="0.44"/>
    <x v="0"/>
    <x v="21"/>
  </r>
  <r>
    <s v="RESULT (A)"/>
    <n v="488"/>
    <x v="21"/>
    <n v="1"/>
    <n v="0"/>
    <n v="1"/>
    <n v="9"/>
    <x v="0"/>
    <n v="6"/>
    <n v="1"/>
    <n v="0.04"/>
    <n v="3.0300000000000001E-2"/>
    <n v="0.41"/>
    <n v="0.25369999999999998"/>
    <n v="3"/>
    <n v="37"/>
    <n v="40"/>
    <s v="WINTER"/>
    <x v="0"/>
    <x v="0"/>
    <x v="9"/>
    <x v="0"/>
    <x v="0"/>
    <x v="21"/>
    <n v="0.03"/>
    <n v="0.41"/>
    <x v="0"/>
    <x v="21"/>
  </r>
  <r>
    <s v="RESULT (A)"/>
    <n v="489"/>
    <x v="21"/>
    <n v="1"/>
    <n v="0"/>
    <n v="1"/>
    <n v="10"/>
    <x v="0"/>
    <n v="6"/>
    <n v="2"/>
    <n v="0.04"/>
    <n v="6.0600000000000001E-2"/>
    <n v="0.41"/>
    <n v="0.16420000000000001"/>
    <n v="3"/>
    <n v="50"/>
    <n v="53"/>
    <s v="WINTER"/>
    <x v="0"/>
    <x v="0"/>
    <x v="10"/>
    <x v="0"/>
    <x v="1"/>
    <x v="21"/>
    <n v="0.06"/>
    <n v="0.41"/>
    <x v="0"/>
    <x v="21"/>
  </r>
  <r>
    <s v="RESULT (A)"/>
    <n v="490"/>
    <x v="21"/>
    <n v="1"/>
    <n v="0"/>
    <n v="1"/>
    <n v="11"/>
    <x v="0"/>
    <n v="6"/>
    <n v="2"/>
    <n v="0.06"/>
    <n v="7.5800000000000006E-2"/>
    <n v="0.38"/>
    <n v="0.1343"/>
    <n v="4"/>
    <n v="59"/>
    <n v="63"/>
    <s v="WINTER"/>
    <x v="0"/>
    <x v="0"/>
    <x v="11"/>
    <x v="0"/>
    <x v="1"/>
    <x v="20"/>
    <n v="0.08"/>
    <n v="0.38"/>
    <x v="0"/>
    <x v="21"/>
  </r>
  <r>
    <s v="RESULT (A)"/>
    <n v="491"/>
    <x v="21"/>
    <n v="1"/>
    <n v="0"/>
    <n v="1"/>
    <n v="12"/>
    <x v="0"/>
    <n v="6"/>
    <n v="2"/>
    <n v="0.06"/>
    <n v="0.1061"/>
    <n v="0.38"/>
    <n v="0.1045"/>
    <n v="10"/>
    <n v="60"/>
    <n v="70"/>
    <s v="WINTER"/>
    <x v="0"/>
    <x v="0"/>
    <x v="12"/>
    <x v="0"/>
    <x v="1"/>
    <x v="20"/>
    <n v="0.11"/>
    <n v="0.38"/>
    <x v="1"/>
    <x v="21"/>
  </r>
  <r>
    <s v="RESULT (A)"/>
    <n v="492"/>
    <x v="21"/>
    <n v="1"/>
    <n v="0"/>
    <n v="1"/>
    <n v="13"/>
    <x v="0"/>
    <n v="6"/>
    <n v="1"/>
    <n v="0.08"/>
    <n v="0.16669999999999999"/>
    <n v="0.35"/>
    <n v="0"/>
    <n v="12"/>
    <n v="72"/>
    <n v="84"/>
    <s v="WINTER"/>
    <x v="0"/>
    <x v="0"/>
    <x v="13"/>
    <x v="0"/>
    <x v="0"/>
    <x v="19"/>
    <n v="0.17"/>
    <n v="0.35"/>
    <x v="1"/>
    <x v="21"/>
  </r>
  <r>
    <s v="RESULT (A)"/>
    <n v="493"/>
    <x v="21"/>
    <n v="1"/>
    <n v="0"/>
    <n v="1"/>
    <n v="14"/>
    <x v="0"/>
    <n v="6"/>
    <n v="1"/>
    <n v="0.1"/>
    <n v="0.13639999999999999"/>
    <n v="0.33"/>
    <n v="0.1045"/>
    <n v="11"/>
    <n v="64"/>
    <n v="75"/>
    <s v="WINTER"/>
    <x v="0"/>
    <x v="0"/>
    <x v="14"/>
    <x v="0"/>
    <x v="0"/>
    <x v="18"/>
    <n v="0.14000000000000001"/>
    <n v="0.33"/>
    <x v="1"/>
    <x v="21"/>
  </r>
  <r>
    <s v="RESULT (A)"/>
    <n v="494"/>
    <x v="21"/>
    <n v="1"/>
    <n v="0"/>
    <n v="1"/>
    <n v="15"/>
    <x v="0"/>
    <n v="6"/>
    <n v="1"/>
    <n v="0.12"/>
    <n v="0.1515"/>
    <n v="0.28000000000000003"/>
    <n v="0"/>
    <n v="10"/>
    <n v="93"/>
    <n v="103"/>
    <s v="WINTER"/>
    <x v="0"/>
    <x v="0"/>
    <x v="15"/>
    <x v="0"/>
    <x v="0"/>
    <x v="16"/>
    <n v="0.15"/>
    <n v="0.28000000000000003"/>
    <x v="1"/>
    <x v="21"/>
  </r>
  <r>
    <s v="RESULT (A)"/>
    <n v="495"/>
    <x v="21"/>
    <n v="1"/>
    <n v="0"/>
    <n v="1"/>
    <n v="16"/>
    <x v="0"/>
    <n v="6"/>
    <n v="1"/>
    <n v="0.12"/>
    <n v="0.13639999999999999"/>
    <n v="0.28000000000000003"/>
    <n v="0.19400000000000001"/>
    <n v="11"/>
    <n v="72"/>
    <n v="83"/>
    <s v="WINTER"/>
    <x v="0"/>
    <x v="0"/>
    <x v="16"/>
    <x v="0"/>
    <x v="0"/>
    <x v="16"/>
    <n v="0.14000000000000001"/>
    <n v="0.28000000000000003"/>
    <x v="1"/>
    <x v="21"/>
  </r>
  <r>
    <s v="RESULT (A)"/>
    <n v="496"/>
    <x v="21"/>
    <n v="1"/>
    <n v="0"/>
    <n v="1"/>
    <n v="17"/>
    <x v="0"/>
    <n v="6"/>
    <n v="1"/>
    <n v="0.12"/>
    <n v="0.19700000000000001"/>
    <n v="0.28000000000000003"/>
    <n v="0"/>
    <n v="8"/>
    <n v="59"/>
    <n v="67"/>
    <s v="WINTER"/>
    <x v="0"/>
    <x v="0"/>
    <x v="17"/>
    <x v="0"/>
    <x v="0"/>
    <x v="16"/>
    <n v="0.2"/>
    <n v="0.28000000000000003"/>
    <x v="1"/>
    <x v="21"/>
  </r>
  <r>
    <s v="RESULT (A)"/>
    <n v="497"/>
    <x v="21"/>
    <n v="1"/>
    <n v="0"/>
    <n v="1"/>
    <n v="18"/>
    <x v="0"/>
    <n v="6"/>
    <n v="1"/>
    <n v="0.08"/>
    <n v="9.0899999999999995E-2"/>
    <n v="0.35"/>
    <n v="0.19400000000000001"/>
    <n v="0"/>
    <n v="54"/>
    <n v="54"/>
    <s v="WINTER"/>
    <x v="0"/>
    <x v="0"/>
    <x v="18"/>
    <x v="0"/>
    <x v="0"/>
    <x v="19"/>
    <n v="0.09"/>
    <n v="0.35"/>
    <x v="1"/>
    <x v="21"/>
  </r>
  <r>
    <s v="RESULT (A)"/>
    <n v="498"/>
    <x v="21"/>
    <n v="1"/>
    <n v="0"/>
    <n v="1"/>
    <n v="19"/>
    <x v="0"/>
    <n v="6"/>
    <n v="1"/>
    <n v="0.08"/>
    <n v="0.1061"/>
    <n v="0.35"/>
    <n v="0.1343"/>
    <n v="6"/>
    <n v="53"/>
    <n v="59"/>
    <s v="WINTER"/>
    <x v="0"/>
    <x v="0"/>
    <x v="19"/>
    <x v="0"/>
    <x v="0"/>
    <x v="19"/>
    <n v="0.11"/>
    <n v="0.35"/>
    <x v="1"/>
    <x v="21"/>
  </r>
  <r>
    <s v="RESULT (A)"/>
    <n v="499"/>
    <x v="21"/>
    <n v="1"/>
    <n v="0"/>
    <n v="1"/>
    <n v="20"/>
    <x v="0"/>
    <n v="6"/>
    <n v="1"/>
    <n v="0.06"/>
    <n v="7.5800000000000006E-2"/>
    <n v="0.45"/>
    <n v="0.16420000000000001"/>
    <n v="1"/>
    <n v="44"/>
    <n v="45"/>
    <s v="WINTER"/>
    <x v="0"/>
    <x v="0"/>
    <x v="20"/>
    <x v="0"/>
    <x v="0"/>
    <x v="20"/>
    <n v="0.08"/>
    <n v="0.45"/>
    <x v="1"/>
    <x v="21"/>
  </r>
  <r>
    <s v="RESULT (A)"/>
    <n v="500"/>
    <x v="21"/>
    <n v="1"/>
    <n v="0"/>
    <n v="1"/>
    <n v="21"/>
    <x v="0"/>
    <n v="6"/>
    <n v="1"/>
    <n v="0.06"/>
    <n v="0.1061"/>
    <n v="0.41"/>
    <n v="8.9599999999999999E-2"/>
    <n v="0"/>
    <n v="39"/>
    <n v="39"/>
    <s v="WINTER"/>
    <x v="0"/>
    <x v="0"/>
    <x v="21"/>
    <x v="0"/>
    <x v="0"/>
    <x v="20"/>
    <n v="0.11"/>
    <n v="0.41"/>
    <x v="1"/>
    <x v="21"/>
  </r>
  <r>
    <s v="RESULT (A)"/>
    <n v="501"/>
    <x v="21"/>
    <n v="1"/>
    <n v="0"/>
    <n v="1"/>
    <n v="22"/>
    <x v="0"/>
    <n v="6"/>
    <n v="1"/>
    <n v="0.06"/>
    <n v="0.1515"/>
    <n v="0.49"/>
    <n v="0"/>
    <n v="7"/>
    <n v="23"/>
    <n v="30"/>
    <s v="WINTER"/>
    <x v="0"/>
    <x v="0"/>
    <x v="22"/>
    <x v="0"/>
    <x v="0"/>
    <x v="20"/>
    <n v="0.15"/>
    <n v="0.49"/>
    <x v="1"/>
    <x v="21"/>
  </r>
  <r>
    <s v="RESULT (A)"/>
    <n v="502"/>
    <x v="21"/>
    <n v="1"/>
    <n v="0"/>
    <n v="1"/>
    <n v="23"/>
    <x v="0"/>
    <n v="6"/>
    <n v="1"/>
    <n v="0.04"/>
    <n v="7.5800000000000006E-2"/>
    <n v="0.56999999999999995"/>
    <n v="0.1045"/>
    <n v="2"/>
    <n v="31"/>
    <n v="33"/>
    <s v="WINTER"/>
    <x v="0"/>
    <x v="0"/>
    <x v="23"/>
    <x v="0"/>
    <x v="0"/>
    <x v="21"/>
    <n v="0.08"/>
    <n v="0.56999999999999995"/>
    <x v="1"/>
    <x v="21"/>
  </r>
  <r>
    <s v="RESULT (A)"/>
    <n v="503"/>
    <x v="22"/>
    <n v="1"/>
    <n v="0"/>
    <n v="1"/>
    <n v="0"/>
    <x v="0"/>
    <n v="0"/>
    <n v="1"/>
    <n v="0.04"/>
    <n v="7.5800000000000006E-2"/>
    <n v="0.56999999999999995"/>
    <n v="0.1045"/>
    <n v="2"/>
    <n v="20"/>
    <n v="22"/>
    <s v="WINTER"/>
    <x v="0"/>
    <x v="0"/>
    <x v="0"/>
    <x v="1"/>
    <x v="0"/>
    <x v="21"/>
    <n v="0.08"/>
    <n v="0.56999999999999995"/>
    <x v="0"/>
    <x v="22"/>
  </r>
  <r>
    <s v="RESULT (A)"/>
    <n v="504"/>
    <x v="22"/>
    <n v="1"/>
    <n v="0"/>
    <n v="1"/>
    <n v="1"/>
    <x v="0"/>
    <n v="0"/>
    <n v="1"/>
    <n v="0.04"/>
    <n v="7.5800000000000006E-2"/>
    <n v="0.56999999999999995"/>
    <n v="0.1045"/>
    <n v="1"/>
    <n v="12"/>
    <n v="13"/>
    <s v="WINTER"/>
    <x v="0"/>
    <x v="0"/>
    <x v="1"/>
    <x v="1"/>
    <x v="0"/>
    <x v="21"/>
    <n v="0.08"/>
    <n v="0.56999999999999995"/>
    <x v="0"/>
    <x v="22"/>
  </r>
  <r>
    <s v="RESULT (A)"/>
    <n v="505"/>
    <x v="22"/>
    <n v="1"/>
    <n v="0"/>
    <n v="1"/>
    <n v="2"/>
    <x v="0"/>
    <n v="0"/>
    <n v="1"/>
    <n v="0.02"/>
    <n v="6.0600000000000001E-2"/>
    <n v="0.62"/>
    <n v="0.1343"/>
    <n v="3"/>
    <n v="15"/>
    <n v="18"/>
    <s v="WINTER"/>
    <x v="0"/>
    <x v="0"/>
    <x v="2"/>
    <x v="1"/>
    <x v="0"/>
    <x v="22"/>
    <n v="0.06"/>
    <n v="0.62"/>
    <x v="0"/>
    <x v="22"/>
  </r>
  <r>
    <s v="RESULT (A)"/>
    <n v="506"/>
    <x v="22"/>
    <n v="1"/>
    <n v="0"/>
    <n v="1"/>
    <n v="3"/>
    <x v="0"/>
    <n v="0"/>
    <n v="1"/>
    <n v="0.02"/>
    <n v="6.0600000000000001E-2"/>
    <n v="0.62"/>
    <n v="0.1343"/>
    <n v="1"/>
    <n v="4"/>
    <n v="5"/>
    <s v="WINTER"/>
    <x v="0"/>
    <x v="0"/>
    <x v="3"/>
    <x v="1"/>
    <x v="0"/>
    <x v="22"/>
    <n v="0.06"/>
    <n v="0.62"/>
    <x v="0"/>
    <x v="22"/>
  </r>
  <r>
    <s v="RESULT (A)"/>
    <n v="507"/>
    <x v="22"/>
    <n v="1"/>
    <n v="0"/>
    <n v="1"/>
    <n v="5"/>
    <x v="0"/>
    <n v="0"/>
    <n v="2"/>
    <n v="0.04"/>
    <n v="7.5800000000000006E-2"/>
    <n v="0.56999999999999995"/>
    <n v="0.1045"/>
    <n v="0"/>
    <n v="3"/>
    <n v="3"/>
    <s v="WINTER"/>
    <x v="0"/>
    <x v="0"/>
    <x v="5"/>
    <x v="1"/>
    <x v="1"/>
    <x v="21"/>
    <n v="0.08"/>
    <n v="0.56999999999999995"/>
    <x v="0"/>
    <x v="22"/>
  </r>
  <r>
    <s v="RESULT (A)"/>
    <n v="508"/>
    <x v="22"/>
    <n v="1"/>
    <n v="0"/>
    <n v="1"/>
    <n v="6"/>
    <x v="0"/>
    <n v="0"/>
    <n v="2"/>
    <n v="0.04"/>
    <n v="7.5800000000000006E-2"/>
    <n v="0.56999999999999995"/>
    <n v="0.1045"/>
    <n v="0"/>
    <n v="1"/>
    <n v="1"/>
    <s v="WINTER"/>
    <x v="0"/>
    <x v="0"/>
    <x v="6"/>
    <x v="1"/>
    <x v="1"/>
    <x v="21"/>
    <n v="0.08"/>
    <n v="0.56999999999999995"/>
    <x v="0"/>
    <x v="22"/>
  </r>
  <r>
    <s v="RESULT (A)"/>
    <n v="509"/>
    <x v="22"/>
    <n v="1"/>
    <n v="0"/>
    <n v="1"/>
    <n v="7"/>
    <x v="0"/>
    <n v="0"/>
    <n v="1"/>
    <n v="0.08"/>
    <n v="0.1061"/>
    <n v="0.57999999999999996"/>
    <n v="0.16420000000000001"/>
    <n v="1"/>
    <n v="1"/>
    <n v="2"/>
    <s v="WINTER"/>
    <x v="0"/>
    <x v="0"/>
    <x v="7"/>
    <x v="1"/>
    <x v="0"/>
    <x v="19"/>
    <n v="0.11"/>
    <n v="0.57999999999999996"/>
    <x v="0"/>
    <x v="22"/>
  </r>
  <r>
    <s v="RESULT (A)"/>
    <n v="510"/>
    <x v="22"/>
    <n v="1"/>
    <n v="0"/>
    <n v="1"/>
    <n v="8"/>
    <x v="0"/>
    <n v="0"/>
    <n v="1"/>
    <n v="0.06"/>
    <n v="7.5800000000000006E-2"/>
    <n v="0.62"/>
    <n v="0.16420000000000001"/>
    <n v="2"/>
    <n v="17"/>
    <n v="19"/>
    <s v="WINTER"/>
    <x v="0"/>
    <x v="0"/>
    <x v="8"/>
    <x v="1"/>
    <x v="0"/>
    <x v="20"/>
    <n v="0.08"/>
    <n v="0.62"/>
    <x v="0"/>
    <x v="22"/>
  </r>
  <r>
    <s v="RESULT (A)"/>
    <n v="511"/>
    <x v="22"/>
    <n v="1"/>
    <n v="0"/>
    <n v="1"/>
    <n v="9"/>
    <x v="0"/>
    <n v="0"/>
    <n v="1"/>
    <n v="0.1"/>
    <n v="7.5800000000000006E-2"/>
    <n v="0.54"/>
    <n v="0.35820000000000002"/>
    <n v="3"/>
    <n v="25"/>
    <n v="28"/>
    <s v="WINTER"/>
    <x v="0"/>
    <x v="0"/>
    <x v="9"/>
    <x v="1"/>
    <x v="0"/>
    <x v="18"/>
    <n v="0.08"/>
    <n v="0.54"/>
    <x v="0"/>
    <x v="22"/>
  </r>
  <r>
    <s v="RESULT (A)"/>
    <n v="512"/>
    <x v="22"/>
    <n v="1"/>
    <n v="0"/>
    <n v="1"/>
    <n v="10"/>
    <x v="0"/>
    <n v="0"/>
    <n v="1"/>
    <n v="0.14000000000000001"/>
    <n v="0.1061"/>
    <n v="0.46"/>
    <n v="0.3881"/>
    <n v="7"/>
    <n v="51"/>
    <n v="58"/>
    <s v="WINTER"/>
    <x v="0"/>
    <x v="0"/>
    <x v="10"/>
    <x v="1"/>
    <x v="0"/>
    <x v="14"/>
    <n v="0.11"/>
    <n v="0.46"/>
    <x v="0"/>
    <x v="22"/>
  </r>
  <r>
    <s v="RESULT (A)"/>
    <n v="513"/>
    <x v="22"/>
    <n v="1"/>
    <n v="0"/>
    <n v="1"/>
    <n v="11"/>
    <x v="0"/>
    <n v="0"/>
    <n v="1"/>
    <n v="0.14000000000000001"/>
    <n v="0.13639999999999999"/>
    <n v="0.43"/>
    <n v="0.22389999999999999"/>
    <n v="22"/>
    <n v="77"/>
    <n v="99"/>
    <s v="WINTER"/>
    <x v="0"/>
    <x v="0"/>
    <x v="11"/>
    <x v="1"/>
    <x v="0"/>
    <x v="14"/>
    <n v="0.14000000000000001"/>
    <n v="0.43"/>
    <x v="0"/>
    <x v="22"/>
  </r>
  <r>
    <s v="RESULT (A)"/>
    <n v="514"/>
    <x v="22"/>
    <n v="1"/>
    <n v="0"/>
    <n v="1"/>
    <n v="12"/>
    <x v="0"/>
    <n v="0"/>
    <n v="1"/>
    <n v="0.16"/>
    <n v="0.1212"/>
    <n v="0.37"/>
    <n v="0.4627"/>
    <n v="24"/>
    <n v="92"/>
    <n v="116"/>
    <s v="WINTER"/>
    <x v="0"/>
    <x v="0"/>
    <x v="12"/>
    <x v="1"/>
    <x v="0"/>
    <x v="13"/>
    <n v="0.12"/>
    <n v="0.37"/>
    <x v="1"/>
    <x v="22"/>
  </r>
  <r>
    <s v="RESULT (A)"/>
    <n v="515"/>
    <x v="22"/>
    <n v="1"/>
    <n v="0"/>
    <n v="1"/>
    <n v="13"/>
    <x v="0"/>
    <n v="0"/>
    <n v="1"/>
    <n v="0.14000000000000001"/>
    <n v="0.1061"/>
    <n v="0.33"/>
    <n v="0.3881"/>
    <n v="12"/>
    <n v="75"/>
    <n v="87"/>
    <s v="WINTER"/>
    <x v="0"/>
    <x v="0"/>
    <x v="13"/>
    <x v="1"/>
    <x v="0"/>
    <x v="14"/>
    <n v="0.11"/>
    <n v="0.33"/>
    <x v="1"/>
    <x v="22"/>
  </r>
  <r>
    <s v="RESULT (A)"/>
    <n v="516"/>
    <x v="22"/>
    <n v="1"/>
    <n v="0"/>
    <n v="1"/>
    <n v="14"/>
    <x v="0"/>
    <n v="0"/>
    <n v="1"/>
    <n v="0.16"/>
    <n v="0.13639999999999999"/>
    <n v="0.28000000000000003"/>
    <n v="0.35820000000000002"/>
    <n v="17"/>
    <n v="93"/>
    <n v="110"/>
    <s v="WINTER"/>
    <x v="0"/>
    <x v="0"/>
    <x v="14"/>
    <x v="1"/>
    <x v="0"/>
    <x v="13"/>
    <n v="0.14000000000000001"/>
    <n v="0.28000000000000003"/>
    <x v="1"/>
    <x v="22"/>
  </r>
  <r>
    <s v="RESULT (A)"/>
    <n v="517"/>
    <x v="22"/>
    <n v="1"/>
    <n v="0"/>
    <n v="1"/>
    <n v="15"/>
    <x v="0"/>
    <n v="0"/>
    <n v="1"/>
    <n v="0.16"/>
    <n v="0.13639999999999999"/>
    <n v="0.28000000000000003"/>
    <n v="0.35820000000000002"/>
    <n v="13"/>
    <n v="64"/>
    <n v="77"/>
    <s v="WINTER"/>
    <x v="0"/>
    <x v="0"/>
    <x v="15"/>
    <x v="1"/>
    <x v="0"/>
    <x v="13"/>
    <n v="0.14000000000000001"/>
    <n v="0.28000000000000003"/>
    <x v="1"/>
    <x v="22"/>
  </r>
  <r>
    <s v="RESULT (A)"/>
    <n v="518"/>
    <x v="22"/>
    <n v="1"/>
    <n v="0"/>
    <n v="1"/>
    <n v="16"/>
    <x v="0"/>
    <n v="0"/>
    <n v="1"/>
    <n v="0.16"/>
    <n v="0.13639999999999999"/>
    <n v="0.26"/>
    <n v="0.32840000000000003"/>
    <n v="9"/>
    <n v="56"/>
    <n v="65"/>
    <s v="WINTER"/>
    <x v="0"/>
    <x v="0"/>
    <x v="16"/>
    <x v="1"/>
    <x v="0"/>
    <x v="13"/>
    <n v="0.14000000000000001"/>
    <n v="0.26"/>
    <x v="1"/>
    <x v="22"/>
  </r>
  <r>
    <s v="RESULT (A)"/>
    <n v="519"/>
    <x v="22"/>
    <n v="1"/>
    <n v="0"/>
    <n v="1"/>
    <n v="17"/>
    <x v="0"/>
    <n v="0"/>
    <n v="1"/>
    <n v="0.14000000000000001"/>
    <n v="0.1061"/>
    <n v="0.26"/>
    <n v="0.3881"/>
    <n v="5"/>
    <n v="50"/>
    <n v="55"/>
    <s v="WINTER"/>
    <x v="0"/>
    <x v="0"/>
    <x v="17"/>
    <x v="1"/>
    <x v="0"/>
    <x v="14"/>
    <n v="0.11"/>
    <n v="0.26"/>
    <x v="1"/>
    <x v="22"/>
  </r>
  <r>
    <s v="RESULT (A)"/>
    <n v="520"/>
    <x v="22"/>
    <n v="1"/>
    <n v="0"/>
    <n v="1"/>
    <n v="18"/>
    <x v="0"/>
    <n v="0"/>
    <n v="1"/>
    <n v="0.12"/>
    <n v="0.1212"/>
    <n v="0.3"/>
    <n v="0.25369999999999998"/>
    <n v="5"/>
    <n v="44"/>
    <n v="49"/>
    <s v="WINTER"/>
    <x v="0"/>
    <x v="0"/>
    <x v="18"/>
    <x v="1"/>
    <x v="0"/>
    <x v="16"/>
    <n v="0.12"/>
    <n v="0.3"/>
    <x v="1"/>
    <x v="22"/>
  </r>
  <r>
    <s v="RESULT (A)"/>
    <n v="521"/>
    <x v="22"/>
    <n v="1"/>
    <n v="0"/>
    <n v="1"/>
    <n v="19"/>
    <x v="0"/>
    <n v="0"/>
    <n v="1"/>
    <n v="0.12"/>
    <n v="0.1212"/>
    <n v="0.3"/>
    <n v="0.28360000000000002"/>
    <n v="5"/>
    <n v="45"/>
    <n v="50"/>
    <s v="WINTER"/>
    <x v="0"/>
    <x v="0"/>
    <x v="19"/>
    <x v="1"/>
    <x v="0"/>
    <x v="16"/>
    <n v="0.12"/>
    <n v="0.3"/>
    <x v="1"/>
    <x v="22"/>
  </r>
  <r>
    <s v="RESULT (A)"/>
    <n v="522"/>
    <x v="22"/>
    <n v="1"/>
    <n v="0"/>
    <n v="1"/>
    <n v="20"/>
    <x v="0"/>
    <n v="0"/>
    <n v="1"/>
    <n v="0.1"/>
    <n v="0.1061"/>
    <n v="0.36"/>
    <n v="0.25369999999999998"/>
    <n v="4"/>
    <n v="31"/>
    <n v="35"/>
    <s v="WINTER"/>
    <x v="0"/>
    <x v="0"/>
    <x v="20"/>
    <x v="1"/>
    <x v="0"/>
    <x v="18"/>
    <n v="0.11"/>
    <n v="0.36"/>
    <x v="1"/>
    <x v="22"/>
  </r>
  <r>
    <s v="RESULT (A)"/>
    <n v="523"/>
    <x v="22"/>
    <n v="1"/>
    <n v="0"/>
    <n v="1"/>
    <n v="21"/>
    <x v="0"/>
    <n v="0"/>
    <n v="1"/>
    <n v="0.1"/>
    <n v="0.1061"/>
    <n v="0.36"/>
    <n v="0.19400000000000001"/>
    <n v="5"/>
    <n v="20"/>
    <n v="25"/>
    <s v="WINTER"/>
    <x v="0"/>
    <x v="0"/>
    <x v="21"/>
    <x v="1"/>
    <x v="0"/>
    <x v="18"/>
    <n v="0.11"/>
    <n v="0.36"/>
    <x v="1"/>
    <x v="22"/>
  </r>
  <r>
    <s v="RESULT (A)"/>
    <n v="524"/>
    <x v="22"/>
    <n v="1"/>
    <n v="0"/>
    <n v="1"/>
    <n v="22"/>
    <x v="0"/>
    <n v="0"/>
    <n v="1"/>
    <n v="0.08"/>
    <n v="9.0899999999999995E-2"/>
    <n v="0.38"/>
    <n v="0.19400000000000001"/>
    <n v="5"/>
    <n v="23"/>
    <n v="28"/>
    <s v="WINTER"/>
    <x v="0"/>
    <x v="0"/>
    <x v="22"/>
    <x v="1"/>
    <x v="0"/>
    <x v="19"/>
    <n v="0.09"/>
    <n v="0.38"/>
    <x v="1"/>
    <x v="22"/>
  </r>
  <r>
    <s v="RESULT (A)"/>
    <n v="525"/>
    <x v="22"/>
    <n v="1"/>
    <n v="0"/>
    <n v="1"/>
    <n v="23"/>
    <x v="0"/>
    <n v="0"/>
    <n v="1"/>
    <n v="0.06"/>
    <n v="6.0600000000000001E-2"/>
    <n v="0.41"/>
    <n v="0.22389999999999999"/>
    <n v="4"/>
    <n v="17"/>
    <n v="21"/>
    <s v="WINTER"/>
    <x v="0"/>
    <x v="0"/>
    <x v="23"/>
    <x v="1"/>
    <x v="0"/>
    <x v="20"/>
    <n v="0.06"/>
    <n v="0.41"/>
    <x v="1"/>
    <x v="22"/>
  </r>
  <r>
    <s v="RESULT (A)"/>
    <n v="526"/>
    <x v="23"/>
    <n v="1"/>
    <n v="0"/>
    <n v="1"/>
    <n v="0"/>
    <x v="0"/>
    <n v="1"/>
    <n v="1"/>
    <n v="0.06"/>
    <n v="6.0600000000000001E-2"/>
    <n v="0.41"/>
    <n v="0.19400000000000001"/>
    <n v="0"/>
    <n v="7"/>
    <n v="7"/>
    <s v="WINTER"/>
    <x v="0"/>
    <x v="0"/>
    <x v="0"/>
    <x v="2"/>
    <x v="0"/>
    <x v="20"/>
    <n v="0.06"/>
    <n v="0.41"/>
    <x v="0"/>
    <x v="23"/>
  </r>
  <r>
    <s v="RESULT (A)"/>
    <n v="527"/>
    <x v="23"/>
    <n v="1"/>
    <n v="0"/>
    <n v="1"/>
    <n v="1"/>
    <x v="0"/>
    <n v="1"/>
    <n v="1"/>
    <n v="0.04"/>
    <n v="4.5499999999999999E-2"/>
    <n v="0.45"/>
    <n v="0.19400000000000001"/>
    <n v="0"/>
    <n v="1"/>
    <n v="1"/>
    <s v="WINTER"/>
    <x v="0"/>
    <x v="0"/>
    <x v="1"/>
    <x v="2"/>
    <x v="0"/>
    <x v="21"/>
    <n v="0.05"/>
    <n v="0.45"/>
    <x v="0"/>
    <x v="23"/>
  </r>
  <r>
    <s v="RESULT (A)"/>
    <n v="528"/>
    <x v="23"/>
    <n v="1"/>
    <n v="0"/>
    <n v="1"/>
    <n v="3"/>
    <x v="0"/>
    <n v="1"/>
    <n v="1"/>
    <n v="0.04"/>
    <n v="3.0300000000000001E-2"/>
    <n v="0.45"/>
    <n v="0.25369999999999998"/>
    <n v="0"/>
    <n v="1"/>
    <n v="1"/>
    <s v="WINTER"/>
    <x v="0"/>
    <x v="0"/>
    <x v="3"/>
    <x v="2"/>
    <x v="0"/>
    <x v="21"/>
    <n v="0.03"/>
    <n v="0.45"/>
    <x v="0"/>
    <x v="23"/>
  </r>
  <r>
    <s v="RESULT (A)"/>
    <n v="529"/>
    <x v="23"/>
    <n v="1"/>
    <n v="0"/>
    <n v="1"/>
    <n v="4"/>
    <x v="0"/>
    <n v="1"/>
    <n v="1"/>
    <n v="0.02"/>
    <n v="6.0600000000000001E-2"/>
    <n v="0.48"/>
    <n v="0.1343"/>
    <n v="0"/>
    <n v="1"/>
    <n v="1"/>
    <s v="WINTER"/>
    <x v="0"/>
    <x v="0"/>
    <x v="4"/>
    <x v="2"/>
    <x v="0"/>
    <x v="22"/>
    <n v="0.06"/>
    <n v="0.48"/>
    <x v="0"/>
    <x v="23"/>
  </r>
  <r>
    <s v="RESULT (A)"/>
    <n v="530"/>
    <x v="23"/>
    <n v="1"/>
    <n v="0"/>
    <n v="1"/>
    <n v="5"/>
    <x v="0"/>
    <n v="1"/>
    <n v="1"/>
    <n v="0.02"/>
    <n v="6.0600000000000001E-2"/>
    <n v="0.48"/>
    <n v="0.1343"/>
    <n v="0"/>
    <n v="5"/>
    <n v="5"/>
    <s v="WINTER"/>
    <x v="0"/>
    <x v="0"/>
    <x v="5"/>
    <x v="2"/>
    <x v="0"/>
    <x v="22"/>
    <n v="0.06"/>
    <n v="0.48"/>
    <x v="0"/>
    <x v="23"/>
  </r>
  <r>
    <s v="RESULT (A)"/>
    <n v="531"/>
    <x v="23"/>
    <n v="1"/>
    <n v="0"/>
    <n v="1"/>
    <n v="6"/>
    <x v="0"/>
    <n v="1"/>
    <n v="1"/>
    <n v="0.02"/>
    <n v="7.5800000000000006E-2"/>
    <n v="0.48"/>
    <n v="8.9599999999999999E-2"/>
    <n v="0"/>
    <n v="15"/>
    <n v="15"/>
    <s v="WINTER"/>
    <x v="0"/>
    <x v="0"/>
    <x v="6"/>
    <x v="2"/>
    <x v="0"/>
    <x v="22"/>
    <n v="0.08"/>
    <n v="0.48"/>
    <x v="0"/>
    <x v="23"/>
  </r>
  <r>
    <s v="RESULT (A)"/>
    <n v="532"/>
    <x v="23"/>
    <n v="1"/>
    <n v="0"/>
    <n v="1"/>
    <n v="7"/>
    <x v="0"/>
    <n v="1"/>
    <n v="1"/>
    <n v="0.02"/>
    <n v="0.1212"/>
    <n v="0.48"/>
    <n v="0"/>
    <n v="5"/>
    <n v="79"/>
    <n v="84"/>
    <s v="WINTER"/>
    <x v="0"/>
    <x v="0"/>
    <x v="7"/>
    <x v="2"/>
    <x v="0"/>
    <x v="22"/>
    <n v="0.12"/>
    <n v="0.48"/>
    <x v="0"/>
    <x v="23"/>
  </r>
  <r>
    <s v="RESULT (A)"/>
    <n v="533"/>
    <x v="23"/>
    <n v="1"/>
    <n v="0"/>
    <n v="1"/>
    <n v="8"/>
    <x v="0"/>
    <n v="1"/>
    <n v="1"/>
    <n v="0.04"/>
    <n v="0.13639999999999999"/>
    <n v="0.49"/>
    <n v="0"/>
    <n v="6"/>
    <n v="171"/>
    <n v="177"/>
    <s v="WINTER"/>
    <x v="0"/>
    <x v="0"/>
    <x v="8"/>
    <x v="2"/>
    <x v="0"/>
    <x v="21"/>
    <n v="0.14000000000000001"/>
    <n v="0.49"/>
    <x v="0"/>
    <x v="23"/>
  </r>
  <r>
    <s v="RESULT (A)"/>
    <n v="534"/>
    <x v="23"/>
    <n v="1"/>
    <n v="0"/>
    <n v="1"/>
    <n v="9"/>
    <x v="0"/>
    <n v="1"/>
    <n v="1"/>
    <n v="0.06"/>
    <n v="0.1515"/>
    <n v="0.41"/>
    <n v="0"/>
    <n v="4"/>
    <n v="98"/>
    <n v="102"/>
    <s v="WINTER"/>
    <x v="0"/>
    <x v="0"/>
    <x v="9"/>
    <x v="2"/>
    <x v="0"/>
    <x v="20"/>
    <n v="0.15"/>
    <n v="0.41"/>
    <x v="0"/>
    <x v="23"/>
  </r>
  <r>
    <s v="RESULT (A)"/>
    <n v="535"/>
    <x v="23"/>
    <n v="1"/>
    <n v="0"/>
    <n v="1"/>
    <n v="10"/>
    <x v="0"/>
    <n v="1"/>
    <n v="1"/>
    <n v="0.1"/>
    <n v="0.13639999999999999"/>
    <n v="0.42"/>
    <n v="0"/>
    <n v="6"/>
    <n v="34"/>
    <n v="40"/>
    <s v="WINTER"/>
    <x v="0"/>
    <x v="0"/>
    <x v="10"/>
    <x v="2"/>
    <x v="0"/>
    <x v="18"/>
    <n v="0.14000000000000001"/>
    <n v="0.42"/>
    <x v="0"/>
    <x v="23"/>
  </r>
  <r>
    <s v="RESULT (A)"/>
    <n v="536"/>
    <x v="23"/>
    <n v="1"/>
    <n v="0"/>
    <n v="1"/>
    <n v="11"/>
    <x v="0"/>
    <n v="1"/>
    <n v="1"/>
    <n v="0.1"/>
    <n v="0.1212"/>
    <n v="0.46"/>
    <n v="0.1343"/>
    <n v="3"/>
    <n v="43"/>
    <n v="46"/>
    <s v="WINTER"/>
    <x v="0"/>
    <x v="0"/>
    <x v="11"/>
    <x v="2"/>
    <x v="0"/>
    <x v="18"/>
    <n v="0.12"/>
    <n v="0.46"/>
    <x v="0"/>
    <x v="23"/>
  </r>
  <r>
    <s v="RESULT (A)"/>
    <n v="537"/>
    <x v="23"/>
    <n v="1"/>
    <n v="0"/>
    <n v="1"/>
    <n v="12"/>
    <x v="0"/>
    <n v="1"/>
    <n v="2"/>
    <n v="0.12"/>
    <n v="0.13639999999999999"/>
    <n v="0.42"/>
    <n v="0.19400000000000001"/>
    <n v="11"/>
    <n v="52"/>
    <n v="63"/>
    <s v="WINTER"/>
    <x v="0"/>
    <x v="0"/>
    <x v="12"/>
    <x v="2"/>
    <x v="1"/>
    <x v="16"/>
    <n v="0.14000000000000001"/>
    <n v="0.42"/>
    <x v="1"/>
    <x v="23"/>
  </r>
  <r>
    <s v="RESULT (A)"/>
    <n v="538"/>
    <x v="23"/>
    <n v="1"/>
    <n v="0"/>
    <n v="1"/>
    <n v="13"/>
    <x v="0"/>
    <n v="1"/>
    <n v="2"/>
    <n v="0.14000000000000001"/>
    <n v="0.13639999999999999"/>
    <n v="0.43"/>
    <n v="0.22389999999999999"/>
    <n v="6"/>
    <n v="54"/>
    <n v="60"/>
    <s v="WINTER"/>
    <x v="0"/>
    <x v="0"/>
    <x v="13"/>
    <x v="2"/>
    <x v="1"/>
    <x v="14"/>
    <n v="0.14000000000000001"/>
    <n v="0.43"/>
    <x v="1"/>
    <x v="23"/>
  </r>
  <r>
    <s v="RESULT (A)"/>
    <n v="539"/>
    <x v="23"/>
    <n v="1"/>
    <n v="0"/>
    <n v="1"/>
    <n v="14"/>
    <x v="0"/>
    <n v="1"/>
    <n v="2"/>
    <n v="0.14000000000000001"/>
    <n v="0.13639999999999999"/>
    <n v="0.46"/>
    <n v="0.22389999999999999"/>
    <n v="2"/>
    <n v="43"/>
    <n v="45"/>
    <s v="WINTER"/>
    <x v="0"/>
    <x v="0"/>
    <x v="14"/>
    <x v="2"/>
    <x v="1"/>
    <x v="14"/>
    <n v="0.14000000000000001"/>
    <n v="0.46"/>
    <x v="1"/>
    <x v="23"/>
  </r>
  <r>
    <s v="RESULT (A)"/>
    <n v="540"/>
    <x v="23"/>
    <n v="1"/>
    <n v="0"/>
    <n v="1"/>
    <n v="15"/>
    <x v="0"/>
    <n v="1"/>
    <n v="1"/>
    <n v="0.16"/>
    <n v="0.16669999999999999"/>
    <n v="0.4"/>
    <n v="0.16420000000000001"/>
    <n v="7"/>
    <n v="50"/>
    <n v="57"/>
    <s v="WINTER"/>
    <x v="0"/>
    <x v="0"/>
    <x v="15"/>
    <x v="2"/>
    <x v="0"/>
    <x v="13"/>
    <n v="0.17"/>
    <n v="0.4"/>
    <x v="1"/>
    <x v="23"/>
  </r>
  <r>
    <s v="RESULT (A)"/>
    <n v="541"/>
    <x v="23"/>
    <n v="1"/>
    <n v="0"/>
    <n v="1"/>
    <n v="16"/>
    <x v="0"/>
    <n v="1"/>
    <n v="1"/>
    <n v="0.16"/>
    <n v="0.1515"/>
    <n v="0.47"/>
    <n v="0.25369999999999998"/>
    <n v="4"/>
    <n v="66"/>
    <n v="70"/>
    <s v="WINTER"/>
    <x v="0"/>
    <x v="0"/>
    <x v="16"/>
    <x v="2"/>
    <x v="0"/>
    <x v="13"/>
    <n v="0.15"/>
    <n v="0.47"/>
    <x v="1"/>
    <x v="23"/>
  </r>
  <r>
    <s v="RESULT (A)"/>
    <n v="542"/>
    <x v="23"/>
    <n v="1"/>
    <n v="0"/>
    <n v="1"/>
    <n v="17"/>
    <x v="0"/>
    <n v="1"/>
    <n v="1"/>
    <n v="0.14000000000000001"/>
    <n v="0.1212"/>
    <n v="0.5"/>
    <n v="0.25369999999999998"/>
    <n v="6"/>
    <n v="178"/>
    <n v="184"/>
    <s v="WINTER"/>
    <x v="0"/>
    <x v="0"/>
    <x v="17"/>
    <x v="2"/>
    <x v="0"/>
    <x v="14"/>
    <n v="0.12"/>
    <n v="0.5"/>
    <x v="1"/>
    <x v="23"/>
  </r>
  <r>
    <s v="RESULT (A)"/>
    <n v="543"/>
    <x v="23"/>
    <n v="1"/>
    <n v="0"/>
    <n v="1"/>
    <n v="18"/>
    <x v="0"/>
    <n v="1"/>
    <n v="1"/>
    <n v="0.14000000000000001"/>
    <n v="0.13639999999999999"/>
    <n v="0.59"/>
    <n v="0.19400000000000001"/>
    <n v="8"/>
    <n v="145"/>
    <n v="153"/>
    <s v="WINTER"/>
    <x v="0"/>
    <x v="0"/>
    <x v="18"/>
    <x v="2"/>
    <x v="0"/>
    <x v="14"/>
    <n v="0.14000000000000001"/>
    <n v="0.59"/>
    <x v="1"/>
    <x v="23"/>
  </r>
  <r>
    <s v="RESULT (A)"/>
    <n v="544"/>
    <x v="23"/>
    <n v="1"/>
    <n v="0"/>
    <n v="1"/>
    <n v="19"/>
    <x v="0"/>
    <n v="1"/>
    <n v="1"/>
    <n v="0.14000000000000001"/>
    <n v="0.1515"/>
    <n v="0.54"/>
    <n v="0.16420000000000001"/>
    <n v="5"/>
    <n v="101"/>
    <n v="106"/>
    <s v="WINTER"/>
    <x v="0"/>
    <x v="0"/>
    <x v="19"/>
    <x v="2"/>
    <x v="0"/>
    <x v="14"/>
    <n v="0.15"/>
    <n v="0.54"/>
    <x v="1"/>
    <x v="23"/>
  </r>
  <r>
    <s v="RESULT (A)"/>
    <n v="545"/>
    <x v="23"/>
    <n v="1"/>
    <n v="0"/>
    <n v="1"/>
    <n v="20"/>
    <x v="0"/>
    <n v="1"/>
    <n v="1"/>
    <n v="0.14000000000000001"/>
    <n v="0.13639999999999999"/>
    <n v="0.59"/>
    <n v="0.19400000000000001"/>
    <n v="1"/>
    <n v="80"/>
    <n v="81"/>
    <s v="WINTER"/>
    <x v="0"/>
    <x v="0"/>
    <x v="20"/>
    <x v="2"/>
    <x v="0"/>
    <x v="14"/>
    <n v="0.14000000000000001"/>
    <n v="0.59"/>
    <x v="1"/>
    <x v="23"/>
  </r>
  <r>
    <s v="RESULT (A)"/>
    <n v="546"/>
    <x v="23"/>
    <n v="1"/>
    <n v="0"/>
    <n v="1"/>
    <n v="21"/>
    <x v="0"/>
    <n v="1"/>
    <n v="1"/>
    <n v="0.14000000000000001"/>
    <n v="0.1515"/>
    <n v="0.63"/>
    <n v="0.16420000000000001"/>
    <n v="6"/>
    <n v="53"/>
    <n v="59"/>
    <s v="WINTER"/>
    <x v="0"/>
    <x v="0"/>
    <x v="21"/>
    <x v="2"/>
    <x v="0"/>
    <x v="14"/>
    <n v="0.15"/>
    <n v="0.63"/>
    <x v="1"/>
    <x v="23"/>
  </r>
  <r>
    <s v="RESULT (A)"/>
    <n v="547"/>
    <x v="23"/>
    <n v="1"/>
    <n v="0"/>
    <n v="1"/>
    <n v="22"/>
    <x v="0"/>
    <n v="1"/>
    <n v="2"/>
    <n v="0.14000000000000001"/>
    <n v="0.13639999999999999"/>
    <n v="0.63"/>
    <n v="0.22389999999999999"/>
    <n v="3"/>
    <n v="32"/>
    <n v="35"/>
    <s v="WINTER"/>
    <x v="0"/>
    <x v="0"/>
    <x v="22"/>
    <x v="2"/>
    <x v="1"/>
    <x v="14"/>
    <n v="0.14000000000000001"/>
    <n v="0.63"/>
    <x v="1"/>
    <x v="23"/>
  </r>
  <r>
    <s v="RESULT (A)"/>
    <n v="548"/>
    <x v="23"/>
    <n v="1"/>
    <n v="0"/>
    <n v="1"/>
    <n v="23"/>
    <x v="0"/>
    <n v="1"/>
    <n v="2"/>
    <n v="0.16"/>
    <n v="0.1515"/>
    <n v="0.64"/>
    <n v="0.25369999999999998"/>
    <n v="3"/>
    <n v="21"/>
    <n v="24"/>
    <s v="WINTER"/>
    <x v="0"/>
    <x v="0"/>
    <x v="23"/>
    <x v="2"/>
    <x v="1"/>
    <x v="13"/>
    <n v="0.15"/>
    <n v="0.64"/>
    <x v="1"/>
    <x v="23"/>
  </r>
  <r>
    <s v="RESULT (A)"/>
    <n v="549"/>
    <x v="24"/>
    <n v="1"/>
    <n v="0"/>
    <n v="1"/>
    <n v="0"/>
    <x v="0"/>
    <n v="2"/>
    <n v="2"/>
    <n v="0.16"/>
    <n v="0.13639999999999999"/>
    <n v="0.69"/>
    <n v="0.28360000000000002"/>
    <n v="3"/>
    <n v="6"/>
    <n v="9"/>
    <s v="WINTER"/>
    <x v="0"/>
    <x v="0"/>
    <x v="0"/>
    <x v="3"/>
    <x v="1"/>
    <x v="13"/>
    <n v="0.14000000000000001"/>
    <n v="0.69"/>
    <x v="0"/>
    <x v="24"/>
  </r>
  <r>
    <s v="RESULT (A)"/>
    <n v="550"/>
    <x v="24"/>
    <n v="1"/>
    <n v="0"/>
    <n v="1"/>
    <n v="1"/>
    <x v="0"/>
    <n v="2"/>
    <n v="2"/>
    <n v="0.16"/>
    <n v="0.16669999999999999"/>
    <n v="0.69"/>
    <n v="0.16420000000000001"/>
    <n v="0"/>
    <n v="5"/>
    <n v="5"/>
    <s v="WINTER"/>
    <x v="0"/>
    <x v="0"/>
    <x v="1"/>
    <x v="3"/>
    <x v="1"/>
    <x v="13"/>
    <n v="0.17"/>
    <n v="0.69"/>
    <x v="0"/>
    <x v="24"/>
  </r>
  <r>
    <s v="RESULT (A)"/>
    <n v="551"/>
    <x v="24"/>
    <n v="1"/>
    <n v="0"/>
    <n v="1"/>
    <n v="2"/>
    <x v="0"/>
    <n v="2"/>
    <n v="1"/>
    <n v="0.16"/>
    <n v="0.1515"/>
    <n v="0.69"/>
    <n v="0.22389999999999999"/>
    <n v="0"/>
    <n v="2"/>
    <n v="2"/>
    <s v="WINTER"/>
    <x v="0"/>
    <x v="0"/>
    <x v="2"/>
    <x v="3"/>
    <x v="0"/>
    <x v="13"/>
    <n v="0.15"/>
    <n v="0.69"/>
    <x v="0"/>
    <x v="24"/>
  </r>
  <r>
    <s v="RESULT (A)"/>
    <n v="552"/>
    <x v="24"/>
    <n v="1"/>
    <n v="0"/>
    <n v="1"/>
    <n v="4"/>
    <x v="0"/>
    <n v="2"/>
    <n v="1"/>
    <n v="0.14000000000000001"/>
    <n v="0.16669999999999999"/>
    <n v="0.74"/>
    <n v="0.1045"/>
    <n v="0"/>
    <n v="1"/>
    <n v="1"/>
    <s v="WINTER"/>
    <x v="0"/>
    <x v="0"/>
    <x v="4"/>
    <x v="3"/>
    <x v="0"/>
    <x v="14"/>
    <n v="0.17"/>
    <n v="0.74"/>
    <x v="0"/>
    <x v="24"/>
  </r>
  <r>
    <s v="RESULT (A)"/>
    <n v="553"/>
    <x v="24"/>
    <n v="1"/>
    <n v="0"/>
    <n v="1"/>
    <n v="5"/>
    <x v="0"/>
    <n v="2"/>
    <n v="1"/>
    <n v="0.14000000000000001"/>
    <n v="0.13639999999999999"/>
    <n v="0.74"/>
    <n v="0.22389999999999999"/>
    <n v="0"/>
    <n v="9"/>
    <n v="9"/>
    <s v="WINTER"/>
    <x v="0"/>
    <x v="0"/>
    <x v="5"/>
    <x v="3"/>
    <x v="0"/>
    <x v="14"/>
    <n v="0.14000000000000001"/>
    <n v="0.74"/>
    <x v="0"/>
    <x v="24"/>
  </r>
  <r>
    <s v="RESULT (A)"/>
    <n v="554"/>
    <x v="24"/>
    <n v="1"/>
    <n v="0"/>
    <n v="1"/>
    <n v="6"/>
    <x v="0"/>
    <n v="2"/>
    <n v="1"/>
    <n v="0.16"/>
    <n v="0.18179999999999999"/>
    <n v="0.74"/>
    <n v="0.1045"/>
    <n v="1"/>
    <n v="35"/>
    <n v="36"/>
    <s v="WINTER"/>
    <x v="0"/>
    <x v="0"/>
    <x v="6"/>
    <x v="3"/>
    <x v="0"/>
    <x v="13"/>
    <n v="0.18"/>
    <n v="0.74"/>
    <x v="0"/>
    <x v="24"/>
  </r>
  <r>
    <s v="RESULT (A)"/>
    <n v="555"/>
    <x v="24"/>
    <n v="1"/>
    <n v="0"/>
    <n v="1"/>
    <n v="7"/>
    <x v="0"/>
    <n v="2"/>
    <n v="1"/>
    <n v="0.16"/>
    <n v="0.1515"/>
    <n v="0.74"/>
    <n v="0.22389999999999999"/>
    <n v="5"/>
    <n v="103"/>
    <n v="108"/>
    <s v="WINTER"/>
    <x v="0"/>
    <x v="0"/>
    <x v="7"/>
    <x v="3"/>
    <x v="0"/>
    <x v="13"/>
    <n v="0.15"/>
    <n v="0.74"/>
    <x v="0"/>
    <x v="24"/>
  </r>
  <r>
    <s v="RESULT (A)"/>
    <n v="556"/>
    <x v="24"/>
    <n v="1"/>
    <n v="0"/>
    <n v="1"/>
    <n v="8"/>
    <x v="0"/>
    <n v="2"/>
    <n v="2"/>
    <n v="0.16"/>
    <n v="0.18179999999999999"/>
    <n v="0.74"/>
    <n v="0.1343"/>
    <n v="5"/>
    <n v="233"/>
    <n v="238"/>
    <s v="WINTER"/>
    <x v="0"/>
    <x v="0"/>
    <x v="8"/>
    <x v="3"/>
    <x v="1"/>
    <x v="13"/>
    <n v="0.18"/>
    <n v="0.74"/>
    <x v="0"/>
    <x v="24"/>
  </r>
  <r>
    <s v="RESULT (A)"/>
    <n v="557"/>
    <x v="24"/>
    <n v="1"/>
    <n v="0"/>
    <n v="1"/>
    <n v="9"/>
    <x v="0"/>
    <n v="2"/>
    <n v="2"/>
    <n v="0.2"/>
    <n v="0.2273"/>
    <n v="0.64"/>
    <n v="8.9599999999999999E-2"/>
    <n v="10"/>
    <n v="134"/>
    <n v="144"/>
    <s v="WINTER"/>
    <x v="0"/>
    <x v="0"/>
    <x v="9"/>
    <x v="3"/>
    <x v="1"/>
    <x v="2"/>
    <n v="0.23"/>
    <n v="0.64"/>
    <x v="0"/>
    <x v="24"/>
  </r>
  <r>
    <s v="RESULT (A)"/>
    <n v="558"/>
    <x v="24"/>
    <n v="1"/>
    <n v="0"/>
    <n v="1"/>
    <n v="10"/>
    <x v="0"/>
    <n v="2"/>
    <n v="2"/>
    <n v="0.22"/>
    <n v="0.2424"/>
    <n v="0.6"/>
    <n v="0.1045"/>
    <n v="6"/>
    <n v="49"/>
    <n v="55"/>
    <s v="WINTER"/>
    <x v="0"/>
    <x v="0"/>
    <x v="10"/>
    <x v="3"/>
    <x v="1"/>
    <x v="1"/>
    <n v="0.24"/>
    <n v="0.6"/>
    <x v="0"/>
    <x v="24"/>
  </r>
  <r>
    <s v="RESULT (A)"/>
    <n v="559"/>
    <x v="24"/>
    <n v="1"/>
    <n v="0"/>
    <n v="1"/>
    <n v="11"/>
    <x v="0"/>
    <n v="2"/>
    <n v="2"/>
    <n v="0.24"/>
    <n v="0.2424"/>
    <n v="0.6"/>
    <n v="0.1343"/>
    <n v="6"/>
    <n v="55"/>
    <n v="61"/>
    <s v="WINTER"/>
    <x v="0"/>
    <x v="0"/>
    <x v="11"/>
    <x v="3"/>
    <x v="1"/>
    <x v="0"/>
    <n v="0.24"/>
    <n v="0.6"/>
    <x v="0"/>
    <x v="24"/>
  </r>
  <r>
    <s v="RESULT (A)"/>
    <n v="560"/>
    <x v="24"/>
    <n v="1"/>
    <n v="0"/>
    <n v="1"/>
    <n v="12"/>
    <x v="0"/>
    <n v="2"/>
    <n v="2"/>
    <n v="0.26"/>
    <n v="0.28789999999999999"/>
    <n v="0.56000000000000005"/>
    <n v="8.9599999999999999E-2"/>
    <n v="21"/>
    <n v="85"/>
    <n v="106"/>
    <s v="WINTER"/>
    <x v="0"/>
    <x v="0"/>
    <x v="12"/>
    <x v="3"/>
    <x v="1"/>
    <x v="12"/>
    <n v="0.28999999999999998"/>
    <n v="0.56000000000000005"/>
    <x v="1"/>
    <x v="24"/>
  </r>
  <r>
    <s v="RESULT (A)"/>
    <n v="561"/>
    <x v="24"/>
    <n v="1"/>
    <n v="0"/>
    <n v="1"/>
    <n v="13"/>
    <x v="0"/>
    <n v="2"/>
    <n v="2"/>
    <n v="0.26"/>
    <n v="0.2727"/>
    <n v="0.56000000000000005"/>
    <n v="0.1343"/>
    <n v="21"/>
    <n v="72"/>
    <n v="93"/>
    <s v="WINTER"/>
    <x v="0"/>
    <x v="0"/>
    <x v="13"/>
    <x v="3"/>
    <x v="1"/>
    <x v="12"/>
    <n v="0.27"/>
    <n v="0.56000000000000005"/>
    <x v="1"/>
    <x v="24"/>
  </r>
  <r>
    <s v="RESULT (A)"/>
    <n v="562"/>
    <x v="24"/>
    <n v="1"/>
    <n v="0"/>
    <n v="1"/>
    <n v="14"/>
    <x v="0"/>
    <n v="2"/>
    <n v="2"/>
    <n v="0.3"/>
    <n v="0.33329999999999999"/>
    <n v="0.45"/>
    <n v="0"/>
    <n v="11"/>
    <n v="57"/>
    <n v="68"/>
    <s v="WINTER"/>
    <x v="0"/>
    <x v="0"/>
    <x v="14"/>
    <x v="3"/>
    <x v="1"/>
    <x v="11"/>
    <n v="0.33"/>
    <n v="0.45"/>
    <x v="1"/>
    <x v="24"/>
  </r>
  <r>
    <s v="RESULT (A)"/>
    <n v="563"/>
    <x v="24"/>
    <n v="1"/>
    <n v="0"/>
    <n v="1"/>
    <n v="15"/>
    <x v="0"/>
    <n v="2"/>
    <n v="2"/>
    <n v="0.32"/>
    <n v="0.34849999999999998"/>
    <n v="0.42"/>
    <n v="0"/>
    <n v="21"/>
    <n v="63"/>
    <n v="84"/>
    <s v="WINTER"/>
    <x v="0"/>
    <x v="0"/>
    <x v="15"/>
    <x v="3"/>
    <x v="1"/>
    <x v="3"/>
    <n v="0.35"/>
    <n v="0.42"/>
    <x v="1"/>
    <x v="24"/>
  </r>
  <r>
    <s v="RESULT (A)"/>
    <n v="564"/>
    <x v="24"/>
    <n v="1"/>
    <n v="0"/>
    <n v="1"/>
    <n v="16"/>
    <x v="0"/>
    <n v="2"/>
    <n v="2"/>
    <n v="0.32"/>
    <n v="0.34849999999999998"/>
    <n v="0.42"/>
    <n v="0"/>
    <n v="14"/>
    <n v="102"/>
    <n v="116"/>
    <s v="WINTER"/>
    <x v="0"/>
    <x v="0"/>
    <x v="16"/>
    <x v="3"/>
    <x v="1"/>
    <x v="3"/>
    <n v="0.35"/>
    <n v="0.42"/>
    <x v="1"/>
    <x v="24"/>
  </r>
  <r>
    <s v="RESULT (A)"/>
    <n v="565"/>
    <x v="24"/>
    <n v="1"/>
    <n v="0"/>
    <n v="1"/>
    <n v="17"/>
    <x v="0"/>
    <n v="2"/>
    <n v="1"/>
    <n v="0.3"/>
    <n v="0.33329999999999999"/>
    <n v="0.45"/>
    <n v="0"/>
    <n v="14"/>
    <n v="208"/>
    <n v="222"/>
    <s v="WINTER"/>
    <x v="0"/>
    <x v="0"/>
    <x v="17"/>
    <x v="3"/>
    <x v="0"/>
    <x v="11"/>
    <n v="0.33"/>
    <n v="0.45"/>
    <x v="1"/>
    <x v="24"/>
  </r>
  <r>
    <s v="RESULT (A)"/>
    <n v="566"/>
    <x v="24"/>
    <n v="1"/>
    <n v="0"/>
    <n v="1"/>
    <n v="18"/>
    <x v="0"/>
    <n v="2"/>
    <n v="2"/>
    <n v="0.3"/>
    <n v="0.31819999999999998"/>
    <n v="0.49"/>
    <n v="8.9599999999999999E-2"/>
    <n v="7"/>
    <n v="218"/>
    <n v="225"/>
    <s v="WINTER"/>
    <x v="0"/>
    <x v="0"/>
    <x v="18"/>
    <x v="3"/>
    <x v="1"/>
    <x v="11"/>
    <n v="0.32"/>
    <n v="0.49"/>
    <x v="1"/>
    <x v="24"/>
  </r>
  <r>
    <s v="RESULT (A)"/>
    <n v="567"/>
    <x v="24"/>
    <n v="1"/>
    <n v="0"/>
    <n v="1"/>
    <n v="19"/>
    <x v="0"/>
    <n v="2"/>
    <n v="2"/>
    <n v="0.26"/>
    <n v="0.2576"/>
    <n v="0.65"/>
    <n v="0.16420000000000001"/>
    <n v="13"/>
    <n v="133"/>
    <n v="146"/>
    <s v="WINTER"/>
    <x v="0"/>
    <x v="0"/>
    <x v="19"/>
    <x v="3"/>
    <x v="1"/>
    <x v="12"/>
    <n v="0.26"/>
    <n v="0.65"/>
    <x v="1"/>
    <x v="24"/>
  </r>
  <r>
    <s v="RESULT (A)"/>
    <n v="568"/>
    <x v="24"/>
    <n v="1"/>
    <n v="0"/>
    <n v="1"/>
    <n v="20"/>
    <x v="0"/>
    <n v="2"/>
    <n v="1"/>
    <n v="0.24"/>
    <n v="0.2273"/>
    <n v="0.65"/>
    <n v="0.19400000000000001"/>
    <n v="16"/>
    <n v="103"/>
    <n v="119"/>
    <s v="WINTER"/>
    <x v="0"/>
    <x v="0"/>
    <x v="20"/>
    <x v="3"/>
    <x v="0"/>
    <x v="0"/>
    <n v="0.23"/>
    <n v="0.65"/>
    <x v="1"/>
    <x v="24"/>
  </r>
  <r>
    <s v="RESULT (A)"/>
    <n v="569"/>
    <x v="24"/>
    <n v="1"/>
    <n v="0"/>
    <n v="1"/>
    <n v="21"/>
    <x v="0"/>
    <n v="2"/>
    <n v="1"/>
    <n v="0.24"/>
    <n v="0.2273"/>
    <n v="0.65"/>
    <n v="0.19400000000000001"/>
    <n v="5"/>
    <n v="40"/>
    <n v="45"/>
    <s v="WINTER"/>
    <x v="0"/>
    <x v="0"/>
    <x v="21"/>
    <x v="3"/>
    <x v="0"/>
    <x v="0"/>
    <n v="0.23"/>
    <n v="0.65"/>
    <x v="1"/>
    <x v="24"/>
  </r>
  <r>
    <s v="RESULT (A)"/>
    <n v="570"/>
    <x v="24"/>
    <n v="1"/>
    <n v="0"/>
    <n v="1"/>
    <n v="22"/>
    <x v="0"/>
    <n v="2"/>
    <n v="1"/>
    <n v="0.22"/>
    <n v="0.2273"/>
    <n v="0.64"/>
    <n v="0.16420000000000001"/>
    <n v="4"/>
    <n v="49"/>
    <n v="53"/>
    <s v="WINTER"/>
    <x v="0"/>
    <x v="0"/>
    <x v="22"/>
    <x v="3"/>
    <x v="0"/>
    <x v="1"/>
    <n v="0.23"/>
    <n v="0.64"/>
    <x v="1"/>
    <x v="24"/>
  </r>
  <r>
    <s v="RESULT (A)"/>
    <n v="571"/>
    <x v="24"/>
    <n v="1"/>
    <n v="0"/>
    <n v="1"/>
    <n v="23"/>
    <x v="0"/>
    <n v="2"/>
    <n v="2"/>
    <n v="0.22"/>
    <n v="0.2273"/>
    <n v="0.64"/>
    <n v="0.16420000000000001"/>
    <n v="3"/>
    <n v="37"/>
    <n v="40"/>
    <s v="WINTER"/>
    <x v="0"/>
    <x v="0"/>
    <x v="23"/>
    <x v="3"/>
    <x v="1"/>
    <x v="1"/>
    <n v="0.23"/>
    <n v="0.64"/>
    <x v="1"/>
    <x v="24"/>
  </r>
  <r>
    <s v="RESULT (A)"/>
    <n v="572"/>
    <x v="25"/>
    <n v="1"/>
    <n v="0"/>
    <n v="1"/>
    <n v="0"/>
    <x v="0"/>
    <n v="3"/>
    <n v="2"/>
    <n v="0.22"/>
    <n v="0.2273"/>
    <n v="0.69"/>
    <n v="0.1343"/>
    <n v="3"/>
    <n v="14"/>
    <n v="17"/>
    <s v="WINTER"/>
    <x v="0"/>
    <x v="0"/>
    <x v="0"/>
    <x v="4"/>
    <x v="1"/>
    <x v="1"/>
    <n v="0.23"/>
    <n v="0.69"/>
    <x v="0"/>
    <x v="25"/>
  </r>
  <r>
    <s v="RESULT (A)"/>
    <n v="573"/>
    <x v="25"/>
    <n v="1"/>
    <n v="0"/>
    <n v="1"/>
    <n v="1"/>
    <x v="0"/>
    <n v="3"/>
    <n v="2"/>
    <n v="0.24"/>
    <n v="0.2424"/>
    <n v="0.65"/>
    <n v="0.1343"/>
    <n v="0"/>
    <n v="5"/>
    <n v="5"/>
    <s v="WINTER"/>
    <x v="0"/>
    <x v="0"/>
    <x v="1"/>
    <x v="4"/>
    <x v="1"/>
    <x v="0"/>
    <n v="0.24"/>
    <n v="0.65"/>
    <x v="0"/>
    <x v="25"/>
  </r>
  <r>
    <s v="RESULT (A)"/>
    <n v="574"/>
    <x v="25"/>
    <n v="1"/>
    <n v="0"/>
    <n v="1"/>
    <n v="2"/>
    <x v="0"/>
    <n v="3"/>
    <n v="3"/>
    <n v="0.22"/>
    <n v="0.2273"/>
    <n v="0.69"/>
    <n v="0.19400000000000001"/>
    <n v="3"/>
    <n v="7"/>
    <n v="10"/>
    <s v="WINTER"/>
    <x v="0"/>
    <x v="0"/>
    <x v="2"/>
    <x v="4"/>
    <x v="2"/>
    <x v="1"/>
    <n v="0.23"/>
    <n v="0.69"/>
    <x v="0"/>
    <x v="25"/>
  </r>
  <r>
    <s v="RESULT (A)"/>
    <n v="575"/>
    <x v="25"/>
    <n v="1"/>
    <n v="0"/>
    <n v="1"/>
    <n v="5"/>
    <x v="0"/>
    <n v="3"/>
    <n v="3"/>
    <n v="0.2"/>
    <n v="0.18179999999999999"/>
    <n v="0.86"/>
    <n v="0.28360000000000002"/>
    <n v="0"/>
    <n v="1"/>
    <n v="1"/>
    <s v="WINTER"/>
    <x v="0"/>
    <x v="0"/>
    <x v="5"/>
    <x v="4"/>
    <x v="2"/>
    <x v="2"/>
    <n v="0.18"/>
    <n v="0.86"/>
    <x v="0"/>
    <x v="25"/>
  </r>
  <r>
    <s v="RESULT (A)"/>
    <n v="576"/>
    <x v="25"/>
    <n v="1"/>
    <n v="0"/>
    <n v="1"/>
    <n v="6"/>
    <x v="0"/>
    <n v="3"/>
    <n v="3"/>
    <n v="0.2"/>
    <n v="0.18179999999999999"/>
    <n v="0.86"/>
    <n v="0.28360000000000002"/>
    <n v="0"/>
    <n v="8"/>
    <n v="8"/>
    <s v="WINTER"/>
    <x v="0"/>
    <x v="0"/>
    <x v="6"/>
    <x v="4"/>
    <x v="2"/>
    <x v="2"/>
    <n v="0.18"/>
    <n v="0.86"/>
    <x v="0"/>
    <x v="25"/>
  </r>
  <r>
    <s v="RESULT (A)"/>
    <n v="577"/>
    <x v="25"/>
    <n v="1"/>
    <n v="0"/>
    <n v="1"/>
    <n v="7"/>
    <x v="0"/>
    <n v="3"/>
    <n v="3"/>
    <n v="0.22"/>
    <n v="0.21210000000000001"/>
    <n v="0.87"/>
    <n v="0.29849999999999999"/>
    <n v="1"/>
    <n v="29"/>
    <n v="30"/>
    <s v="WINTER"/>
    <x v="0"/>
    <x v="0"/>
    <x v="7"/>
    <x v="4"/>
    <x v="2"/>
    <x v="1"/>
    <n v="0.21"/>
    <n v="0.87"/>
    <x v="0"/>
    <x v="25"/>
  </r>
  <r>
    <s v="RESULT (A)"/>
    <n v="578"/>
    <x v="25"/>
    <n v="1"/>
    <n v="0"/>
    <n v="1"/>
    <n v="8"/>
    <x v="0"/>
    <n v="3"/>
    <n v="3"/>
    <n v="0.22"/>
    <n v="0.21210000000000001"/>
    <n v="0.87"/>
    <n v="0.29849999999999999"/>
    <n v="3"/>
    <n v="69"/>
    <n v="72"/>
    <s v="WINTER"/>
    <x v="0"/>
    <x v="0"/>
    <x v="8"/>
    <x v="4"/>
    <x v="2"/>
    <x v="1"/>
    <n v="0.21"/>
    <n v="0.87"/>
    <x v="0"/>
    <x v="25"/>
  </r>
  <r>
    <s v="RESULT (A)"/>
    <n v="579"/>
    <x v="25"/>
    <n v="1"/>
    <n v="0"/>
    <n v="1"/>
    <n v="9"/>
    <x v="0"/>
    <n v="3"/>
    <n v="3"/>
    <n v="0.22"/>
    <n v="0.21210000000000001"/>
    <n v="0.87"/>
    <n v="0.29849999999999999"/>
    <n v="3"/>
    <n v="55"/>
    <n v="58"/>
    <s v="WINTER"/>
    <x v="0"/>
    <x v="0"/>
    <x v="9"/>
    <x v="4"/>
    <x v="2"/>
    <x v="1"/>
    <n v="0.21"/>
    <n v="0.87"/>
    <x v="0"/>
    <x v="25"/>
  </r>
  <r>
    <s v="RESULT (A)"/>
    <n v="580"/>
    <x v="25"/>
    <n v="1"/>
    <n v="0"/>
    <n v="1"/>
    <n v="10"/>
    <x v="0"/>
    <n v="3"/>
    <n v="3"/>
    <n v="0.22"/>
    <n v="0.21210000000000001"/>
    <n v="0.93"/>
    <n v="0.28360000000000002"/>
    <n v="2"/>
    <n v="26"/>
    <n v="28"/>
    <s v="WINTER"/>
    <x v="0"/>
    <x v="0"/>
    <x v="10"/>
    <x v="4"/>
    <x v="2"/>
    <x v="1"/>
    <n v="0.21"/>
    <n v="0.93"/>
    <x v="0"/>
    <x v="25"/>
  </r>
  <r>
    <s v="RESULT (A)"/>
    <n v="581"/>
    <x v="25"/>
    <n v="1"/>
    <n v="0"/>
    <n v="1"/>
    <n v="11"/>
    <x v="0"/>
    <n v="3"/>
    <n v="3"/>
    <n v="0.22"/>
    <n v="0.19700000000000001"/>
    <n v="0.93"/>
    <n v="0.32840000000000003"/>
    <n v="6"/>
    <n v="35"/>
    <n v="41"/>
    <s v="WINTER"/>
    <x v="0"/>
    <x v="0"/>
    <x v="11"/>
    <x v="4"/>
    <x v="2"/>
    <x v="1"/>
    <n v="0.2"/>
    <n v="0.93"/>
    <x v="0"/>
    <x v="25"/>
  </r>
  <r>
    <s v="RESULT (A)"/>
    <n v="582"/>
    <x v="25"/>
    <n v="1"/>
    <n v="0"/>
    <n v="1"/>
    <n v="12"/>
    <x v="0"/>
    <n v="3"/>
    <n v="3"/>
    <n v="0.22"/>
    <n v="0.19700000000000001"/>
    <n v="0.93"/>
    <n v="0.32840000000000003"/>
    <n v="7"/>
    <n v="41"/>
    <n v="48"/>
    <s v="WINTER"/>
    <x v="0"/>
    <x v="0"/>
    <x v="12"/>
    <x v="4"/>
    <x v="2"/>
    <x v="1"/>
    <n v="0.2"/>
    <n v="0.93"/>
    <x v="1"/>
    <x v="25"/>
  </r>
  <r>
    <s v="RESULT (A)"/>
    <n v="583"/>
    <x v="25"/>
    <n v="1"/>
    <n v="0"/>
    <n v="1"/>
    <n v="13"/>
    <x v="0"/>
    <n v="3"/>
    <n v="3"/>
    <n v="0.22"/>
    <n v="0.19700000000000001"/>
    <n v="0.93"/>
    <n v="0.32840000000000003"/>
    <n v="4"/>
    <n v="43"/>
    <n v="47"/>
    <s v="WINTER"/>
    <x v="0"/>
    <x v="0"/>
    <x v="13"/>
    <x v="4"/>
    <x v="2"/>
    <x v="1"/>
    <n v="0.2"/>
    <n v="0.93"/>
    <x v="1"/>
    <x v="25"/>
  </r>
  <r>
    <s v="RESULT (A)"/>
    <n v="584"/>
    <x v="25"/>
    <n v="1"/>
    <n v="0"/>
    <n v="1"/>
    <n v="14"/>
    <x v="0"/>
    <n v="3"/>
    <n v="3"/>
    <n v="0.22"/>
    <n v="0.19700000000000001"/>
    <n v="0.93"/>
    <n v="0.35820000000000002"/>
    <n v="0"/>
    <n v="36"/>
    <n v="36"/>
    <s v="WINTER"/>
    <x v="0"/>
    <x v="0"/>
    <x v="14"/>
    <x v="4"/>
    <x v="2"/>
    <x v="1"/>
    <n v="0.2"/>
    <n v="0.93"/>
    <x v="1"/>
    <x v="25"/>
  </r>
  <r>
    <s v="RESULT (A)"/>
    <n v="585"/>
    <x v="25"/>
    <n v="1"/>
    <n v="0"/>
    <n v="1"/>
    <n v="15"/>
    <x v="0"/>
    <n v="3"/>
    <n v="3"/>
    <n v="0.22"/>
    <n v="0.18179999999999999"/>
    <n v="0.93"/>
    <n v="0.4627"/>
    <n v="1"/>
    <n v="42"/>
    <n v="43"/>
    <s v="WINTER"/>
    <x v="0"/>
    <x v="0"/>
    <x v="15"/>
    <x v="4"/>
    <x v="2"/>
    <x v="1"/>
    <n v="0.18"/>
    <n v="0.93"/>
    <x v="1"/>
    <x v="25"/>
  </r>
  <r>
    <s v="RESULT (A)"/>
    <n v="586"/>
    <x v="25"/>
    <n v="1"/>
    <n v="0"/>
    <n v="1"/>
    <n v="16"/>
    <x v="0"/>
    <n v="3"/>
    <n v="4"/>
    <n v="0.22"/>
    <n v="0.19700000000000001"/>
    <n v="0.93"/>
    <n v="0.32840000000000003"/>
    <n v="1"/>
    <n v="35"/>
    <n v="36"/>
    <s v="WINTER"/>
    <x v="0"/>
    <x v="0"/>
    <x v="16"/>
    <x v="4"/>
    <x v="3"/>
    <x v="1"/>
    <n v="0.2"/>
    <n v="0.93"/>
    <x v="1"/>
    <x v="25"/>
  </r>
  <r>
    <s v="RESULT (A)"/>
    <n v="587"/>
    <x v="25"/>
    <n v="1"/>
    <n v="0"/>
    <n v="1"/>
    <n v="17"/>
    <x v="0"/>
    <n v="3"/>
    <n v="3"/>
    <n v="0.2"/>
    <n v="0.18179999999999999"/>
    <n v="0.93"/>
    <n v="0.35820000000000002"/>
    <n v="0"/>
    <n v="26"/>
    <n v="26"/>
    <s v="WINTER"/>
    <x v="0"/>
    <x v="0"/>
    <x v="17"/>
    <x v="4"/>
    <x v="2"/>
    <x v="2"/>
    <n v="0.18"/>
    <n v="0.93"/>
    <x v="1"/>
    <x v="25"/>
  </r>
  <r>
    <s v="RESULT (A)"/>
    <n v="588"/>
    <x v="26"/>
    <n v="1"/>
    <n v="0"/>
    <n v="1"/>
    <n v="16"/>
    <x v="0"/>
    <n v="4"/>
    <n v="1"/>
    <n v="0.22"/>
    <n v="0.2273"/>
    <n v="0.55000000000000004"/>
    <n v="0.19400000000000001"/>
    <n v="1"/>
    <n v="23"/>
    <n v="24"/>
    <s v="WINTER"/>
    <x v="0"/>
    <x v="0"/>
    <x v="16"/>
    <x v="5"/>
    <x v="0"/>
    <x v="1"/>
    <n v="0.23"/>
    <n v="0.55000000000000004"/>
    <x v="1"/>
    <x v="26"/>
  </r>
  <r>
    <s v="RESULT (A)"/>
    <n v="589"/>
    <x v="26"/>
    <n v="1"/>
    <n v="0"/>
    <n v="1"/>
    <n v="17"/>
    <x v="0"/>
    <n v="4"/>
    <n v="1"/>
    <n v="0.22"/>
    <n v="0.2424"/>
    <n v="0.55000000000000004"/>
    <n v="0.1045"/>
    <n v="2"/>
    <n v="82"/>
    <n v="84"/>
    <s v="WINTER"/>
    <x v="0"/>
    <x v="0"/>
    <x v="17"/>
    <x v="5"/>
    <x v="0"/>
    <x v="1"/>
    <n v="0.24"/>
    <n v="0.55000000000000004"/>
    <x v="1"/>
    <x v="26"/>
  </r>
  <r>
    <s v="RESULT (A)"/>
    <n v="590"/>
    <x v="26"/>
    <n v="1"/>
    <n v="0"/>
    <n v="1"/>
    <n v="18"/>
    <x v="0"/>
    <n v="4"/>
    <n v="1"/>
    <n v="0.2"/>
    <n v="0.2273"/>
    <n v="0.69"/>
    <n v="8.9599999999999999E-2"/>
    <n v="3"/>
    <n v="101"/>
    <n v="104"/>
    <s v="WINTER"/>
    <x v="0"/>
    <x v="0"/>
    <x v="18"/>
    <x v="5"/>
    <x v="0"/>
    <x v="2"/>
    <n v="0.23"/>
    <n v="0.69"/>
    <x v="1"/>
    <x v="26"/>
  </r>
  <r>
    <s v="RESULT (A)"/>
    <n v="591"/>
    <x v="26"/>
    <n v="1"/>
    <n v="0"/>
    <n v="1"/>
    <n v="19"/>
    <x v="0"/>
    <n v="4"/>
    <n v="1"/>
    <n v="0.2"/>
    <n v="0.2273"/>
    <n v="0.69"/>
    <n v="8.9599999999999999E-2"/>
    <n v="3"/>
    <n v="76"/>
    <n v="79"/>
    <s v="WINTER"/>
    <x v="0"/>
    <x v="0"/>
    <x v="19"/>
    <x v="5"/>
    <x v="0"/>
    <x v="2"/>
    <n v="0.23"/>
    <n v="0.69"/>
    <x v="1"/>
    <x v="26"/>
  </r>
  <r>
    <s v="RESULT (A)"/>
    <n v="592"/>
    <x v="26"/>
    <n v="1"/>
    <n v="0"/>
    <n v="1"/>
    <n v="20"/>
    <x v="0"/>
    <n v="4"/>
    <n v="1"/>
    <n v="0.18"/>
    <n v="0.21210000000000001"/>
    <n v="0.74"/>
    <n v="8.9599999999999999E-2"/>
    <n v="4"/>
    <n v="55"/>
    <n v="59"/>
    <s v="WINTER"/>
    <x v="0"/>
    <x v="0"/>
    <x v="20"/>
    <x v="5"/>
    <x v="0"/>
    <x v="15"/>
    <n v="0.21"/>
    <n v="0.74"/>
    <x v="1"/>
    <x v="26"/>
  </r>
  <r>
    <s v="RESULT (A)"/>
    <n v="593"/>
    <x v="26"/>
    <n v="1"/>
    <n v="0"/>
    <n v="1"/>
    <n v="21"/>
    <x v="0"/>
    <n v="4"/>
    <n v="1"/>
    <n v="0.18"/>
    <n v="0.21210000000000001"/>
    <n v="0.74"/>
    <n v="8.9599999999999999E-2"/>
    <n v="2"/>
    <n v="36"/>
    <n v="38"/>
    <s v="WINTER"/>
    <x v="0"/>
    <x v="0"/>
    <x v="21"/>
    <x v="5"/>
    <x v="0"/>
    <x v="15"/>
    <n v="0.21"/>
    <n v="0.74"/>
    <x v="1"/>
    <x v="26"/>
  </r>
  <r>
    <s v="RESULT (A)"/>
    <n v="594"/>
    <x v="26"/>
    <n v="1"/>
    <n v="0"/>
    <n v="1"/>
    <n v="22"/>
    <x v="0"/>
    <n v="4"/>
    <n v="1"/>
    <n v="0.18"/>
    <n v="0.21210000000000001"/>
    <n v="0.74"/>
    <n v="8.9599999999999999E-2"/>
    <n v="0"/>
    <n v="27"/>
    <n v="27"/>
    <s v="WINTER"/>
    <x v="0"/>
    <x v="0"/>
    <x v="22"/>
    <x v="5"/>
    <x v="0"/>
    <x v="15"/>
    <n v="0.21"/>
    <n v="0.74"/>
    <x v="1"/>
    <x v="26"/>
  </r>
  <r>
    <s v="RESULT (A)"/>
    <n v="595"/>
    <x v="26"/>
    <n v="1"/>
    <n v="0"/>
    <n v="1"/>
    <n v="23"/>
    <x v="0"/>
    <n v="4"/>
    <n v="1"/>
    <n v="0.18"/>
    <n v="0.19700000000000001"/>
    <n v="0.8"/>
    <n v="0.16420000000000001"/>
    <n v="0"/>
    <n v="16"/>
    <n v="16"/>
    <s v="WINTER"/>
    <x v="0"/>
    <x v="0"/>
    <x v="23"/>
    <x v="5"/>
    <x v="0"/>
    <x v="15"/>
    <n v="0.2"/>
    <n v="0.8"/>
    <x v="1"/>
    <x v="26"/>
  </r>
  <r>
    <s v="RESULT (A)"/>
    <n v="596"/>
    <x v="27"/>
    <n v="1"/>
    <n v="0"/>
    <n v="1"/>
    <n v="0"/>
    <x v="0"/>
    <n v="5"/>
    <n v="2"/>
    <n v="0.2"/>
    <n v="0.21210000000000001"/>
    <n v="0.75"/>
    <n v="0.1343"/>
    <n v="0"/>
    <n v="9"/>
    <n v="9"/>
    <s v="WINTER"/>
    <x v="0"/>
    <x v="0"/>
    <x v="0"/>
    <x v="6"/>
    <x v="1"/>
    <x v="2"/>
    <n v="0.21"/>
    <n v="0.75"/>
    <x v="0"/>
    <x v="27"/>
  </r>
  <r>
    <s v="RESULT (A)"/>
    <n v="597"/>
    <x v="27"/>
    <n v="1"/>
    <n v="0"/>
    <n v="1"/>
    <n v="1"/>
    <x v="0"/>
    <n v="5"/>
    <n v="2"/>
    <n v="0.2"/>
    <n v="0.21210000000000001"/>
    <n v="0.75"/>
    <n v="0.1343"/>
    <n v="1"/>
    <n v="2"/>
    <n v="3"/>
    <s v="WINTER"/>
    <x v="0"/>
    <x v="0"/>
    <x v="1"/>
    <x v="6"/>
    <x v="1"/>
    <x v="2"/>
    <n v="0.21"/>
    <n v="0.75"/>
    <x v="0"/>
    <x v="27"/>
  </r>
  <r>
    <s v="RESULT (A)"/>
    <n v="598"/>
    <x v="27"/>
    <n v="1"/>
    <n v="0"/>
    <n v="1"/>
    <n v="2"/>
    <x v="0"/>
    <n v="5"/>
    <n v="2"/>
    <n v="0.2"/>
    <n v="0.21210000000000001"/>
    <n v="0.75"/>
    <n v="0.16420000000000001"/>
    <n v="0"/>
    <n v="2"/>
    <n v="2"/>
    <s v="WINTER"/>
    <x v="0"/>
    <x v="0"/>
    <x v="2"/>
    <x v="6"/>
    <x v="1"/>
    <x v="2"/>
    <n v="0.21"/>
    <n v="0.75"/>
    <x v="0"/>
    <x v="27"/>
  </r>
  <r>
    <s v="RESULT (A)"/>
    <n v="599"/>
    <x v="27"/>
    <n v="1"/>
    <n v="0"/>
    <n v="1"/>
    <n v="3"/>
    <x v="0"/>
    <n v="5"/>
    <n v="2"/>
    <n v="0.2"/>
    <n v="0.2273"/>
    <n v="0.75"/>
    <n v="0.1045"/>
    <n v="1"/>
    <n v="0"/>
    <n v="1"/>
    <s v="WINTER"/>
    <x v="0"/>
    <x v="0"/>
    <x v="3"/>
    <x v="6"/>
    <x v="1"/>
    <x v="2"/>
    <n v="0.23"/>
    <n v="0.75"/>
    <x v="0"/>
    <x v="27"/>
  </r>
  <r>
    <s v="RESULT (A)"/>
    <n v="600"/>
    <x v="27"/>
    <n v="1"/>
    <n v="0"/>
    <n v="1"/>
    <n v="5"/>
    <x v="0"/>
    <n v="5"/>
    <n v="2"/>
    <n v="0.18"/>
    <n v="0.21210000000000001"/>
    <n v="0.8"/>
    <n v="0.1045"/>
    <n v="0"/>
    <n v="4"/>
    <n v="4"/>
    <s v="WINTER"/>
    <x v="0"/>
    <x v="0"/>
    <x v="5"/>
    <x v="6"/>
    <x v="1"/>
    <x v="15"/>
    <n v="0.21"/>
    <n v="0.8"/>
    <x v="0"/>
    <x v="27"/>
  </r>
  <r>
    <s v="RESULT (A)"/>
    <n v="601"/>
    <x v="27"/>
    <n v="1"/>
    <n v="0"/>
    <n v="1"/>
    <n v="6"/>
    <x v="0"/>
    <n v="5"/>
    <n v="2"/>
    <n v="0.18"/>
    <n v="0.19700000000000001"/>
    <n v="0.8"/>
    <n v="0.1343"/>
    <n v="0"/>
    <n v="16"/>
    <n v="16"/>
    <s v="WINTER"/>
    <x v="0"/>
    <x v="0"/>
    <x v="6"/>
    <x v="6"/>
    <x v="1"/>
    <x v="15"/>
    <n v="0.2"/>
    <n v="0.8"/>
    <x v="0"/>
    <x v="27"/>
  </r>
  <r>
    <s v="RESULT (A)"/>
    <n v="602"/>
    <x v="27"/>
    <n v="1"/>
    <n v="0"/>
    <n v="1"/>
    <n v="7"/>
    <x v="0"/>
    <n v="5"/>
    <n v="2"/>
    <n v="0.16"/>
    <n v="0.19700000000000001"/>
    <n v="0.86"/>
    <n v="8.9599999999999999E-2"/>
    <n v="2"/>
    <n v="58"/>
    <n v="60"/>
    <s v="WINTER"/>
    <x v="0"/>
    <x v="0"/>
    <x v="7"/>
    <x v="6"/>
    <x v="1"/>
    <x v="13"/>
    <n v="0.2"/>
    <n v="0.86"/>
    <x v="0"/>
    <x v="27"/>
  </r>
  <r>
    <s v="RESULT (A)"/>
    <n v="603"/>
    <x v="27"/>
    <n v="1"/>
    <n v="0"/>
    <n v="1"/>
    <n v="8"/>
    <x v="0"/>
    <n v="5"/>
    <n v="2"/>
    <n v="0.16"/>
    <n v="0.19700000000000001"/>
    <n v="0.86"/>
    <n v="8.9599999999999999E-2"/>
    <n v="2"/>
    <n v="155"/>
    <n v="157"/>
    <s v="WINTER"/>
    <x v="0"/>
    <x v="0"/>
    <x v="8"/>
    <x v="6"/>
    <x v="1"/>
    <x v="13"/>
    <n v="0.2"/>
    <n v="0.86"/>
    <x v="0"/>
    <x v="27"/>
  </r>
  <r>
    <s v="RESULT (A)"/>
    <n v="604"/>
    <x v="27"/>
    <n v="1"/>
    <n v="0"/>
    <n v="1"/>
    <n v="9"/>
    <x v="0"/>
    <n v="5"/>
    <n v="3"/>
    <n v="0.18"/>
    <n v="0.21210000000000001"/>
    <n v="0.86"/>
    <n v="8.9599999999999999E-2"/>
    <n v="6"/>
    <n v="95"/>
    <n v="101"/>
    <s v="WINTER"/>
    <x v="0"/>
    <x v="0"/>
    <x v="9"/>
    <x v="6"/>
    <x v="2"/>
    <x v="15"/>
    <n v="0.21"/>
    <n v="0.86"/>
    <x v="0"/>
    <x v="27"/>
  </r>
  <r>
    <s v="RESULT (A)"/>
    <n v="605"/>
    <x v="27"/>
    <n v="1"/>
    <n v="0"/>
    <n v="1"/>
    <n v="10"/>
    <x v="0"/>
    <n v="5"/>
    <n v="3"/>
    <n v="0.18"/>
    <n v="0.21210000000000001"/>
    <n v="0.86"/>
    <n v="0.1045"/>
    <n v="0"/>
    <n v="49"/>
    <n v="49"/>
    <s v="WINTER"/>
    <x v="0"/>
    <x v="0"/>
    <x v="10"/>
    <x v="6"/>
    <x v="2"/>
    <x v="15"/>
    <n v="0.21"/>
    <n v="0.86"/>
    <x v="0"/>
    <x v="27"/>
  </r>
  <r>
    <s v="RESULT (A)"/>
    <n v="606"/>
    <x v="27"/>
    <n v="1"/>
    <n v="0"/>
    <n v="1"/>
    <n v="11"/>
    <x v="0"/>
    <n v="5"/>
    <n v="3"/>
    <n v="0.18"/>
    <n v="0.21210000000000001"/>
    <n v="0.93"/>
    <n v="0.1045"/>
    <n v="0"/>
    <n v="30"/>
    <n v="30"/>
    <s v="WINTER"/>
    <x v="0"/>
    <x v="0"/>
    <x v="11"/>
    <x v="6"/>
    <x v="2"/>
    <x v="15"/>
    <n v="0.21"/>
    <n v="0.93"/>
    <x v="0"/>
    <x v="27"/>
  </r>
  <r>
    <s v="RESULT (A)"/>
    <n v="607"/>
    <x v="27"/>
    <n v="1"/>
    <n v="0"/>
    <n v="1"/>
    <n v="12"/>
    <x v="0"/>
    <n v="5"/>
    <n v="3"/>
    <n v="0.18"/>
    <n v="0.21210000000000001"/>
    <n v="0.93"/>
    <n v="0.1045"/>
    <n v="1"/>
    <n v="28"/>
    <n v="29"/>
    <s v="WINTER"/>
    <x v="0"/>
    <x v="0"/>
    <x v="12"/>
    <x v="6"/>
    <x v="2"/>
    <x v="15"/>
    <n v="0.21"/>
    <n v="0.93"/>
    <x v="1"/>
    <x v="27"/>
  </r>
  <r>
    <s v="RESULT (A)"/>
    <n v="608"/>
    <x v="27"/>
    <n v="1"/>
    <n v="0"/>
    <n v="1"/>
    <n v="13"/>
    <x v="0"/>
    <n v="5"/>
    <n v="3"/>
    <n v="0.18"/>
    <n v="0.21210000000000001"/>
    <n v="0.93"/>
    <n v="0.1045"/>
    <n v="0"/>
    <n v="31"/>
    <n v="31"/>
    <s v="WINTER"/>
    <x v="0"/>
    <x v="0"/>
    <x v="13"/>
    <x v="6"/>
    <x v="2"/>
    <x v="15"/>
    <n v="0.21"/>
    <n v="0.93"/>
    <x v="1"/>
    <x v="27"/>
  </r>
  <r>
    <s v="RESULT (A)"/>
    <n v="609"/>
    <x v="27"/>
    <n v="1"/>
    <n v="0"/>
    <n v="1"/>
    <n v="14"/>
    <x v="0"/>
    <n v="5"/>
    <n v="3"/>
    <n v="0.22"/>
    <n v="0.2727"/>
    <n v="0.8"/>
    <n v="0"/>
    <n v="2"/>
    <n v="36"/>
    <n v="38"/>
    <s v="WINTER"/>
    <x v="0"/>
    <x v="0"/>
    <x v="14"/>
    <x v="6"/>
    <x v="2"/>
    <x v="1"/>
    <n v="0.27"/>
    <n v="0.8"/>
    <x v="1"/>
    <x v="27"/>
  </r>
  <r>
    <s v="RESULT (A)"/>
    <n v="610"/>
    <x v="27"/>
    <n v="1"/>
    <n v="0"/>
    <n v="1"/>
    <n v="15"/>
    <x v="0"/>
    <n v="5"/>
    <n v="2"/>
    <n v="0.2"/>
    <n v="0.2576"/>
    <n v="0.86"/>
    <n v="0"/>
    <n v="1"/>
    <n v="40"/>
    <n v="41"/>
    <s v="WINTER"/>
    <x v="0"/>
    <x v="0"/>
    <x v="15"/>
    <x v="6"/>
    <x v="1"/>
    <x v="2"/>
    <n v="0.26"/>
    <n v="0.86"/>
    <x v="1"/>
    <x v="27"/>
  </r>
  <r>
    <s v="RESULT (B)"/>
    <n v="611"/>
    <x v="27"/>
    <n v="1"/>
    <n v="0"/>
    <n v="1"/>
    <n v="16"/>
    <x v="0"/>
    <n v="5"/>
    <n v="1"/>
    <n v="0.22"/>
    <n v="0.2727"/>
    <n v="0.8"/>
    <n v="0"/>
    <n v="10"/>
    <n v="70"/>
    <n v="80"/>
    <s v="WINTER"/>
    <x v="0"/>
    <x v="0"/>
    <x v="16"/>
    <x v="6"/>
    <x v="0"/>
    <x v="1"/>
    <n v="0.27"/>
    <n v="0.8"/>
    <x v="1"/>
    <x v="27"/>
  </r>
  <r>
    <s v="RESULT (B)"/>
    <n v="612"/>
    <x v="27"/>
    <n v="1"/>
    <n v="0"/>
    <n v="1"/>
    <n v="17"/>
    <x v="0"/>
    <n v="5"/>
    <n v="1"/>
    <n v="0.24"/>
    <n v="0.2424"/>
    <n v="0.75"/>
    <n v="0.1343"/>
    <n v="2"/>
    <n v="147"/>
    <n v="149"/>
    <s v="WINTER"/>
    <x v="0"/>
    <x v="0"/>
    <x v="17"/>
    <x v="6"/>
    <x v="0"/>
    <x v="0"/>
    <n v="0.24"/>
    <n v="0.75"/>
    <x v="1"/>
    <x v="27"/>
  </r>
  <r>
    <s v="RESULT (B)"/>
    <n v="613"/>
    <x v="27"/>
    <n v="1"/>
    <n v="0"/>
    <n v="1"/>
    <n v="18"/>
    <x v="0"/>
    <n v="5"/>
    <n v="1"/>
    <n v="0.24"/>
    <n v="0.2273"/>
    <n v="0.75"/>
    <n v="0.19400000000000001"/>
    <n v="2"/>
    <n v="107"/>
    <n v="109"/>
    <s v="WINTER"/>
    <x v="0"/>
    <x v="0"/>
    <x v="18"/>
    <x v="6"/>
    <x v="0"/>
    <x v="0"/>
    <n v="0.23"/>
    <n v="0.75"/>
    <x v="1"/>
    <x v="27"/>
  </r>
  <r>
    <s v="RESULT (B)"/>
    <n v="614"/>
    <x v="27"/>
    <n v="1"/>
    <n v="0"/>
    <n v="1"/>
    <n v="19"/>
    <x v="0"/>
    <n v="5"/>
    <n v="2"/>
    <n v="0.24"/>
    <n v="0.2424"/>
    <n v="0.75"/>
    <n v="0.1343"/>
    <n v="5"/>
    <n v="84"/>
    <n v="89"/>
    <s v="WINTER"/>
    <x v="0"/>
    <x v="0"/>
    <x v="19"/>
    <x v="6"/>
    <x v="1"/>
    <x v="0"/>
    <n v="0.24"/>
    <n v="0.75"/>
    <x v="1"/>
    <x v="27"/>
  </r>
  <r>
    <s v="RESULT (B)"/>
    <n v="615"/>
    <x v="27"/>
    <n v="1"/>
    <n v="0"/>
    <n v="1"/>
    <n v="20"/>
    <x v="0"/>
    <n v="5"/>
    <n v="2"/>
    <n v="0.24"/>
    <n v="0.2273"/>
    <n v="0.7"/>
    <n v="0.19400000000000001"/>
    <n v="1"/>
    <n v="61"/>
    <n v="62"/>
    <s v="WINTER"/>
    <x v="0"/>
    <x v="0"/>
    <x v="20"/>
    <x v="6"/>
    <x v="1"/>
    <x v="0"/>
    <n v="0.23"/>
    <n v="0.7"/>
    <x v="1"/>
    <x v="27"/>
  </r>
  <r>
    <s v="RESULT (B)"/>
    <n v="616"/>
    <x v="27"/>
    <n v="1"/>
    <n v="0"/>
    <n v="1"/>
    <n v="21"/>
    <x v="0"/>
    <n v="5"/>
    <n v="2"/>
    <n v="0.22"/>
    <n v="0.2273"/>
    <n v="0.75"/>
    <n v="0.1343"/>
    <n v="1"/>
    <n v="57"/>
    <n v="58"/>
    <s v="WINTER"/>
    <x v="0"/>
    <x v="0"/>
    <x v="21"/>
    <x v="6"/>
    <x v="1"/>
    <x v="1"/>
    <n v="0.23"/>
    <n v="0.75"/>
    <x v="1"/>
    <x v="27"/>
  </r>
  <r>
    <s v="RESULT (B)"/>
    <n v="617"/>
    <x v="27"/>
    <n v="1"/>
    <n v="0"/>
    <n v="1"/>
    <n v="22"/>
    <x v="0"/>
    <n v="5"/>
    <n v="1"/>
    <n v="0.24"/>
    <n v="0.21210000000000001"/>
    <n v="0.65"/>
    <n v="0.35820000000000002"/>
    <n v="0"/>
    <n v="26"/>
    <n v="26"/>
    <s v="WINTER"/>
    <x v="0"/>
    <x v="0"/>
    <x v="22"/>
    <x v="6"/>
    <x v="0"/>
    <x v="0"/>
    <n v="0.21"/>
    <n v="0.65"/>
    <x v="1"/>
    <x v="27"/>
  </r>
  <r>
    <s v="RESULT (B)"/>
    <n v="618"/>
    <x v="27"/>
    <n v="1"/>
    <n v="0"/>
    <n v="1"/>
    <n v="23"/>
    <x v="0"/>
    <n v="5"/>
    <n v="1"/>
    <n v="0.24"/>
    <n v="0.2273"/>
    <n v="0.6"/>
    <n v="0.22389999999999999"/>
    <n v="1"/>
    <n v="22"/>
    <n v="23"/>
    <s v="WINTER"/>
    <x v="0"/>
    <x v="0"/>
    <x v="23"/>
    <x v="6"/>
    <x v="0"/>
    <x v="0"/>
    <n v="0.23"/>
    <n v="0.6"/>
    <x v="1"/>
    <x v="27"/>
  </r>
  <r>
    <s v="RESULT (B)"/>
    <n v="619"/>
    <x v="28"/>
    <n v="1"/>
    <n v="0"/>
    <n v="1"/>
    <n v="0"/>
    <x v="0"/>
    <n v="6"/>
    <n v="1"/>
    <n v="0.22"/>
    <n v="0.19700000000000001"/>
    <n v="0.64"/>
    <n v="0.35820000000000002"/>
    <n v="2"/>
    <n v="26"/>
    <n v="28"/>
    <s v="WINTER"/>
    <x v="0"/>
    <x v="0"/>
    <x v="0"/>
    <x v="0"/>
    <x v="0"/>
    <x v="1"/>
    <n v="0.2"/>
    <n v="0.64"/>
    <x v="0"/>
    <x v="28"/>
  </r>
  <r>
    <s v="RESULT (B)"/>
    <n v="620"/>
    <x v="28"/>
    <n v="1"/>
    <n v="0"/>
    <n v="1"/>
    <n v="1"/>
    <x v="0"/>
    <n v="6"/>
    <n v="1"/>
    <n v="0.22"/>
    <n v="0.2273"/>
    <n v="0.64"/>
    <n v="0.19400000000000001"/>
    <n v="0"/>
    <n v="20"/>
    <n v="20"/>
    <s v="WINTER"/>
    <x v="0"/>
    <x v="0"/>
    <x v="1"/>
    <x v="0"/>
    <x v="0"/>
    <x v="1"/>
    <n v="0.23"/>
    <n v="0.64"/>
    <x v="0"/>
    <x v="28"/>
  </r>
  <r>
    <s v="RESULT (B)"/>
    <n v="621"/>
    <x v="28"/>
    <n v="1"/>
    <n v="0"/>
    <n v="1"/>
    <n v="2"/>
    <x v="0"/>
    <n v="6"/>
    <n v="1"/>
    <n v="0.22"/>
    <n v="0.2273"/>
    <n v="0.64"/>
    <n v="0.16420000000000001"/>
    <n v="0"/>
    <n v="15"/>
    <n v="15"/>
    <s v="WINTER"/>
    <x v="0"/>
    <x v="0"/>
    <x v="2"/>
    <x v="0"/>
    <x v="0"/>
    <x v="1"/>
    <n v="0.23"/>
    <n v="0.64"/>
    <x v="0"/>
    <x v="28"/>
  </r>
  <r>
    <s v="RESULT (B)"/>
    <n v="622"/>
    <x v="28"/>
    <n v="1"/>
    <n v="0"/>
    <n v="1"/>
    <n v="3"/>
    <x v="0"/>
    <n v="6"/>
    <n v="1"/>
    <n v="0.2"/>
    <n v="0.21210000000000001"/>
    <n v="0.64"/>
    <n v="0.1343"/>
    <n v="3"/>
    <n v="5"/>
    <n v="8"/>
    <s v="WINTER"/>
    <x v="0"/>
    <x v="0"/>
    <x v="3"/>
    <x v="0"/>
    <x v="0"/>
    <x v="2"/>
    <n v="0.21"/>
    <n v="0.64"/>
    <x v="0"/>
    <x v="28"/>
  </r>
  <r>
    <s v="RESULT (B)"/>
    <n v="623"/>
    <x v="28"/>
    <n v="1"/>
    <n v="0"/>
    <n v="1"/>
    <n v="4"/>
    <x v="0"/>
    <n v="6"/>
    <n v="1"/>
    <n v="0.16"/>
    <n v="0.18179999999999999"/>
    <n v="0.69"/>
    <n v="0.1045"/>
    <n v="1"/>
    <n v="2"/>
    <n v="3"/>
    <s v="WINTER"/>
    <x v="0"/>
    <x v="0"/>
    <x v="4"/>
    <x v="0"/>
    <x v="0"/>
    <x v="13"/>
    <n v="0.18"/>
    <n v="0.69"/>
    <x v="0"/>
    <x v="28"/>
  </r>
  <r>
    <s v="RESULT (B)"/>
    <n v="624"/>
    <x v="28"/>
    <n v="1"/>
    <n v="0"/>
    <n v="1"/>
    <n v="6"/>
    <x v="0"/>
    <n v="6"/>
    <n v="1"/>
    <n v="0.16"/>
    <n v="0.18179999999999999"/>
    <n v="0.64"/>
    <n v="0.1343"/>
    <n v="0"/>
    <n v="2"/>
    <n v="2"/>
    <s v="WINTER"/>
    <x v="0"/>
    <x v="0"/>
    <x v="6"/>
    <x v="0"/>
    <x v="0"/>
    <x v="13"/>
    <n v="0.18"/>
    <n v="0.64"/>
    <x v="0"/>
    <x v="28"/>
  </r>
  <r>
    <s v="RESULT (B)"/>
    <n v="625"/>
    <x v="28"/>
    <n v="1"/>
    <n v="0"/>
    <n v="1"/>
    <n v="7"/>
    <x v="0"/>
    <n v="6"/>
    <n v="1"/>
    <n v="0.16"/>
    <n v="0.18179999999999999"/>
    <n v="0.59"/>
    <n v="0.1045"/>
    <n v="1"/>
    <n v="4"/>
    <n v="5"/>
    <s v="WINTER"/>
    <x v="0"/>
    <x v="0"/>
    <x v="7"/>
    <x v="0"/>
    <x v="0"/>
    <x v="13"/>
    <n v="0.18"/>
    <n v="0.59"/>
    <x v="0"/>
    <x v="28"/>
  </r>
  <r>
    <s v="RESULT (B)"/>
    <n v="626"/>
    <x v="28"/>
    <n v="1"/>
    <n v="0"/>
    <n v="1"/>
    <n v="8"/>
    <x v="0"/>
    <n v="6"/>
    <n v="1"/>
    <n v="0.18"/>
    <n v="0.19700000000000001"/>
    <n v="0.55000000000000004"/>
    <n v="0.16420000000000001"/>
    <n v="3"/>
    <n v="31"/>
    <n v="34"/>
    <s v="WINTER"/>
    <x v="0"/>
    <x v="0"/>
    <x v="8"/>
    <x v="0"/>
    <x v="0"/>
    <x v="15"/>
    <n v="0.2"/>
    <n v="0.55000000000000004"/>
    <x v="0"/>
    <x v="28"/>
  </r>
  <r>
    <s v="RESULT (B)"/>
    <n v="627"/>
    <x v="28"/>
    <n v="1"/>
    <n v="0"/>
    <n v="1"/>
    <n v="9"/>
    <x v="0"/>
    <n v="6"/>
    <n v="1"/>
    <n v="0.18"/>
    <n v="0.21210000000000001"/>
    <n v="0.59"/>
    <n v="8.9599999999999999E-2"/>
    <n v="0"/>
    <n v="34"/>
    <n v="34"/>
    <s v="WINTER"/>
    <x v="0"/>
    <x v="0"/>
    <x v="9"/>
    <x v="0"/>
    <x v="0"/>
    <x v="15"/>
    <n v="0.21"/>
    <n v="0.59"/>
    <x v="0"/>
    <x v="28"/>
  </r>
  <r>
    <s v="RESULT (B)"/>
    <n v="628"/>
    <x v="28"/>
    <n v="1"/>
    <n v="0"/>
    <n v="1"/>
    <n v="10"/>
    <x v="0"/>
    <n v="6"/>
    <n v="2"/>
    <n v="0.18"/>
    <n v="0.21210000000000001"/>
    <n v="0.64"/>
    <n v="0.1045"/>
    <n v="4"/>
    <n v="51"/>
    <n v="55"/>
    <s v="WINTER"/>
    <x v="0"/>
    <x v="0"/>
    <x v="10"/>
    <x v="0"/>
    <x v="1"/>
    <x v="15"/>
    <n v="0.21"/>
    <n v="0.64"/>
    <x v="0"/>
    <x v="28"/>
  </r>
  <r>
    <s v="RESULT (B)"/>
    <n v="629"/>
    <x v="28"/>
    <n v="1"/>
    <n v="0"/>
    <n v="1"/>
    <n v="11"/>
    <x v="0"/>
    <n v="6"/>
    <n v="2"/>
    <n v="0.18"/>
    <n v="0.19700000000000001"/>
    <n v="0.64"/>
    <n v="0.1343"/>
    <n v="4"/>
    <n v="60"/>
    <n v="64"/>
    <s v="WINTER"/>
    <x v="0"/>
    <x v="0"/>
    <x v="11"/>
    <x v="0"/>
    <x v="1"/>
    <x v="15"/>
    <n v="0.2"/>
    <n v="0.64"/>
    <x v="0"/>
    <x v="28"/>
  </r>
  <r>
    <s v="RESULT (B)"/>
    <n v="630"/>
    <x v="28"/>
    <n v="1"/>
    <n v="0"/>
    <n v="1"/>
    <n v="12"/>
    <x v="0"/>
    <n v="6"/>
    <n v="2"/>
    <n v="0.2"/>
    <n v="0.19700000000000001"/>
    <n v="0.59"/>
    <n v="0.19400000000000001"/>
    <n v="12"/>
    <n v="66"/>
    <n v="78"/>
    <s v="WINTER"/>
    <x v="0"/>
    <x v="0"/>
    <x v="12"/>
    <x v="0"/>
    <x v="1"/>
    <x v="2"/>
    <n v="0.2"/>
    <n v="0.59"/>
    <x v="1"/>
    <x v="28"/>
  </r>
  <r>
    <s v="RESULT (B)"/>
    <n v="631"/>
    <x v="28"/>
    <n v="1"/>
    <n v="0"/>
    <n v="1"/>
    <n v="13"/>
    <x v="0"/>
    <n v="6"/>
    <n v="2"/>
    <n v="0.22"/>
    <n v="0.2273"/>
    <n v="0.55000000000000004"/>
    <n v="0.16420000000000001"/>
    <n v="9"/>
    <n v="56"/>
    <n v="65"/>
    <s v="WINTER"/>
    <x v="0"/>
    <x v="0"/>
    <x v="13"/>
    <x v="0"/>
    <x v="1"/>
    <x v="1"/>
    <n v="0.23"/>
    <n v="0.55000000000000004"/>
    <x v="1"/>
    <x v="28"/>
  </r>
  <r>
    <s v="RESULT (B)"/>
    <n v="632"/>
    <x v="28"/>
    <n v="1"/>
    <n v="0"/>
    <n v="1"/>
    <n v="14"/>
    <x v="0"/>
    <n v="6"/>
    <n v="2"/>
    <n v="0.22"/>
    <n v="0.2273"/>
    <n v="0.6"/>
    <n v="0.1343"/>
    <n v="10"/>
    <n v="89"/>
    <n v="99"/>
    <s v="WINTER"/>
    <x v="0"/>
    <x v="0"/>
    <x v="14"/>
    <x v="0"/>
    <x v="1"/>
    <x v="1"/>
    <n v="0.23"/>
    <n v="0.6"/>
    <x v="1"/>
    <x v="28"/>
  </r>
  <r>
    <s v="RESULT (B)"/>
    <n v="633"/>
    <x v="28"/>
    <n v="1"/>
    <n v="0"/>
    <n v="1"/>
    <n v="15"/>
    <x v="0"/>
    <n v="6"/>
    <n v="1"/>
    <n v="0.22"/>
    <n v="0.21210000000000001"/>
    <n v="0.69"/>
    <n v="0.25369999999999998"/>
    <n v="22"/>
    <n v="98"/>
    <n v="120"/>
    <s v="WINTER"/>
    <x v="0"/>
    <x v="0"/>
    <x v="15"/>
    <x v="0"/>
    <x v="0"/>
    <x v="1"/>
    <n v="0.21"/>
    <n v="0.69"/>
    <x v="1"/>
    <x v="28"/>
  </r>
  <r>
    <s v="RESULT (B)"/>
    <n v="634"/>
    <x v="28"/>
    <n v="1"/>
    <n v="0"/>
    <n v="1"/>
    <n v="16"/>
    <x v="0"/>
    <n v="6"/>
    <n v="1"/>
    <n v="0.24"/>
    <n v="0.2424"/>
    <n v="0.6"/>
    <n v="0.16420000000000001"/>
    <n v="19"/>
    <n v="88"/>
    <n v="107"/>
    <s v="WINTER"/>
    <x v="0"/>
    <x v="0"/>
    <x v="16"/>
    <x v="0"/>
    <x v="0"/>
    <x v="0"/>
    <n v="0.24"/>
    <n v="0.6"/>
    <x v="1"/>
    <x v="28"/>
  </r>
  <r>
    <s v="RESULT (B)"/>
    <n v="635"/>
    <x v="28"/>
    <n v="1"/>
    <n v="0"/>
    <n v="1"/>
    <n v="17"/>
    <x v="0"/>
    <n v="6"/>
    <n v="1"/>
    <n v="0.24"/>
    <n v="0.28789999999999999"/>
    <n v="0.6"/>
    <n v="0"/>
    <n v="9"/>
    <n v="82"/>
    <n v="91"/>
    <s v="WINTER"/>
    <x v="0"/>
    <x v="0"/>
    <x v="17"/>
    <x v="0"/>
    <x v="0"/>
    <x v="0"/>
    <n v="0.28999999999999998"/>
    <n v="0.6"/>
    <x v="1"/>
    <x v="28"/>
  </r>
  <r>
    <s v="RESULT (B)"/>
    <n v="636"/>
    <x v="28"/>
    <n v="1"/>
    <n v="0"/>
    <n v="1"/>
    <n v="18"/>
    <x v="0"/>
    <n v="6"/>
    <n v="1"/>
    <n v="0.22"/>
    <n v="0.2273"/>
    <n v="0.69"/>
    <n v="0.1343"/>
    <n v="9"/>
    <n v="59"/>
    <n v="68"/>
    <s v="WINTER"/>
    <x v="0"/>
    <x v="0"/>
    <x v="18"/>
    <x v="0"/>
    <x v="0"/>
    <x v="1"/>
    <n v="0.23"/>
    <n v="0.69"/>
    <x v="1"/>
    <x v="28"/>
  </r>
  <r>
    <s v="RESULT (B)"/>
    <n v="637"/>
    <x v="28"/>
    <n v="1"/>
    <n v="0"/>
    <n v="1"/>
    <n v="19"/>
    <x v="0"/>
    <n v="6"/>
    <n v="2"/>
    <n v="0.22"/>
    <n v="0.21210000000000001"/>
    <n v="0.69"/>
    <n v="0.25369999999999998"/>
    <n v="6"/>
    <n v="52"/>
    <n v="58"/>
    <s v="WINTER"/>
    <x v="0"/>
    <x v="0"/>
    <x v="19"/>
    <x v="0"/>
    <x v="1"/>
    <x v="1"/>
    <n v="0.21"/>
    <n v="0.69"/>
    <x v="1"/>
    <x v="28"/>
  </r>
  <r>
    <s v="RESULT (B)"/>
    <n v="638"/>
    <x v="28"/>
    <n v="1"/>
    <n v="0"/>
    <n v="1"/>
    <n v="20"/>
    <x v="0"/>
    <n v="6"/>
    <n v="1"/>
    <n v="0.18"/>
    <n v="0.21210000000000001"/>
    <n v="0.74"/>
    <n v="8.9599999999999999E-2"/>
    <n v="1"/>
    <n v="42"/>
    <n v="43"/>
    <s v="WINTER"/>
    <x v="0"/>
    <x v="0"/>
    <x v="20"/>
    <x v="0"/>
    <x v="0"/>
    <x v="15"/>
    <n v="0.21"/>
    <n v="0.74"/>
    <x v="1"/>
    <x v="28"/>
  </r>
  <r>
    <s v="RESULT (B)"/>
    <n v="639"/>
    <x v="28"/>
    <n v="1"/>
    <n v="0"/>
    <n v="1"/>
    <n v="21"/>
    <x v="0"/>
    <n v="6"/>
    <n v="1"/>
    <n v="0.18"/>
    <n v="0.21210000000000001"/>
    <n v="0.74"/>
    <n v="8.9599999999999999E-2"/>
    <n v="1"/>
    <n v="35"/>
    <n v="36"/>
    <s v="WINTER"/>
    <x v="0"/>
    <x v="0"/>
    <x v="21"/>
    <x v="0"/>
    <x v="0"/>
    <x v="15"/>
    <n v="0.21"/>
    <n v="0.74"/>
    <x v="1"/>
    <x v="28"/>
  </r>
  <r>
    <s v="RESULT (B)"/>
    <n v="640"/>
    <x v="28"/>
    <n v="1"/>
    <n v="0"/>
    <n v="1"/>
    <n v="22"/>
    <x v="0"/>
    <n v="6"/>
    <n v="1"/>
    <n v="0.16"/>
    <n v="0.19700000000000001"/>
    <n v="0.8"/>
    <n v="8.9599999999999999E-2"/>
    <n v="4"/>
    <n v="28"/>
    <n v="32"/>
    <s v="WINTER"/>
    <x v="0"/>
    <x v="0"/>
    <x v="22"/>
    <x v="0"/>
    <x v="0"/>
    <x v="13"/>
    <n v="0.2"/>
    <n v="0.8"/>
    <x v="1"/>
    <x v="28"/>
  </r>
  <r>
    <s v="RESULT (B)"/>
    <n v="641"/>
    <x v="28"/>
    <n v="1"/>
    <n v="0"/>
    <n v="1"/>
    <n v="23"/>
    <x v="0"/>
    <n v="6"/>
    <n v="1"/>
    <n v="0.16"/>
    <n v="0.19700000000000001"/>
    <n v="0.8"/>
    <n v="8.9599999999999999E-2"/>
    <n v="3"/>
    <n v="30"/>
    <n v="33"/>
    <s v="WINTER"/>
    <x v="0"/>
    <x v="0"/>
    <x v="23"/>
    <x v="0"/>
    <x v="0"/>
    <x v="13"/>
    <n v="0.2"/>
    <n v="0.8"/>
    <x v="1"/>
    <x v="28"/>
  </r>
  <r>
    <s v="RESULT (B)"/>
    <n v="642"/>
    <x v="29"/>
    <n v="1"/>
    <n v="0"/>
    <n v="1"/>
    <n v="0"/>
    <x v="0"/>
    <n v="0"/>
    <n v="1"/>
    <n v="0.16"/>
    <n v="0.18179999999999999"/>
    <n v="0.8"/>
    <n v="0.1045"/>
    <n v="0"/>
    <n v="33"/>
    <n v="33"/>
    <s v="WINTER"/>
    <x v="0"/>
    <x v="0"/>
    <x v="0"/>
    <x v="1"/>
    <x v="0"/>
    <x v="13"/>
    <n v="0.18"/>
    <n v="0.8"/>
    <x v="0"/>
    <x v="29"/>
  </r>
  <r>
    <s v="RESULT (B)"/>
    <n v="643"/>
    <x v="29"/>
    <n v="1"/>
    <n v="0"/>
    <n v="1"/>
    <n v="1"/>
    <x v="0"/>
    <n v="0"/>
    <n v="1"/>
    <n v="0.14000000000000001"/>
    <n v="0.21210000000000001"/>
    <n v="0.8"/>
    <n v="0"/>
    <n v="7"/>
    <n v="22"/>
    <n v="29"/>
    <s v="WINTER"/>
    <x v="0"/>
    <x v="0"/>
    <x v="1"/>
    <x v="1"/>
    <x v="0"/>
    <x v="14"/>
    <n v="0.21"/>
    <n v="0.8"/>
    <x v="0"/>
    <x v="29"/>
  </r>
  <r>
    <s v="RESULT (B)"/>
    <n v="644"/>
    <x v="29"/>
    <n v="1"/>
    <n v="0"/>
    <n v="1"/>
    <n v="2"/>
    <x v="0"/>
    <n v="0"/>
    <n v="1"/>
    <n v="0.16"/>
    <n v="0.2273"/>
    <n v="0.8"/>
    <n v="0"/>
    <n v="1"/>
    <n v="10"/>
    <n v="11"/>
    <s v="WINTER"/>
    <x v="0"/>
    <x v="0"/>
    <x v="2"/>
    <x v="1"/>
    <x v="0"/>
    <x v="13"/>
    <n v="0.23"/>
    <n v="0.8"/>
    <x v="0"/>
    <x v="29"/>
  </r>
  <r>
    <s v="RESULT (B)"/>
    <n v="645"/>
    <x v="29"/>
    <n v="1"/>
    <n v="0"/>
    <n v="1"/>
    <n v="3"/>
    <x v="0"/>
    <n v="0"/>
    <n v="1"/>
    <n v="0.14000000000000001"/>
    <n v="0.21210000000000001"/>
    <n v="0.93"/>
    <n v="0"/>
    <n v="1"/>
    <n v="7"/>
    <n v="8"/>
    <s v="WINTER"/>
    <x v="0"/>
    <x v="0"/>
    <x v="3"/>
    <x v="1"/>
    <x v="0"/>
    <x v="14"/>
    <n v="0.21"/>
    <n v="0.93"/>
    <x v="0"/>
    <x v="29"/>
  </r>
  <r>
    <s v="RESULT (B)"/>
    <n v="646"/>
    <x v="29"/>
    <n v="1"/>
    <n v="0"/>
    <n v="1"/>
    <n v="4"/>
    <x v="0"/>
    <n v="0"/>
    <n v="1"/>
    <n v="0.14000000000000001"/>
    <n v="0.21210000000000001"/>
    <n v="0.93"/>
    <n v="0"/>
    <n v="0"/>
    <n v="1"/>
    <n v="1"/>
    <s v="WINTER"/>
    <x v="0"/>
    <x v="0"/>
    <x v="4"/>
    <x v="1"/>
    <x v="0"/>
    <x v="14"/>
    <n v="0.21"/>
    <n v="0.93"/>
    <x v="0"/>
    <x v="29"/>
  </r>
  <r>
    <s v="RESULT (B)"/>
    <n v="647"/>
    <x v="29"/>
    <n v="1"/>
    <n v="0"/>
    <n v="1"/>
    <n v="5"/>
    <x v="0"/>
    <n v="0"/>
    <n v="1"/>
    <n v="0.14000000000000001"/>
    <n v="0.21210000000000001"/>
    <n v="0.86"/>
    <n v="0"/>
    <n v="0"/>
    <n v="3"/>
    <n v="3"/>
    <s v="WINTER"/>
    <x v="0"/>
    <x v="0"/>
    <x v="5"/>
    <x v="1"/>
    <x v="0"/>
    <x v="14"/>
    <n v="0.21"/>
    <n v="0.86"/>
    <x v="0"/>
    <x v="29"/>
  </r>
  <r>
    <s v="RESULT (B)"/>
    <n v="648"/>
    <x v="29"/>
    <n v="1"/>
    <n v="0"/>
    <n v="1"/>
    <n v="7"/>
    <x v="0"/>
    <n v="0"/>
    <n v="1"/>
    <n v="0.14000000000000001"/>
    <n v="0.21210000000000001"/>
    <n v="0.86"/>
    <n v="0"/>
    <n v="0"/>
    <n v="3"/>
    <n v="3"/>
    <s v="WINTER"/>
    <x v="0"/>
    <x v="0"/>
    <x v="7"/>
    <x v="1"/>
    <x v="0"/>
    <x v="14"/>
    <n v="0.21"/>
    <n v="0.86"/>
    <x v="0"/>
    <x v="29"/>
  </r>
  <r>
    <s v="RESULT (B)"/>
    <n v="649"/>
    <x v="29"/>
    <n v="1"/>
    <n v="0"/>
    <n v="1"/>
    <n v="8"/>
    <x v="0"/>
    <n v="0"/>
    <n v="2"/>
    <n v="0.14000000000000001"/>
    <n v="0.21210000000000001"/>
    <n v="0.86"/>
    <n v="0"/>
    <n v="1"/>
    <n v="11"/>
    <n v="12"/>
    <s v="WINTER"/>
    <x v="0"/>
    <x v="0"/>
    <x v="8"/>
    <x v="1"/>
    <x v="1"/>
    <x v="14"/>
    <n v="0.21"/>
    <n v="0.86"/>
    <x v="0"/>
    <x v="29"/>
  </r>
  <r>
    <s v="RESULT (B)"/>
    <n v="650"/>
    <x v="29"/>
    <n v="1"/>
    <n v="0"/>
    <n v="1"/>
    <n v="9"/>
    <x v="0"/>
    <n v="0"/>
    <n v="2"/>
    <n v="0.16"/>
    <n v="0.2273"/>
    <n v="0.8"/>
    <n v="0"/>
    <n v="4"/>
    <n v="34"/>
    <n v="38"/>
    <s v="WINTER"/>
    <x v="0"/>
    <x v="0"/>
    <x v="9"/>
    <x v="1"/>
    <x v="1"/>
    <x v="13"/>
    <n v="0.23"/>
    <n v="0.8"/>
    <x v="0"/>
    <x v="29"/>
  </r>
  <r>
    <s v="RESULT (B)"/>
    <n v="651"/>
    <x v="29"/>
    <n v="1"/>
    <n v="0"/>
    <n v="1"/>
    <n v="10"/>
    <x v="0"/>
    <n v="0"/>
    <n v="2"/>
    <n v="0.18"/>
    <n v="0.2424"/>
    <n v="0.8"/>
    <n v="0"/>
    <n v="7"/>
    <n v="57"/>
    <n v="64"/>
    <s v="WINTER"/>
    <x v="0"/>
    <x v="0"/>
    <x v="10"/>
    <x v="1"/>
    <x v="1"/>
    <x v="15"/>
    <n v="0.24"/>
    <n v="0.8"/>
    <x v="0"/>
    <x v="29"/>
  </r>
  <r>
    <s v="RESULT (B)"/>
    <n v="652"/>
    <x v="29"/>
    <n v="1"/>
    <n v="0"/>
    <n v="1"/>
    <n v="11"/>
    <x v="0"/>
    <n v="0"/>
    <n v="1"/>
    <n v="0.22"/>
    <n v="0.2727"/>
    <n v="0.75"/>
    <n v="0"/>
    <n v="9"/>
    <n v="50"/>
    <n v="59"/>
    <s v="WINTER"/>
    <x v="0"/>
    <x v="0"/>
    <x v="11"/>
    <x v="1"/>
    <x v="0"/>
    <x v="1"/>
    <n v="0.27"/>
    <n v="0.75"/>
    <x v="0"/>
    <x v="29"/>
  </r>
  <r>
    <s v="RESULT (B)"/>
    <n v="653"/>
    <x v="29"/>
    <n v="1"/>
    <n v="0"/>
    <n v="1"/>
    <n v="12"/>
    <x v="0"/>
    <n v="0"/>
    <n v="1"/>
    <n v="0.3"/>
    <n v="0.31819999999999998"/>
    <n v="0.52"/>
    <n v="0.1045"/>
    <n v="10"/>
    <n v="87"/>
    <n v="97"/>
    <s v="WINTER"/>
    <x v="0"/>
    <x v="0"/>
    <x v="12"/>
    <x v="1"/>
    <x v="0"/>
    <x v="11"/>
    <n v="0.32"/>
    <n v="0.52"/>
    <x v="1"/>
    <x v="29"/>
  </r>
  <r>
    <s v="RESULT (B)"/>
    <n v="654"/>
    <x v="29"/>
    <n v="1"/>
    <n v="0"/>
    <n v="1"/>
    <n v="13"/>
    <x v="0"/>
    <n v="0"/>
    <n v="1"/>
    <n v="0.28000000000000003"/>
    <n v="0.28789999999999999"/>
    <n v="0.61"/>
    <n v="0.1045"/>
    <n v="13"/>
    <n v="71"/>
    <n v="84"/>
    <s v="WINTER"/>
    <x v="0"/>
    <x v="0"/>
    <x v="13"/>
    <x v="1"/>
    <x v="0"/>
    <x v="17"/>
    <n v="0.28999999999999998"/>
    <n v="0.61"/>
    <x v="1"/>
    <x v="29"/>
  </r>
  <r>
    <s v="RESULT (B)"/>
    <n v="655"/>
    <x v="29"/>
    <n v="1"/>
    <n v="0"/>
    <n v="1"/>
    <n v="14"/>
    <x v="0"/>
    <n v="0"/>
    <n v="1"/>
    <n v="0.28000000000000003"/>
    <n v="0.30299999999999999"/>
    <n v="0.61"/>
    <n v="8.9599999999999999E-2"/>
    <n v="18"/>
    <n v="104"/>
    <n v="122"/>
    <s v="WINTER"/>
    <x v="0"/>
    <x v="0"/>
    <x v="14"/>
    <x v="1"/>
    <x v="0"/>
    <x v="17"/>
    <n v="0.3"/>
    <n v="0.61"/>
    <x v="1"/>
    <x v="29"/>
  </r>
  <r>
    <s v="RESULT (B)"/>
    <n v="656"/>
    <x v="29"/>
    <n v="1"/>
    <n v="0"/>
    <n v="1"/>
    <n v="15"/>
    <x v="0"/>
    <n v="0"/>
    <n v="1"/>
    <n v="0.3"/>
    <n v="0.33329999999999999"/>
    <n v="0.56000000000000005"/>
    <n v="0"/>
    <n v="14"/>
    <n v="95"/>
    <n v="109"/>
    <s v="WINTER"/>
    <x v="0"/>
    <x v="0"/>
    <x v="15"/>
    <x v="1"/>
    <x v="0"/>
    <x v="11"/>
    <n v="0.33"/>
    <n v="0.56000000000000005"/>
    <x v="1"/>
    <x v="29"/>
  </r>
  <r>
    <s v="RESULT (B)"/>
    <n v="657"/>
    <x v="29"/>
    <n v="1"/>
    <n v="0"/>
    <n v="1"/>
    <n v="16"/>
    <x v="0"/>
    <n v="0"/>
    <n v="1"/>
    <n v="0.3"/>
    <n v="0.33329999999999999"/>
    <n v="0.56000000000000005"/>
    <n v="0"/>
    <n v="19"/>
    <n v="104"/>
    <n v="123"/>
    <s v="WINTER"/>
    <x v="0"/>
    <x v="0"/>
    <x v="16"/>
    <x v="1"/>
    <x v="0"/>
    <x v="11"/>
    <n v="0.33"/>
    <n v="0.56000000000000005"/>
    <x v="1"/>
    <x v="29"/>
  </r>
  <r>
    <s v="RESULT (B)"/>
    <n v="658"/>
    <x v="29"/>
    <n v="1"/>
    <n v="0"/>
    <n v="1"/>
    <n v="17"/>
    <x v="0"/>
    <n v="0"/>
    <n v="1"/>
    <n v="0.3"/>
    <n v="0.28789999999999999"/>
    <n v="0.56000000000000005"/>
    <n v="0.19400000000000001"/>
    <n v="6"/>
    <n v="71"/>
    <n v="77"/>
    <s v="WINTER"/>
    <x v="0"/>
    <x v="0"/>
    <x v="17"/>
    <x v="1"/>
    <x v="0"/>
    <x v="11"/>
    <n v="0.28999999999999998"/>
    <n v="0.56000000000000005"/>
    <x v="1"/>
    <x v="29"/>
  </r>
  <r>
    <s v="RESULT (B)"/>
    <n v="659"/>
    <x v="29"/>
    <n v="1"/>
    <n v="0"/>
    <n v="1"/>
    <n v="18"/>
    <x v="0"/>
    <n v="0"/>
    <n v="1"/>
    <n v="0.26"/>
    <n v="0.2576"/>
    <n v="0.65"/>
    <n v="0.16420000000000001"/>
    <n v="8"/>
    <n v="57"/>
    <n v="65"/>
    <s v="WINTER"/>
    <x v="0"/>
    <x v="0"/>
    <x v="18"/>
    <x v="1"/>
    <x v="0"/>
    <x v="12"/>
    <n v="0.26"/>
    <n v="0.65"/>
    <x v="1"/>
    <x v="29"/>
  </r>
  <r>
    <s v="RESULT (B)"/>
    <n v="660"/>
    <x v="29"/>
    <n v="1"/>
    <n v="0"/>
    <n v="1"/>
    <n v="19"/>
    <x v="0"/>
    <n v="0"/>
    <n v="1"/>
    <n v="0.26"/>
    <n v="0.2576"/>
    <n v="0.65"/>
    <n v="0.19400000000000001"/>
    <n v="9"/>
    <n v="46"/>
    <n v="55"/>
    <s v="WINTER"/>
    <x v="0"/>
    <x v="0"/>
    <x v="19"/>
    <x v="1"/>
    <x v="0"/>
    <x v="12"/>
    <n v="0.26"/>
    <n v="0.65"/>
    <x v="1"/>
    <x v="29"/>
  </r>
  <r>
    <s v="RESULT (B)"/>
    <n v="661"/>
    <x v="29"/>
    <n v="1"/>
    <n v="0"/>
    <n v="1"/>
    <n v="20"/>
    <x v="0"/>
    <n v="0"/>
    <n v="2"/>
    <n v="0.26"/>
    <n v="0.2727"/>
    <n v="0.65"/>
    <n v="0.1045"/>
    <n v="3"/>
    <n v="30"/>
    <n v="33"/>
    <s v="WINTER"/>
    <x v="0"/>
    <x v="0"/>
    <x v="20"/>
    <x v="1"/>
    <x v="1"/>
    <x v="12"/>
    <n v="0.27"/>
    <n v="0.65"/>
    <x v="1"/>
    <x v="29"/>
  </r>
  <r>
    <s v="RESULT (B)"/>
    <n v="662"/>
    <x v="29"/>
    <n v="1"/>
    <n v="0"/>
    <n v="1"/>
    <n v="21"/>
    <x v="0"/>
    <n v="0"/>
    <n v="2"/>
    <n v="0.24"/>
    <n v="0.2424"/>
    <n v="0.7"/>
    <n v="0.16420000000000001"/>
    <n v="3"/>
    <n v="25"/>
    <n v="28"/>
    <s v="WINTER"/>
    <x v="0"/>
    <x v="0"/>
    <x v="21"/>
    <x v="1"/>
    <x v="1"/>
    <x v="0"/>
    <n v="0.24"/>
    <n v="0.7"/>
    <x v="1"/>
    <x v="29"/>
  </r>
  <r>
    <s v="RESULT (B)"/>
    <n v="663"/>
    <x v="29"/>
    <n v="1"/>
    <n v="0"/>
    <n v="1"/>
    <n v="22"/>
    <x v="0"/>
    <n v="0"/>
    <n v="2"/>
    <n v="0.24"/>
    <n v="0.2273"/>
    <n v="0.7"/>
    <n v="0.19400000000000001"/>
    <n v="2"/>
    <n v="19"/>
    <n v="21"/>
    <s v="WINTER"/>
    <x v="0"/>
    <x v="0"/>
    <x v="22"/>
    <x v="1"/>
    <x v="1"/>
    <x v="0"/>
    <n v="0.23"/>
    <n v="0.7"/>
    <x v="1"/>
    <x v="29"/>
  </r>
  <r>
    <s v="RESULT (B)"/>
    <n v="664"/>
    <x v="29"/>
    <n v="1"/>
    <n v="0"/>
    <n v="1"/>
    <n v="23"/>
    <x v="0"/>
    <n v="0"/>
    <n v="2"/>
    <n v="0.24"/>
    <n v="0.21210000000000001"/>
    <n v="0.65"/>
    <n v="0.28360000000000002"/>
    <n v="5"/>
    <n v="16"/>
    <n v="21"/>
    <s v="WINTER"/>
    <x v="0"/>
    <x v="0"/>
    <x v="23"/>
    <x v="1"/>
    <x v="1"/>
    <x v="0"/>
    <n v="0.21"/>
    <n v="0.65"/>
    <x v="1"/>
    <x v="29"/>
  </r>
  <r>
    <s v="RESULT (B)"/>
    <n v="665"/>
    <x v="30"/>
    <n v="1"/>
    <n v="0"/>
    <n v="1"/>
    <n v="0"/>
    <x v="0"/>
    <n v="1"/>
    <n v="2"/>
    <n v="0.24"/>
    <n v="0.2273"/>
    <n v="0.65"/>
    <n v="0.22389999999999999"/>
    <n v="1"/>
    <n v="6"/>
    <n v="7"/>
    <s v="WINTER"/>
    <x v="0"/>
    <x v="0"/>
    <x v="0"/>
    <x v="2"/>
    <x v="1"/>
    <x v="0"/>
    <n v="0.23"/>
    <n v="0.65"/>
    <x v="0"/>
    <x v="30"/>
  </r>
  <r>
    <s v="RESULT (B)"/>
    <n v="666"/>
    <x v="30"/>
    <n v="1"/>
    <n v="0"/>
    <n v="1"/>
    <n v="1"/>
    <x v="0"/>
    <n v="1"/>
    <n v="1"/>
    <n v="0.22"/>
    <n v="0.21210000000000001"/>
    <n v="0.64"/>
    <n v="0.25369999999999998"/>
    <n v="2"/>
    <n v="5"/>
    <n v="7"/>
    <s v="WINTER"/>
    <x v="0"/>
    <x v="0"/>
    <x v="1"/>
    <x v="2"/>
    <x v="0"/>
    <x v="1"/>
    <n v="0.21"/>
    <n v="0.64"/>
    <x v="0"/>
    <x v="30"/>
  </r>
  <r>
    <s v="RESULT (B)"/>
    <n v="667"/>
    <x v="30"/>
    <n v="1"/>
    <n v="0"/>
    <n v="1"/>
    <n v="2"/>
    <x v="0"/>
    <n v="1"/>
    <n v="1"/>
    <n v="0.22"/>
    <n v="0.2273"/>
    <n v="0.64"/>
    <n v="0.19400000000000001"/>
    <n v="0"/>
    <n v="1"/>
    <n v="1"/>
    <s v="WINTER"/>
    <x v="0"/>
    <x v="0"/>
    <x v="2"/>
    <x v="2"/>
    <x v="0"/>
    <x v="1"/>
    <n v="0.23"/>
    <n v="0.64"/>
    <x v="0"/>
    <x v="30"/>
  </r>
  <r>
    <s v="RESULT (B)"/>
    <n v="668"/>
    <x v="30"/>
    <n v="1"/>
    <n v="0"/>
    <n v="1"/>
    <n v="3"/>
    <x v="0"/>
    <n v="1"/>
    <n v="1"/>
    <n v="0.22"/>
    <n v="0.2273"/>
    <n v="0.64"/>
    <n v="0.19400000000000001"/>
    <n v="0"/>
    <n v="2"/>
    <n v="2"/>
    <s v="WINTER"/>
    <x v="0"/>
    <x v="0"/>
    <x v="3"/>
    <x v="2"/>
    <x v="0"/>
    <x v="1"/>
    <n v="0.23"/>
    <n v="0.64"/>
    <x v="0"/>
    <x v="30"/>
  </r>
  <r>
    <s v="RESULT (B)"/>
    <n v="669"/>
    <x v="30"/>
    <n v="1"/>
    <n v="0"/>
    <n v="1"/>
    <n v="4"/>
    <x v="0"/>
    <n v="1"/>
    <n v="1"/>
    <n v="0.2"/>
    <n v="0.19700000000000001"/>
    <n v="0.59"/>
    <n v="0.22389999999999999"/>
    <n v="0"/>
    <n v="2"/>
    <n v="2"/>
    <s v="WINTER"/>
    <x v="0"/>
    <x v="0"/>
    <x v="4"/>
    <x v="2"/>
    <x v="0"/>
    <x v="2"/>
    <n v="0.2"/>
    <n v="0.59"/>
    <x v="0"/>
    <x v="30"/>
  </r>
  <r>
    <s v="RESULT (B)"/>
    <n v="670"/>
    <x v="30"/>
    <n v="1"/>
    <n v="0"/>
    <n v="1"/>
    <n v="5"/>
    <x v="0"/>
    <n v="1"/>
    <n v="1"/>
    <n v="0.18"/>
    <n v="0.16669999999999999"/>
    <n v="0.64"/>
    <n v="0.28360000000000002"/>
    <n v="0"/>
    <n v="8"/>
    <n v="8"/>
    <s v="WINTER"/>
    <x v="0"/>
    <x v="0"/>
    <x v="5"/>
    <x v="2"/>
    <x v="0"/>
    <x v="15"/>
    <n v="0.17"/>
    <n v="0.64"/>
    <x v="0"/>
    <x v="30"/>
  </r>
  <r>
    <s v="RESULT (B)"/>
    <n v="671"/>
    <x v="30"/>
    <n v="1"/>
    <n v="0"/>
    <n v="1"/>
    <n v="6"/>
    <x v="0"/>
    <n v="1"/>
    <n v="1"/>
    <n v="0.16"/>
    <n v="0.13639999999999999"/>
    <n v="0.69"/>
    <n v="0.32840000000000003"/>
    <n v="0"/>
    <n v="37"/>
    <n v="37"/>
    <s v="WINTER"/>
    <x v="0"/>
    <x v="0"/>
    <x v="6"/>
    <x v="2"/>
    <x v="0"/>
    <x v="13"/>
    <n v="0.14000000000000001"/>
    <n v="0.69"/>
    <x v="0"/>
    <x v="30"/>
  </r>
  <r>
    <s v="RESULT (B)"/>
    <n v="672"/>
    <x v="30"/>
    <n v="1"/>
    <n v="0"/>
    <n v="1"/>
    <n v="7"/>
    <x v="0"/>
    <n v="1"/>
    <n v="2"/>
    <n v="0.16"/>
    <n v="0.13639999999999999"/>
    <n v="0.64"/>
    <n v="0.28360000000000002"/>
    <n v="1"/>
    <n v="71"/>
    <n v="72"/>
    <s v="WINTER"/>
    <x v="0"/>
    <x v="0"/>
    <x v="7"/>
    <x v="2"/>
    <x v="1"/>
    <x v="13"/>
    <n v="0.14000000000000001"/>
    <n v="0.64"/>
    <x v="0"/>
    <x v="30"/>
  </r>
  <r>
    <s v="RESULT (B)"/>
    <n v="673"/>
    <x v="30"/>
    <n v="1"/>
    <n v="0"/>
    <n v="1"/>
    <n v="8"/>
    <x v="0"/>
    <n v="1"/>
    <n v="2"/>
    <n v="0.16"/>
    <n v="0.13639999999999999"/>
    <n v="0.59"/>
    <n v="0.28360000000000002"/>
    <n v="3"/>
    <n v="182"/>
    <n v="185"/>
    <s v="WINTER"/>
    <x v="0"/>
    <x v="0"/>
    <x v="8"/>
    <x v="2"/>
    <x v="1"/>
    <x v="13"/>
    <n v="0.14000000000000001"/>
    <n v="0.59"/>
    <x v="0"/>
    <x v="30"/>
  </r>
  <r>
    <s v="RESULT (B)"/>
    <n v="674"/>
    <x v="30"/>
    <n v="1"/>
    <n v="0"/>
    <n v="1"/>
    <n v="9"/>
    <x v="0"/>
    <n v="1"/>
    <n v="2"/>
    <n v="0.16"/>
    <n v="0.13639999999999999"/>
    <n v="0.59"/>
    <n v="0.29849999999999999"/>
    <n v="0"/>
    <n v="112"/>
    <n v="112"/>
    <s v="WINTER"/>
    <x v="0"/>
    <x v="0"/>
    <x v="9"/>
    <x v="2"/>
    <x v="1"/>
    <x v="13"/>
    <n v="0.14000000000000001"/>
    <n v="0.59"/>
    <x v="0"/>
    <x v="30"/>
  </r>
  <r>
    <s v="RESULT (B)"/>
    <n v="675"/>
    <x v="30"/>
    <n v="1"/>
    <n v="0"/>
    <n v="1"/>
    <n v="10"/>
    <x v="0"/>
    <n v="1"/>
    <n v="2"/>
    <n v="0.16"/>
    <n v="0.1515"/>
    <n v="0.59"/>
    <n v="0.19400000000000001"/>
    <n v="1"/>
    <n v="68"/>
    <n v="69"/>
    <s v="WINTER"/>
    <x v="0"/>
    <x v="0"/>
    <x v="10"/>
    <x v="2"/>
    <x v="1"/>
    <x v="13"/>
    <n v="0.15"/>
    <n v="0.59"/>
    <x v="0"/>
    <x v="30"/>
  </r>
  <r>
    <s v="RESULT (B)"/>
    <n v="676"/>
    <x v="30"/>
    <n v="1"/>
    <n v="0"/>
    <n v="1"/>
    <n v="11"/>
    <x v="0"/>
    <n v="1"/>
    <n v="2"/>
    <n v="0.16"/>
    <n v="0.1515"/>
    <n v="0.59"/>
    <n v="0.19400000000000001"/>
    <n v="2"/>
    <n v="46"/>
    <n v="48"/>
    <s v="WINTER"/>
    <x v="0"/>
    <x v="0"/>
    <x v="11"/>
    <x v="2"/>
    <x v="1"/>
    <x v="13"/>
    <n v="0.15"/>
    <n v="0.59"/>
    <x v="0"/>
    <x v="30"/>
  </r>
  <r>
    <s v="RESULT (B)"/>
    <n v="677"/>
    <x v="30"/>
    <n v="1"/>
    <n v="0"/>
    <n v="1"/>
    <n v="12"/>
    <x v="0"/>
    <n v="1"/>
    <n v="2"/>
    <n v="0.18"/>
    <n v="0.21210000000000001"/>
    <n v="0.55000000000000004"/>
    <n v="0.1045"/>
    <n v="6"/>
    <n v="62"/>
    <n v="68"/>
    <s v="WINTER"/>
    <x v="0"/>
    <x v="0"/>
    <x v="12"/>
    <x v="2"/>
    <x v="1"/>
    <x v="15"/>
    <n v="0.21"/>
    <n v="0.55000000000000004"/>
    <x v="1"/>
    <x v="30"/>
  </r>
  <r>
    <s v="RESULT (B)"/>
    <n v="678"/>
    <x v="30"/>
    <n v="1"/>
    <n v="0"/>
    <n v="1"/>
    <n v="13"/>
    <x v="0"/>
    <n v="1"/>
    <n v="2"/>
    <n v="0.16"/>
    <n v="0.2273"/>
    <n v="0.59"/>
    <n v="0"/>
    <n v="2"/>
    <n v="52"/>
    <n v="54"/>
    <s v="WINTER"/>
    <x v="0"/>
    <x v="0"/>
    <x v="13"/>
    <x v="2"/>
    <x v="1"/>
    <x v="13"/>
    <n v="0.23"/>
    <n v="0.59"/>
    <x v="1"/>
    <x v="30"/>
  </r>
  <r>
    <s v="RESULT (B)"/>
    <n v="679"/>
    <x v="30"/>
    <n v="1"/>
    <n v="0"/>
    <n v="1"/>
    <n v="14"/>
    <x v="0"/>
    <n v="1"/>
    <n v="2"/>
    <n v="0.18"/>
    <n v="0.19700000000000001"/>
    <n v="0.55000000000000004"/>
    <n v="0.1343"/>
    <n v="1"/>
    <n v="85"/>
    <n v="86"/>
    <s v="WINTER"/>
    <x v="0"/>
    <x v="0"/>
    <x v="14"/>
    <x v="2"/>
    <x v="1"/>
    <x v="15"/>
    <n v="0.2"/>
    <n v="0.55000000000000004"/>
    <x v="1"/>
    <x v="30"/>
  </r>
  <r>
    <s v="RESULT (B)"/>
    <n v="680"/>
    <x v="30"/>
    <n v="1"/>
    <n v="0"/>
    <n v="1"/>
    <n v="15"/>
    <x v="0"/>
    <n v="1"/>
    <n v="2"/>
    <n v="0.16"/>
    <n v="0.18179999999999999"/>
    <n v="0.59"/>
    <n v="0.1343"/>
    <n v="3"/>
    <n v="41"/>
    <n v="44"/>
    <s v="WINTER"/>
    <x v="0"/>
    <x v="0"/>
    <x v="15"/>
    <x v="2"/>
    <x v="1"/>
    <x v="13"/>
    <n v="0.18"/>
    <n v="0.59"/>
    <x v="1"/>
    <x v="30"/>
  </r>
  <r>
    <s v="RESULT (B)"/>
    <n v="681"/>
    <x v="30"/>
    <n v="1"/>
    <n v="0"/>
    <n v="1"/>
    <n v="16"/>
    <x v="0"/>
    <n v="1"/>
    <n v="2"/>
    <n v="0.16"/>
    <n v="0.18179999999999999"/>
    <n v="0.56000000000000005"/>
    <n v="0.19400000000000001"/>
    <n v="3"/>
    <n v="83"/>
    <n v="86"/>
    <s v="WINTER"/>
    <x v="0"/>
    <x v="0"/>
    <x v="16"/>
    <x v="2"/>
    <x v="1"/>
    <x v="13"/>
    <n v="0.18"/>
    <n v="0.56000000000000005"/>
    <x v="1"/>
    <x v="30"/>
  </r>
  <r>
    <s v="RESULT (B)"/>
    <n v="682"/>
    <x v="30"/>
    <n v="1"/>
    <n v="0"/>
    <n v="1"/>
    <n v="17"/>
    <x v="0"/>
    <n v="1"/>
    <n v="2"/>
    <n v="0.16"/>
    <n v="0.1515"/>
    <n v="0.59"/>
    <n v="0.19400000000000001"/>
    <n v="6"/>
    <n v="155"/>
    <n v="161"/>
    <s v="WINTER"/>
    <x v="0"/>
    <x v="0"/>
    <x v="17"/>
    <x v="2"/>
    <x v="1"/>
    <x v="13"/>
    <n v="0.15"/>
    <n v="0.59"/>
    <x v="1"/>
    <x v="30"/>
  </r>
  <r>
    <s v="RESULT (B)"/>
    <n v="683"/>
    <x v="30"/>
    <n v="1"/>
    <n v="0"/>
    <n v="1"/>
    <n v="18"/>
    <x v="0"/>
    <n v="1"/>
    <n v="2"/>
    <n v="0.16"/>
    <n v="0.1515"/>
    <n v="0.55000000000000004"/>
    <n v="0.22389999999999999"/>
    <n v="3"/>
    <n v="153"/>
    <n v="156"/>
    <s v="WINTER"/>
    <x v="0"/>
    <x v="0"/>
    <x v="18"/>
    <x v="2"/>
    <x v="1"/>
    <x v="13"/>
    <n v="0.15"/>
    <n v="0.55000000000000004"/>
    <x v="1"/>
    <x v="30"/>
  </r>
  <r>
    <s v="RESULT (B)"/>
    <n v="684"/>
    <x v="30"/>
    <n v="1"/>
    <n v="0"/>
    <n v="1"/>
    <n v="19"/>
    <x v="0"/>
    <n v="1"/>
    <n v="1"/>
    <n v="0.3"/>
    <n v="0.31819999999999998"/>
    <n v="0.61"/>
    <n v="0.1045"/>
    <n v="3"/>
    <n v="108"/>
    <n v="111"/>
    <s v="WINTER"/>
    <x v="0"/>
    <x v="0"/>
    <x v="19"/>
    <x v="2"/>
    <x v="0"/>
    <x v="11"/>
    <n v="0.32"/>
    <n v="0.61"/>
    <x v="1"/>
    <x v="30"/>
  </r>
  <r>
    <s v="RESULT (B)"/>
    <n v="685"/>
    <x v="30"/>
    <n v="1"/>
    <n v="0"/>
    <n v="1"/>
    <n v="20"/>
    <x v="0"/>
    <n v="1"/>
    <n v="3"/>
    <n v="0.16"/>
    <n v="0.16669999999999999"/>
    <n v="0.59"/>
    <n v="0.16420000000000001"/>
    <n v="0"/>
    <n v="78"/>
    <n v="78"/>
    <s v="WINTER"/>
    <x v="0"/>
    <x v="0"/>
    <x v="20"/>
    <x v="2"/>
    <x v="2"/>
    <x v="13"/>
    <n v="0.17"/>
    <n v="0.59"/>
    <x v="1"/>
    <x v="30"/>
  </r>
  <r>
    <s v="RESULT (B)"/>
    <n v="686"/>
    <x v="30"/>
    <n v="1"/>
    <n v="0"/>
    <n v="1"/>
    <n v="21"/>
    <x v="0"/>
    <n v="1"/>
    <n v="3"/>
    <n v="0.16"/>
    <n v="0.19700000000000001"/>
    <n v="0.59"/>
    <n v="8.9599999999999999E-2"/>
    <n v="3"/>
    <n v="53"/>
    <n v="56"/>
    <s v="WINTER"/>
    <x v="0"/>
    <x v="0"/>
    <x v="21"/>
    <x v="2"/>
    <x v="2"/>
    <x v="13"/>
    <n v="0.2"/>
    <n v="0.59"/>
    <x v="1"/>
    <x v="30"/>
  </r>
  <r>
    <s v="RESULT (B)"/>
    <n v="687"/>
    <x v="30"/>
    <n v="1"/>
    <n v="0"/>
    <n v="1"/>
    <n v="22"/>
    <x v="0"/>
    <n v="1"/>
    <n v="2"/>
    <n v="0.16"/>
    <n v="0.18179999999999999"/>
    <n v="0.59"/>
    <n v="0.1045"/>
    <n v="0"/>
    <n v="34"/>
    <n v="34"/>
    <s v="WINTER"/>
    <x v="0"/>
    <x v="0"/>
    <x v="22"/>
    <x v="2"/>
    <x v="1"/>
    <x v="13"/>
    <n v="0.18"/>
    <n v="0.59"/>
    <x v="1"/>
    <x v="30"/>
  </r>
  <r>
    <s v="RESULT (B)"/>
    <n v="688"/>
    <x v="30"/>
    <n v="1"/>
    <n v="0"/>
    <n v="1"/>
    <n v="23"/>
    <x v="0"/>
    <n v="1"/>
    <n v="2"/>
    <n v="0.16"/>
    <n v="0.19700000000000001"/>
    <n v="0.64"/>
    <n v="8.9599999999999999E-2"/>
    <n v="2"/>
    <n v="15"/>
    <n v="17"/>
    <s v="WINTER"/>
    <x v="0"/>
    <x v="0"/>
    <x v="23"/>
    <x v="2"/>
    <x v="1"/>
    <x v="13"/>
    <n v="0.2"/>
    <n v="0.64"/>
    <x v="1"/>
    <x v="30"/>
  </r>
  <r>
    <s v="RESULT (B)"/>
    <n v="689"/>
    <x v="31"/>
    <n v="1"/>
    <n v="0"/>
    <n v="2"/>
    <n v="0"/>
    <x v="0"/>
    <n v="2"/>
    <n v="2"/>
    <n v="0.16"/>
    <n v="0.18179999999999999"/>
    <n v="0.64"/>
    <n v="0.1045"/>
    <n v="2"/>
    <n v="6"/>
    <n v="8"/>
    <s v="WINTER"/>
    <x v="0"/>
    <x v="1"/>
    <x v="0"/>
    <x v="3"/>
    <x v="1"/>
    <x v="13"/>
    <n v="0.18"/>
    <n v="0.64"/>
    <x v="0"/>
    <x v="0"/>
  </r>
  <r>
    <s v="RESULT (B)"/>
    <n v="690"/>
    <x v="31"/>
    <n v="1"/>
    <n v="0"/>
    <n v="2"/>
    <n v="1"/>
    <x v="0"/>
    <n v="2"/>
    <n v="2"/>
    <n v="0.16"/>
    <n v="0.18179999999999999"/>
    <n v="0.69"/>
    <n v="0.1045"/>
    <n v="0"/>
    <n v="3"/>
    <n v="3"/>
    <s v="WINTER"/>
    <x v="0"/>
    <x v="1"/>
    <x v="1"/>
    <x v="3"/>
    <x v="1"/>
    <x v="13"/>
    <n v="0.18"/>
    <n v="0.69"/>
    <x v="0"/>
    <x v="0"/>
  </r>
  <r>
    <s v="RESULT (B)"/>
    <n v="691"/>
    <x v="31"/>
    <n v="1"/>
    <n v="0"/>
    <n v="2"/>
    <n v="2"/>
    <x v="0"/>
    <n v="2"/>
    <n v="2"/>
    <n v="0.16"/>
    <n v="0.2273"/>
    <n v="0.69"/>
    <n v="0"/>
    <n v="0"/>
    <n v="2"/>
    <n v="2"/>
    <s v="WINTER"/>
    <x v="0"/>
    <x v="1"/>
    <x v="2"/>
    <x v="3"/>
    <x v="1"/>
    <x v="13"/>
    <n v="0.23"/>
    <n v="0.69"/>
    <x v="0"/>
    <x v="0"/>
  </r>
  <r>
    <s v="RESULT (B)"/>
    <n v="692"/>
    <x v="31"/>
    <n v="1"/>
    <n v="0"/>
    <n v="2"/>
    <n v="3"/>
    <x v="0"/>
    <n v="2"/>
    <n v="2"/>
    <n v="0.16"/>
    <n v="0.2273"/>
    <n v="0.69"/>
    <n v="0"/>
    <n v="0"/>
    <n v="2"/>
    <n v="2"/>
    <s v="WINTER"/>
    <x v="0"/>
    <x v="1"/>
    <x v="3"/>
    <x v="3"/>
    <x v="1"/>
    <x v="13"/>
    <n v="0.23"/>
    <n v="0.69"/>
    <x v="0"/>
    <x v="0"/>
  </r>
  <r>
    <s v="RESULT (B)"/>
    <n v="693"/>
    <x v="31"/>
    <n v="1"/>
    <n v="0"/>
    <n v="2"/>
    <n v="5"/>
    <x v="0"/>
    <n v="2"/>
    <n v="3"/>
    <n v="0.14000000000000001"/>
    <n v="0.21210000000000001"/>
    <n v="0.93"/>
    <n v="0"/>
    <n v="0"/>
    <n v="3"/>
    <n v="3"/>
    <s v="WINTER"/>
    <x v="0"/>
    <x v="1"/>
    <x v="5"/>
    <x v="3"/>
    <x v="2"/>
    <x v="14"/>
    <n v="0.21"/>
    <n v="0.93"/>
    <x v="0"/>
    <x v="0"/>
  </r>
  <r>
    <s v="RESULT (B)"/>
    <n v="694"/>
    <x v="31"/>
    <n v="1"/>
    <n v="0"/>
    <n v="2"/>
    <n v="6"/>
    <x v="0"/>
    <n v="2"/>
    <n v="3"/>
    <n v="0.14000000000000001"/>
    <n v="0.21210000000000001"/>
    <n v="0.93"/>
    <n v="0"/>
    <n v="0"/>
    <n v="22"/>
    <n v="22"/>
    <s v="WINTER"/>
    <x v="0"/>
    <x v="1"/>
    <x v="6"/>
    <x v="3"/>
    <x v="2"/>
    <x v="14"/>
    <n v="0.21"/>
    <n v="0.93"/>
    <x v="0"/>
    <x v="0"/>
  </r>
  <r>
    <s v="RESULT (B)"/>
    <n v="695"/>
    <x v="31"/>
    <n v="1"/>
    <n v="0"/>
    <n v="2"/>
    <n v="7"/>
    <x v="0"/>
    <n v="2"/>
    <n v="3"/>
    <n v="0.16"/>
    <n v="0.2273"/>
    <n v="0.93"/>
    <n v="0"/>
    <n v="0"/>
    <n v="52"/>
    <n v="52"/>
    <s v="WINTER"/>
    <x v="0"/>
    <x v="1"/>
    <x v="7"/>
    <x v="3"/>
    <x v="2"/>
    <x v="13"/>
    <n v="0.23"/>
    <n v="0.93"/>
    <x v="0"/>
    <x v="0"/>
  </r>
  <r>
    <s v="RESULT (B)"/>
    <n v="696"/>
    <x v="31"/>
    <n v="1"/>
    <n v="0"/>
    <n v="2"/>
    <n v="8"/>
    <x v="0"/>
    <n v="2"/>
    <n v="3"/>
    <n v="0.16"/>
    <n v="0.2273"/>
    <n v="0.93"/>
    <n v="0"/>
    <n v="3"/>
    <n v="132"/>
    <n v="135"/>
    <s v="WINTER"/>
    <x v="0"/>
    <x v="1"/>
    <x v="8"/>
    <x v="3"/>
    <x v="2"/>
    <x v="13"/>
    <n v="0.23"/>
    <n v="0.93"/>
    <x v="0"/>
    <x v="0"/>
  </r>
  <r>
    <s v="RESULT (B)"/>
    <n v="697"/>
    <x v="31"/>
    <n v="1"/>
    <n v="0"/>
    <n v="2"/>
    <n v="9"/>
    <x v="0"/>
    <n v="2"/>
    <n v="2"/>
    <n v="0.16"/>
    <n v="0.2273"/>
    <n v="0.93"/>
    <n v="0"/>
    <n v="2"/>
    <n v="114"/>
    <n v="116"/>
    <s v="WINTER"/>
    <x v="0"/>
    <x v="1"/>
    <x v="9"/>
    <x v="3"/>
    <x v="1"/>
    <x v="13"/>
    <n v="0.23"/>
    <n v="0.93"/>
    <x v="0"/>
    <x v="0"/>
  </r>
  <r>
    <s v="RESULT (B)"/>
    <n v="698"/>
    <x v="31"/>
    <n v="1"/>
    <n v="0"/>
    <n v="2"/>
    <n v="10"/>
    <x v="0"/>
    <n v="2"/>
    <n v="2"/>
    <n v="0.16"/>
    <n v="0.2273"/>
    <n v="0.93"/>
    <n v="0"/>
    <n v="0"/>
    <n v="47"/>
    <n v="47"/>
    <s v="WINTER"/>
    <x v="0"/>
    <x v="1"/>
    <x v="10"/>
    <x v="3"/>
    <x v="1"/>
    <x v="13"/>
    <n v="0.23"/>
    <n v="0.93"/>
    <x v="0"/>
    <x v="0"/>
  </r>
  <r>
    <s v="RESULT (B)"/>
    <n v="699"/>
    <x v="31"/>
    <n v="1"/>
    <n v="0"/>
    <n v="2"/>
    <n v="11"/>
    <x v="0"/>
    <n v="2"/>
    <n v="2"/>
    <n v="0.18"/>
    <n v="0.2424"/>
    <n v="0.86"/>
    <n v="0"/>
    <n v="2"/>
    <n v="49"/>
    <n v="51"/>
    <s v="WINTER"/>
    <x v="0"/>
    <x v="1"/>
    <x v="11"/>
    <x v="3"/>
    <x v="1"/>
    <x v="15"/>
    <n v="0.24"/>
    <n v="0.86"/>
    <x v="0"/>
    <x v="0"/>
  </r>
  <r>
    <s v="RESULT (B)"/>
    <n v="700"/>
    <x v="31"/>
    <n v="1"/>
    <n v="0"/>
    <n v="2"/>
    <n v="12"/>
    <x v="0"/>
    <n v="2"/>
    <n v="2"/>
    <n v="0.2"/>
    <n v="0.2576"/>
    <n v="0.86"/>
    <n v="0"/>
    <n v="2"/>
    <n v="53"/>
    <n v="55"/>
    <s v="WINTER"/>
    <x v="0"/>
    <x v="1"/>
    <x v="12"/>
    <x v="3"/>
    <x v="1"/>
    <x v="2"/>
    <n v="0.26"/>
    <n v="0.86"/>
    <x v="1"/>
    <x v="0"/>
  </r>
  <r>
    <s v="RESULT (B)"/>
    <n v="701"/>
    <x v="31"/>
    <n v="1"/>
    <n v="0"/>
    <n v="2"/>
    <n v="13"/>
    <x v="0"/>
    <n v="2"/>
    <n v="2"/>
    <n v="0.2"/>
    <n v="0.2576"/>
    <n v="0.86"/>
    <n v="0"/>
    <n v="3"/>
    <n v="49"/>
    <n v="52"/>
    <s v="WINTER"/>
    <x v="0"/>
    <x v="1"/>
    <x v="13"/>
    <x v="3"/>
    <x v="1"/>
    <x v="2"/>
    <n v="0.26"/>
    <n v="0.86"/>
    <x v="1"/>
    <x v="0"/>
  </r>
  <r>
    <s v="RESULT (B)"/>
    <n v="702"/>
    <x v="31"/>
    <n v="1"/>
    <n v="0"/>
    <n v="2"/>
    <n v="14"/>
    <x v="0"/>
    <n v="2"/>
    <n v="2"/>
    <n v="0.22"/>
    <n v="0.2576"/>
    <n v="0.8"/>
    <n v="8.9599999999999999E-2"/>
    <n v="5"/>
    <n v="49"/>
    <n v="54"/>
    <s v="WINTER"/>
    <x v="0"/>
    <x v="1"/>
    <x v="14"/>
    <x v="3"/>
    <x v="1"/>
    <x v="1"/>
    <n v="0.26"/>
    <n v="0.8"/>
    <x v="1"/>
    <x v="0"/>
  </r>
  <r>
    <s v="RESULT (B)"/>
    <n v="703"/>
    <x v="31"/>
    <n v="1"/>
    <n v="0"/>
    <n v="2"/>
    <n v="15"/>
    <x v="0"/>
    <n v="2"/>
    <n v="2"/>
    <n v="0.24"/>
    <n v="0.28789999999999999"/>
    <n v="0.75"/>
    <n v="0"/>
    <n v="7"/>
    <n v="45"/>
    <n v="52"/>
    <s v="WINTER"/>
    <x v="0"/>
    <x v="1"/>
    <x v="15"/>
    <x v="3"/>
    <x v="1"/>
    <x v="0"/>
    <n v="0.28999999999999998"/>
    <n v="0.75"/>
    <x v="1"/>
    <x v="0"/>
  </r>
  <r>
    <s v="RESULT (B)"/>
    <n v="704"/>
    <x v="31"/>
    <n v="1"/>
    <n v="0"/>
    <n v="2"/>
    <n v="16"/>
    <x v="0"/>
    <n v="2"/>
    <n v="2"/>
    <n v="0.24"/>
    <n v="0.2424"/>
    <n v="0.75"/>
    <n v="0.1343"/>
    <n v="3"/>
    <n v="61"/>
    <n v="64"/>
    <s v="WINTER"/>
    <x v="0"/>
    <x v="1"/>
    <x v="16"/>
    <x v="3"/>
    <x v="1"/>
    <x v="0"/>
    <n v="0.24"/>
    <n v="0.75"/>
    <x v="1"/>
    <x v="0"/>
  </r>
  <r>
    <s v="RESULT (B)"/>
    <n v="705"/>
    <x v="31"/>
    <n v="1"/>
    <n v="0"/>
    <n v="2"/>
    <n v="17"/>
    <x v="0"/>
    <n v="2"/>
    <n v="2"/>
    <n v="0.24"/>
    <n v="0.28789999999999999"/>
    <n v="0.75"/>
    <n v="0"/>
    <n v="4"/>
    <n v="172"/>
    <n v="176"/>
    <s v="WINTER"/>
    <x v="0"/>
    <x v="1"/>
    <x v="17"/>
    <x v="3"/>
    <x v="1"/>
    <x v="0"/>
    <n v="0.28999999999999998"/>
    <n v="0.75"/>
    <x v="1"/>
    <x v="0"/>
  </r>
  <r>
    <s v="RESULT (B)"/>
    <n v="706"/>
    <x v="31"/>
    <n v="1"/>
    <n v="0"/>
    <n v="2"/>
    <n v="18"/>
    <x v="0"/>
    <n v="2"/>
    <n v="2"/>
    <n v="0.24"/>
    <n v="0.2576"/>
    <n v="0.81"/>
    <n v="0.1045"/>
    <n v="3"/>
    <n v="165"/>
    <n v="168"/>
    <s v="WINTER"/>
    <x v="0"/>
    <x v="1"/>
    <x v="18"/>
    <x v="3"/>
    <x v="1"/>
    <x v="0"/>
    <n v="0.26"/>
    <n v="0.81"/>
    <x v="1"/>
    <x v="0"/>
  </r>
  <r>
    <s v="RESULT (B)"/>
    <n v="707"/>
    <x v="31"/>
    <n v="1"/>
    <n v="0"/>
    <n v="2"/>
    <n v="19"/>
    <x v="0"/>
    <n v="2"/>
    <n v="2"/>
    <n v="0.24"/>
    <n v="0.2424"/>
    <n v="0.81"/>
    <n v="0.1343"/>
    <n v="3"/>
    <n v="105"/>
    <n v="108"/>
    <s v="WINTER"/>
    <x v="0"/>
    <x v="1"/>
    <x v="19"/>
    <x v="3"/>
    <x v="1"/>
    <x v="0"/>
    <n v="0.24"/>
    <n v="0.81"/>
    <x v="1"/>
    <x v="0"/>
  </r>
  <r>
    <s v="RESULT (B)"/>
    <n v="708"/>
    <x v="31"/>
    <n v="1"/>
    <n v="0"/>
    <n v="2"/>
    <n v="20"/>
    <x v="0"/>
    <n v="2"/>
    <n v="2"/>
    <n v="0.22"/>
    <n v="0.2273"/>
    <n v="0.87"/>
    <n v="0.1343"/>
    <n v="5"/>
    <n v="69"/>
    <n v="74"/>
    <s v="WINTER"/>
    <x v="0"/>
    <x v="1"/>
    <x v="20"/>
    <x v="3"/>
    <x v="1"/>
    <x v="1"/>
    <n v="0.23"/>
    <n v="0.87"/>
    <x v="1"/>
    <x v="0"/>
  </r>
  <r>
    <s v="RESULT (B)"/>
    <n v="709"/>
    <x v="31"/>
    <n v="1"/>
    <n v="0"/>
    <n v="2"/>
    <n v="21"/>
    <x v="0"/>
    <n v="2"/>
    <n v="2"/>
    <n v="0.22"/>
    <n v="0.2273"/>
    <n v="0.87"/>
    <n v="0.1343"/>
    <n v="0"/>
    <n v="64"/>
    <n v="64"/>
    <s v="WINTER"/>
    <x v="0"/>
    <x v="1"/>
    <x v="21"/>
    <x v="3"/>
    <x v="1"/>
    <x v="1"/>
    <n v="0.23"/>
    <n v="0.87"/>
    <x v="1"/>
    <x v="0"/>
  </r>
  <r>
    <s v="RESULT (B)"/>
    <n v="710"/>
    <x v="31"/>
    <n v="1"/>
    <n v="0"/>
    <n v="2"/>
    <n v="22"/>
    <x v="0"/>
    <n v="2"/>
    <n v="2"/>
    <n v="0.22"/>
    <n v="0.2576"/>
    <n v="0.87"/>
    <n v="8.9599999999999999E-2"/>
    <n v="2"/>
    <n v="34"/>
    <n v="36"/>
    <s v="WINTER"/>
    <x v="0"/>
    <x v="1"/>
    <x v="22"/>
    <x v="3"/>
    <x v="1"/>
    <x v="1"/>
    <n v="0.26"/>
    <n v="0.87"/>
    <x v="1"/>
    <x v="0"/>
  </r>
  <r>
    <s v="RESULT (B)"/>
    <n v="711"/>
    <x v="31"/>
    <n v="1"/>
    <n v="0"/>
    <n v="2"/>
    <n v="23"/>
    <x v="0"/>
    <n v="2"/>
    <n v="3"/>
    <n v="0.2"/>
    <n v="0.19700000000000001"/>
    <n v="0.93"/>
    <n v="0.19400000000000001"/>
    <n v="1"/>
    <n v="15"/>
    <n v="16"/>
    <s v="WINTER"/>
    <x v="0"/>
    <x v="1"/>
    <x v="23"/>
    <x v="3"/>
    <x v="2"/>
    <x v="2"/>
    <n v="0.2"/>
    <n v="0.93"/>
    <x v="1"/>
    <x v="0"/>
  </r>
  <r>
    <s v="RESULT (B)"/>
    <n v="712"/>
    <x v="32"/>
    <n v="1"/>
    <n v="0"/>
    <n v="2"/>
    <n v="0"/>
    <x v="0"/>
    <n v="3"/>
    <n v="3"/>
    <n v="0.22"/>
    <n v="0.2424"/>
    <n v="0.93"/>
    <n v="0.1045"/>
    <n v="0"/>
    <n v="2"/>
    <n v="2"/>
    <s v="WINTER"/>
    <x v="0"/>
    <x v="1"/>
    <x v="0"/>
    <x v="4"/>
    <x v="2"/>
    <x v="1"/>
    <n v="0.24"/>
    <n v="0.93"/>
    <x v="0"/>
    <x v="1"/>
  </r>
  <r>
    <s v="RESULT (B)"/>
    <n v="713"/>
    <x v="32"/>
    <n v="1"/>
    <n v="0"/>
    <n v="2"/>
    <n v="1"/>
    <x v="0"/>
    <n v="3"/>
    <n v="3"/>
    <n v="0.22"/>
    <n v="0.2273"/>
    <n v="0.93"/>
    <n v="0.19400000000000001"/>
    <n v="0"/>
    <n v="3"/>
    <n v="3"/>
    <s v="WINTER"/>
    <x v="0"/>
    <x v="1"/>
    <x v="1"/>
    <x v="4"/>
    <x v="2"/>
    <x v="1"/>
    <n v="0.23"/>
    <n v="0.93"/>
    <x v="0"/>
    <x v="1"/>
  </r>
  <r>
    <s v="RESULT (B)"/>
    <n v="714"/>
    <x v="32"/>
    <n v="1"/>
    <n v="0"/>
    <n v="2"/>
    <n v="2"/>
    <x v="0"/>
    <n v="3"/>
    <n v="3"/>
    <n v="0.22"/>
    <n v="0.2273"/>
    <n v="0.93"/>
    <n v="0.1343"/>
    <n v="4"/>
    <n v="0"/>
    <n v="4"/>
    <s v="WINTER"/>
    <x v="0"/>
    <x v="1"/>
    <x v="2"/>
    <x v="4"/>
    <x v="2"/>
    <x v="1"/>
    <n v="0.23"/>
    <n v="0.93"/>
    <x v="0"/>
    <x v="1"/>
  </r>
  <r>
    <s v="RESULT (B)"/>
    <n v="715"/>
    <x v="32"/>
    <n v="1"/>
    <n v="0"/>
    <n v="2"/>
    <n v="3"/>
    <x v="0"/>
    <n v="3"/>
    <n v="3"/>
    <n v="0.22"/>
    <n v="0.2273"/>
    <n v="0.93"/>
    <n v="0.1343"/>
    <n v="0"/>
    <n v="1"/>
    <n v="1"/>
    <s v="WINTER"/>
    <x v="0"/>
    <x v="1"/>
    <x v="3"/>
    <x v="4"/>
    <x v="2"/>
    <x v="1"/>
    <n v="0.23"/>
    <n v="0.93"/>
    <x v="0"/>
    <x v="1"/>
  </r>
  <r>
    <s v="RESULT (B)"/>
    <n v="716"/>
    <x v="32"/>
    <n v="1"/>
    <n v="0"/>
    <n v="2"/>
    <n v="4"/>
    <x v="0"/>
    <n v="3"/>
    <n v="3"/>
    <n v="0.22"/>
    <n v="0.21210000000000001"/>
    <n v="0.93"/>
    <n v="0.28360000000000002"/>
    <n v="0"/>
    <n v="1"/>
    <n v="1"/>
    <s v="WINTER"/>
    <x v="0"/>
    <x v="1"/>
    <x v="4"/>
    <x v="4"/>
    <x v="2"/>
    <x v="1"/>
    <n v="0.21"/>
    <n v="0.93"/>
    <x v="0"/>
    <x v="1"/>
  </r>
  <r>
    <s v="RESULT (B)"/>
    <n v="717"/>
    <x v="32"/>
    <n v="1"/>
    <n v="0"/>
    <n v="2"/>
    <n v="5"/>
    <x v="0"/>
    <n v="3"/>
    <n v="3"/>
    <n v="0.22"/>
    <n v="0.2424"/>
    <n v="0.93"/>
    <n v="0.1045"/>
    <n v="0"/>
    <n v="3"/>
    <n v="3"/>
    <s v="WINTER"/>
    <x v="0"/>
    <x v="1"/>
    <x v="5"/>
    <x v="4"/>
    <x v="2"/>
    <x v="1"/>
    <n v="0.24"/>
    <n v="0.93"/>
    <x v="0"/>
    <x v="1"/>
  </r>
  <r>
    <s v="RESULT (B)"/>
    <n v="718"/>
    <x v="32"/>
    <n v="1"/>
    <n v="0"/>
    <n v="2"/>
    <n v="6"/>
    <x v="0"/>
    <n v="3"/>
    <n v="3"/>
    <n v="0.22"/>
    <n v="0.2424"/>
    <n v="0.93"/>
    <n v="0.1045"/>
    <n v="1"/>
    <n v="17"/>
    <n v="18"/>
    <s v="WINTER"/>
    <x v="0"/>
    <x v="1"/>
    <x v="6"/>
    <x v="4"/>
    <x v="2"/>
    <x v="1"/>
    <n v="0.24"/>
    <n v="0.93"/>
    <x v="0"/>
    <x v="1"/>
  </r>
  <r>
    <s v="RESULT (B)"/>
    <n v="719"/>
    <x v="32"/>
    <n v="1"/>
    <n v="0"/>
    <n v="2"/>
    <n v="7"/>
    <x v="0"/>
    <n v="3"/>
    <n v="3"/>
    <n v="0.22"/>
    <n v="0.21210000000000001"/>
    <n v="0.93"/>
    <n v="0.22389999999999999"/>
    <n v="1"/>
    <n v="48"/>
    <n v="49"/>
    <s v="WINTER"/>
    <x v="0"/>
    <x v="1"/>
    <x v="7"/>
    <x v="4"/>
    <x v="2"/>
    <x v="1"/>
    <n v="0.21"/>
    <n v="0.93"/>
    <x v="0"/>
    <x v="1"/>
  </r>
  <r>
    <s v="RESULT (B)"/>
    <n v="720"/>
    <x v="32"/>
    <n v="1"/>
    <n v="0"/>
    <n v="2"/>
    <n v="8"/>
    <x v="0"/>
    <n v="3"/>
    <n v="3"/>
    <n v="0.22"/>
    <n v="0.21210000000000001"/>
    <n v="0.93"/>
    <n v="0.22389999999999999"/>
    <n v="1"/>
    <n v="154"/>
    <n v="155"/>
    <s v="WINTER"/>
    <x v="0"/>
    <x v="1"/>
    <x v="8"/>
    <x v="4"/>
    <x v="2"/>
    <x v="1"/>
    <n v="0.21"/>
    <n v="0.93"/>
    <x v="0"/>
    <x v="1"/>
  </r>
  <r>
    <s v="RESULT (B)"/>
    <n v="721"/>
    <x v="32"/>
    <n v="1"/>
    <n v="0"/>
    <n v="2"/>
    <n v="9"/>
    <x v="0"/>
    <n v="3"/>
    <n v="2"/>
    <n v="0.24"/>
    <n v="0.2576"/>
    <n v="0.93"/>
    <n v="8.9599999999999999E-2"/>
    <n v="4"/>
    <n v="119"/>
    <n v="123"/>
    <s v="WINTER"/>
    <x v="0"/>
    <x v="1"/>
    <x v="9"/>
    <x v="4"/>
    <x v="1"/>
    <x v="0"/>
    <n v="0.26"/>
    <n v="0.93"/>
    <x v="0"/>
    <x v="1"/>
  </r>
  <r>
    <s v="RESULT (B)"/>
    <n v="722"/>
    <x v="32"/>
    <n v="1"/>
    <n v="0"/>
    <n v="2"/>
    <n v="10"/>
    <x v="0"/>
    <n v="3"/>
    <n v="2"/>
    <n v="0.22"/>
    <n v="0.2727"/>
    <n v="1"/>
    <n v="0"/>
    <n v="2"/>
    <n v="59"/>
    <n v="61"/>
    <s v="WINTER"/>
    <x v="0"/>
    <x v="1"/>
    <x v="10"/>
    <x v="4"/>
    <x v="1"/>
    <x v="1"/>
    <n v="0.27"/>
    <n v="1"/>
    <x v="0"/>
    <x v="1"/>
  </r>
  <r>
    <s v="RESULT (B)"/>
    <n v="723"/>
    <x v="32"/>
    <n v="1"/>
    <n v="0"/>
    <n v="2"/>
    <n v="11"/>
    <x v="0"/>
    <n v="3"/>
    <n v="2"/>
    <n v="0.24"/>
    <n v="0.2273"/>
    <n v="0.93"/>
    <n v="0.19400000000000001"/>
    <n v="5"/>
    <n v="47"/>
    <n v="52"/>
    <s v="WINTER"/>
    <x v="0"/>
    <x v="1"/>
    <x v="11"/>
    <x v="4"/>
    <x v="1"/>
    <x v="0"/>
    <n v="0.23"/>
    <n v="0.93"/>
    <x v="0"/>
    <x v="1"/>
  </r>
  <r>
    <s v="RESULT (B)"/>
    <n v="724"/>
    <x v="32"/>
    <n v="1"/>
    <n v="0"/>
    <n v="2"/>
    <n v="12"/>
    <x v="0"/>
    <n v="3"/>
    <n v="2"/>
    <n v="0.24"/>
    <n v="0.2273"/>
    <n v="0.93"/>
    <n v="0.22389999999999999"/>
    <n v="3"/>
    <n v="61"/>
    <n v="64"/>
    <s v="WINTER"/>
    <x v="0"/>
    <x v="1"/>
    <x v="12"/>
    <x v="4"/>
    <x v="1"/>
    <x v="0"/>
    <n v="0.23"/>
    <n v="0.93"/>
    <x v="1"/>
    <x v="1"/>
  </r>
  <r>
    <s v="RESULT (B)"/>
    <n v="725"/>
    <x v="32"/>
    <n v="1"/>
    <n v="0"/>
    <n v="2"/>
    <n v="13"/>
    <x v="0"/>
    <n v="3"/>
    <n v="1"/>
    <n v="0.34"/>
    <n v="0.33329999999999999"/>
    <n v="0.93"/>
    <n v="0.16420000000000001"/>
    <n v="1"/>
    <n v="74"/>
    <n v="75"/>
    <s v="WINTER"/>
    <x v="0"/>
    <x v="1"/>
    <x v="13"/>
    <x v="4"/>
    <x v="0"/>
    <x v="10"/>
    <n v="0.33"/>
    <n v="0.93"/>
    <x v="1"/>
    <x v="1"/>
  </r>
  <r>
    <s v="RESULT (B)"/>
    <n v="726"/>
    <x v="32"/>
    <n v="1"/>
    <n v="0"/>
    <n v="2"/>
    <n v="14"/>
    <x v="0"/>
    <n v="3"/>
    <n v="1"/>
    <n v="0.38"/>
    <n v="0.39389999999999997"/>
    <n v="0.82"/>
    <n v="0.3881"/>
    <n v="2"/>
    <n v="61"/>
    <n v="63"/>
    <s v="WINTER"/>
    <x v="0"/>
    <x v="1"/>
    <x v="14"/>
    <x v="4"/>
    <x v="0"/>
    <x v="4"/>
    <n v="0.39"/>
    <n v="0.82"/>
    <x v="1"/>
    <x v="1"/>
  </r>
  <r>
    <s v="RESULT (B)"/>
    <n v="727"/>
    <x v="32"/>
    <n v="1"/>
    <n v="0"/>
    <n v="2"/>
    <n v="15"/>
    <x v="0"/>
    <n v="3"/>
    <n v="1"/>
    <n v="0.38"/>
    <n v="0.39389999999999997"/>
    <n v="0.76"/>
    <n v="0.32840000000000003"/>
    <n v="10"/>
    <n v="66"/>
    <n v="76"/>
    <s v="WINTER"/>
    <x v="0"/>
    <x v="1"/>
    <x v="15"/>
    <x v="4"/>
    <x v="0"/>
    <x v="4"/>
    <n v="0.39"/>
    <n v="0.76"/>
    <x v="1"/>
    <x v="1"/>
  </r>
  <r>
    <s v="RESULT (B)"/>
    <n v="728"/>
    <x v="32"/>
    <n v="1"/>
    <n v="0"/>
    <n v="2"/>
    <n v="16"/>
    <x v="0"/>
    <n v="3"/>
    <n v="1"/>
    <n v="0.36"/>
    <n v="0.33329999999999999"/>
    <n v="0.71"/>
    <n v="0.29849999999999999"/>
    <n v="8"/>
    <n v="95"/>
    <n v="103"/>
    <s v="WINTER"/>
    <x v="0"/>
    <x v="1"/>
    <x v="16"/>
    <x v="4"/>
    <x v="0"/>
    <x v="5"/>
    <n v="0.33"/>
    <n v="0.71"/>
    <x v="1"/>
    <x v="1"/>
  </r>
  <r>
    <s v="RESULT (B)"/>
    <n v="729"/>
    <x v="32"/>
    <n v="1"/>
    <n v="0"/>
    <n v="2"/>
    <n v="17"/>
    <x v="0"/>
    <n v="3"/>
    <n v="1"/>
    <n v="0.36"/>
    <n v="0.31819999999999998"/>
    <n v="0.53"/>
    <n v="0.52239999999999998"/>
    <n v="7"/>
    <n v="183"/>
    <n v="190"/>
    <s v="WINTER"/>
    <x v="0"/>
    <x v="1"/>
    <x v="17"/>
    <x v="4"/>
    <x v="0"/>
    <x v="5"/>
    <n v="0.32"/>
    <n v="0.53"/>
    <x v="1"/>
    <x v="1"/>
  </r>
  <r>
    <s v="RESULT (B)"/>
    <n v="730"/>
    <x v="32"/>
    <n v="1"/>
    <n v="0"/>
    <n v="2"/>
    <n v="18"/>
    <x v="0"/>
    <n v="3"/>
    <n v="1"/>
    <n v="0.34"/>
    <n v="0.28789999999999999"/>
    <n v="0.42"/>
    <n v="0.55220000000000002"/>
    <n v="7"/>
    <n v="175"/>
    <n v="182"/>
    <s v="WINTER"/>
    <x v="0"/>
    <x v="1"/>
    <x v="18"/>
    <x v="4"/>
    <x v="0"/>
    <x v="10"/>
    <n v="0.28999999999999998"/>
    <n v="0.42"/>
    <x v="1"/>
    <x v="1"/>
  </r>
  <r>
    <s v="RESULT (B)"/>
    <n v="731"/>
    <x v="32"/>
    <n v="1"/>
    <n v="0"/>
    <n v="2"/>
    <n v="19"/>
    <x v="0"/>
    <n v="3"/>
    <n v="1"/>
    <n v="0.28000000000000003"/>
    <n v="0.2424"/>
    <n v="0.45"/>
    <n v="0.49249999999999999"/>
    <n v="3"/>
    <n v="88"/>
    <n v="91"/>
    <s v="WINTER"/>
    <x v="0"/>
    <x v="1"/>
    <x v="19"/>
    <x v="4"/>
    <x v="0"/>
    <x v="17"/>
    <n v="0.24"/>
    <n v="0.45"/>
    <x v="1"/>
    <x v="1"/>
  </r>
  <r>
    <s v="RESULT (B)"/>
    <n v="732"/>
    <x v="32"/>
    <n v="1"/>
    <n v="0"/>
    <n v="2"/>
    <n v="20"/>
    <x v="0"/>
    <n v="3"/>
    <n v="1"/>
    <n v="0.24"/>
    <n v="0.19700000000000001"/>
    <n v="0.48"/>
    <n v="0.55220000000000002"/>
    <n v="4"/>
    <n v="71"/>
    <n v="75"/>
    <s v="WINTER"/>
    <x v="0"/>
    <x v="1"/>
    <x v="20"/>
    <x v="4"/>
    <x v="0"/>
    <x v="0"/>
    <n v="0.2"/>
    <n v="0.48"/>
    <x v="1"/>
    <x v="1"/>
  </r>
  <r>
    <s v="RESULT (B)"/>
    <n v="733"/>
    <x v="32"/>
    <n v="1"/>
    <n v="0"/>
    <n v="2"/>
    <n v="21"/>
    <x v="0"/>
    <n v="3"/>
    <n v="1"/>
    <n v="0.22"/>
    <n v="0.19700000000000001"/>
    <n v="0.47"/>
    <n v="0.32840000000000003"/>
    <n v="1"/>
    <n v="62"/>
    <n v="63"/>
    <s v="WINTER"/>
    <x v="0"/>
    <x v="1"/>
    <x v="21"/>
    <x v="4"/>
    <x v="0"/>
    <x v="1"/>
    <n v="0.2"/>
    <n v="0.47"/>
    <x v="1"/>
    <x v="1"/>
  </r>
  <r>
    <s v="RESULT (B)"/>
    <n v="734"/>
    <x v="32"/>
    <n v="1"/>
    <n v="0"/>
    <n v="2"/>
    <n v="22"/>
    <x v="0"/>
    <n v="3"/>
    <n v="1"/>
    <n v="0.22"/>
    <n v="0.21210000000000001"/>
    <n v="0.44"/>
    <n v="0.25369999999999998"/>
    <n v="5"/>
    <n v="35"/>
    <n v="40"/>
    <s v="WINTER"/>
    <x v="0"/>
    <x v="1"/>
    <x v="22"/>
    <x v="4"/>
    <x v="0"/>
    <x v="1"/>
    <n v="0.21"/>
    <n v="0.44"/>
    <x v="1"/>
    <x v="1"/>
  </r>
  <r>
    <s v="RESULT (B)"/>
    <n v="735"/>
    <x v="32"/>
    <n v="1"/>
    <n v="0"/>
    <n v="2"/>
    <n v="23"/>
    <x v="0"/>
    <n v="3"/>
    <n v="1"/>
    <n v="0.2"/>
    <n v="0.16669999999999999"/>
    <n v="0.44"/>
    <n v="0.44779999999999998"/>
    <n v="3"/>
    <n v="29"/>
    <n v="32"/>
    <s v="WINTER"/>
    <x v="0"/>
    <x v="1"/>
    <x v="23"/>
    <x v="4"/>
    <x v="0"/>
    <x v="2"/>
    <n v="0.17"/>
    <n v="0.44"/>
    <x v="1"/>
    <x v="1"/>
  </r>
  <r>
    <s v="RESULT (B)"/>
    <n v="736"/>
    <x v="33"/>
    <n v="1"/>
    <n v="0"/>
    <n v="2"/>
    <n v="0"/>
    <x v="0"/>
    <n v="4"/>
    <n v="1"/>
    <n v="0.2"/>
    <n v="0.16669999999999999"/>
    <n v="0.4"/>
    <n v="0.44779999999999998"/>
    <n v="1"/>
    <n v="11"/>
    <n v="12"/>
    <s v="WINTER"/>
    <x v="0"/>
    <x v="1"/>
    <x v="0"/>
    <x v="5"/>
    <x v="0"/>
    <x v="2"/>
    <n v="0.17"/>
    <n v="0.4"/>
    <x v="0"/>
    <x v="2"/>
  </r>
  <r>
    <s v="RESULT (B)"/>
    <n v="737"/>
    <x v="33"/>
    <n v="1"/>
    <n v="0"/>
    <n v="2"/>
    <n v="1"/>
    <x v="0"/>
    <n v="4"/>
    <n v="1"/>
    <n v="0.2"/>
    <n v="0.1515"/>
    <n v="0.44"/>
    <n v="0.52239999999999998"/>
    <n v="0"/>
    <n v="5"/>
    <n v="5"/>
    <s v="WINTER"/>
    <x v="0"/>
    <x v="1"/>
    <x v="1"/>
    <x v="5"/>
    <x v="0"/>
    <x v="2"/>
    <n v="0.15"/>
    <n v="0.44"/>
    <x v="0"/>
    <x v="2"/>
  </r>
  <r>
    <s v="RESULT (B)"/>
    <n v="738"/>
    <x v="33"/>
    <n v="1"/>
    <n v="0"/>
    <n v="2"/>
    <n v="2"/>
    <x v="0"/>
    <n v="4"/>
    <n v="1"/>
    <n v="0.18"/>
    <n v="0.16669999999999999"/>
    <n v="0.43"/>
    <n v="0.25369999999999998"/>
    <n v="0"/>
    <n v="2"/>
    <n v="2"/>
    <s v="WINTER"/>
    <x v="0"/>
    <x v="1"/>
    <x v="2"/>
    <x v="5"/>
    <x v="0"/>
    <x v="15"/>
    <n v="0.17"/>
    <n v="0.43"/>
    <x v="0"/>
    <x v="2"/>
  </r>
  <r>
    <s v="RESULT (B)"/>
    <n v="739"/>
    <x v="33"/>
    <n v="1"/>
    <n v="0"/>
    <n v="2"/>
    <n v="3"/>
    <x v="0"/>
    <n v="4"/>
    <n v="1"/>
    <n v="0.18"/>
    <n v="0.16669999999999999"/>
    <n v="0.43"/>
    <n v="0.25369999999999998"/>
    <n v="0"/>
    <n v="1"/>
    <n v="1"/>
    <s v="WINTER"/>
    <x v="0"/>
    <x v="1"/>
    <x v="3"/>
    <x v="5"/>
    <x v="0"/>
    <x v="15"/>
    <n v="0.17"/>
    <n v="0.43"/>
    <x v="0"/>
    <x v="2"/>
  </r>
  <r>
    <s v="RESULT (B)"/>
    <n v="740"/>
    <x v="33"/>
    <n v="1"/>
    <n v="0"/>
    <n v="2"/>
    <n v="5"/>
    <x v="0"/>
    <n v="4"/>
    <n v="1"/>
    <n v="0.16"/>
    <n v="0.13639999999999999"/>
    <n v="0.5"/>
    <n v="0.29849999999999999"/>
    <n v="0"/>
    <n v="2"/>
    <n v="2"/>
    <s v="WINTER"/>
    <x v="0"/>
    <x v="1"/>
    <x v="5"/>
    <x v="5"/>
    <x v="0"/>
    <x v="13"/>
    <n v="0.14000000000000001"/>
    <n v="0.5"/>
    <x v="0"/>
    <x v="2"/>
  </r>
  <r>
    <s v="RESULT (B)"/>
    <n v="741"/>
    <x v="33"/>
    <n v="1"/>
    <n v="0"/>
    <n v="2"/>
    <n v="6"/>
    <x v="0"/>
    <n v="4"/>
    <n v="1"/>
    <n v="0.16"/>
    <n v="0.13639999999999999"/>
    <n v="0.43"/>
    <n v="0.35820000000000002"/>
    <n v="0"/>
    <n v="39"/>
    <n v="39"/>
    <s v="WINTER"/>
    <x v="0"/>
    <x v="1"/>
    <x v="6"/>
    <x v="5"/>
    <x v="0"/>
    <x v="13"/>
    <n v="0.14000000000000001"/>
    <n v="0.43"/>
    <x v="0"/>
    <x v="2"/>
  </r>
  <r>
    <s v="RESULT (B)"/>
    <n v="742"/>
    <x v="33"/>
    <n v="1"/>
    <n v="0"/>
    <n v="2"/>
    <n v="7"/>
    <x v="0"/>
    <n v="4"/>
    <n v="1"/>
    <n v="0.14000000000000001"/>
    <n v="0.1212"/>
    <n v="0.5"/>
    <n v="0.32840000000000003"/>
    <n v="1"/>
    <n v="86"/>
    <n v="87"/>
    <s v="WINTER"/>
    <x v="0"/>
    <x v="1"/>
    <x v="7"/>
    <x v="5"/>
    <x v="0"/>
    <x v="14"/>
    <n v="0.12"/>
    <n v="0.5"/>
    <x v="0"/>
    <x v="2"/>
  </r>
  <r>
    <s v="RESULT (B)"/>
    <n v="743"/>
    <x v="33"/>
    <n v="1"/>
    <n v="0"/>
    <n v="2"/>
    <n v="8"/>
    <x v="0"/>
    <n v="4"/>
    <n v="1"/>
    <n v="0.14000000000000001"/>
    <n v="0.1212"/>
    <n v="0.5"/>
    <n v="0.35820000000000002"/>
    <n v="4"/>
    <n v="184"/>
    <n v="188"/>
    <s v="WINTER"/>
    <x v="0"/>
    <x v="1"/>
    <x v="8"/>
    <x v="5"/>
    <x v="0"/>
    <x v="14"/>
    <n v="0.12"/>
    <n v="0.5"/>
    <x v="0"/>
    <x v="2"/>
  </r>
  <r>
    <s v="RESULT (B)"/>
    <n v="744"/>
    <x v="33"/>
    <n v="1"/>
    <n v="0"/>
    <n v="2"/>
    <n v="9"/>
    <x v="0"/>
    <n v="4"/>
    <n v="1"/>
    <n v="0.16"/>
    <n v="0.13639999999999999"/>
    <n v="0.47"/>
    <n v="0.29849999999999999"/>
    <n v="6"/>
    <n v="127"/>
    <n v="133"/>
    <s v="WINTER"/>
    <x v="0"/>
    <x v="1"/>
    <x v="9"/>
    <x v="5"/>
    <x v="0"/>
    <x v="13"/>
    <n v="0.14000000000000001"/>
    <n v="0.47"/>
    <x v="0"/>
    <x v="2"/>
  </r>
  <r>
    <s v="RESULT (B)"/>
    <n v="745"/>
    <x v="33"/>
    <n v="1"/>
    <n v="0"/>
    <n v="2"/>
    <n v="10"/>
    <x v="0"/>
    <n v="4"/>
    <n v="1"/>
    <n v="0.18"/>
    <n v="0.1515"/>
    <n v="0.43"/>
    <n v="0.32840000000000003"/>
    <n v="2"/>
    <n v="50"/>
    <n v="52"/>
    <s v="WINTER"/>
    <x v="0"/>
    <x v="1"/>
    <x v="10"/>
    <x v="5"/>
    <x v="0"/>
    <x v="15"/>
    <n v="0.15"/>
    <n v="0.43"/>
    <x v="0"/>
    <x v="2"/>
  </r>
  <r>
    <s v="RESULT (B)"/>
    <n v="746"/>
    <x v="33"/>
    <n v="1"/>
    <n v="0"/>
    <n v="2"/>
    <n v="11"/>
    <x v="0"/>
    <n v="4"/>
    <n v="1"/>
    <n v="0.18"/>
    <n v="0.13639999999999999"/>
    <n v="0.43"/>
    <n v="0.44779999999999998"/>
    <n v="9"/>
    <n v="55"/>
    <n v="64"/>
    <s v="WINTER"/>
    <x v="0"/>
    <x v="1"/>
    <x v="11"/>
    <x v="5"/>
    <x v="0"/>
    <x v="15"/>
    <n v="0.14000000000000001"/>
    <n v="0.43"/>
    <x v="0"/>
    <x v="2"/>
  </r>
  <r>
    <s v="RESULT (B)"/>
    <n v="747"/>
    <x v="33"/>
    <n v="1"/>
    <n v="0"/>
    <n v="2"/>
    <n v="12"/>
    <x v="0"/>
    <n v="4"/>
    <n v="1"/>
    <n v="0.2"/>
    <n v="0.18179999999999999"/>
    <n v="0.4"/>
    <n v="0.35820000000000002"/>
    <n v="2"/>
    <n v="67"/>
    <n v="69"/>
    <s v="WINTER"/>
    <x v="0"/>
    <x v="1"/>
    <x v="12"/>
    <x v="5"/>
    <x v="0"/>
    <x v="2"/>
    <n v="0.18"/>
    <n v="0.4"/>
    <x v="1"/>
    <x v="2"/>
  </r>
  <r>
    <s v="RESULT (B)"/>
    <n v="748"/>
    <x v="33"/>
    <n v="1"/>
    <n v="0"/>
    <n v="2"/>
    <n v="13"/>
    <x v="0"/>
    <n v="4"/>
    <n v="1"/>
    <n v="0.2"/>
    <n v="0.16669999999999999"/>
    <n v="0.4"/>
    <n v="0.41789999999999999"/>
    <n v="4"/>
    <n v="47"/>
    <n v="51"/>
    <s v="WINTER"/>
    <x v="0"/>
    <x v="1"/>
    <x v="13"/>
    <x v="5"/>
    <x v="0"/>
    <x v="2"/>
    <n v="0.17"/>
    <n v="0.4"/>
    <x v="1"/>
    <x v="2"/>
  </r>
  <r>
    <s v="RESULT (B)"/>
    <n v="749"/>
    <x v="33"/>
    <n v="1"/>
    <n v="0"/>
    <n v="2"/>
    <n v="14"/>
    <x v="0"/>
    <n v="4"/>
    <n v="1"/>
    <n v="0.22"/>
    <n v="0.19700000000000001"/>
    <n v="0.37"/>
    <n v="0.3881"/>
    <n v="4"/>
    <n v="43"/>
    <n v="47"/>
    <s v="WINTER"/>
    <x v="0"/>
    <x v="1"/>
    <x v="14"/>
    <x v="5"/>
    <x v="0"/>
    <x v="1"/>
    <n v="0.2"/>
    <n v="0.37"/>
    <x v="1"/>
    <x v="2"/>
  </r>
  <r>
    <s v="RESULT (B)"/>
    <n v="750"/>
    <x v="33"/>
    <n v="1"/>
    <n v="0"/>
    <n v="2"/>
    <n v="15"/>
    <x v="0"/>
    <n v="4"/>
    <n v="1"/>
    <n v="0.22"/>
    <n v="0.19700000000000001"/>
    <n v="0.37"/>
    <n v="0.32840000000000003"/>
    <n v="4"/>
    <n v="56"/>
    <n v="60"/>
    <s v="WINTER"/>
    <x v="0"/>
    <x v="1"/>
    <x v="15"/>
    <x v="5"/>
    <x v="0"/>
    <x v="1"/>
    <n v="0.2"/>
    <n v="0.37"/>
    <x v="1"/>
    <x v="2"/>
  </r>
  <r>
    <s v="RESULT (B)"/>
    <n v="751"/>
    <x v="33"/>
    <n v="1"/>
    <n v="0"/>
    <n v="2"/>
    <n v="16"/>
    <x v="0"/>
    <n v="4"/>
    <n v="1"/>
    <n v="0.22"/>
    <n v="0.21210000000000001"/>
    <n v="0.37"/>
    <n v="0.25369999999999998"/>
    <n v="5"/>
    <n v="73"/>
    <n v="78"/>
    <s v="WINTER"/>
    <x v="0"/>
    <x v="1"/>
    <x v="16"/>
    <x v="5"/>
    <x v="0"/>
    <x v="1"/>
    <n v="0.21"/>
    <n v="0.37"/>
    <x v="1"/>
    <x v="2"/>
  </r>
  <r>
    <s v="RESULT (B)"/>
    <n v="752"/>
    <x v="33"/>
    <n v="1"/>
    <n v="0"/>
    <n v="2"/>
    <n v="17"/>
    <x v="0"/>
    <n v="4"/>
    <n v="1"/>
    <n v="0.2"/>
    <n v="0.19700000000000001"/>
    <n v="0.4"/>
    <n v="0.19400000000000001"/>
    <n v="5"/>
    <n v="170"/>
    <n v="175"/>
    <s v="WINTER"/>
    <x v="0"/>
    <x v="1"/>
    <x v="17"/>
    <x v="5"/>
    <x v="0"/>
    <x v="2"/>
    <n v="0.2"/>
    <n v="0.4"/>
    <x v="1"/>
    <x v="2"/>
  </r>
  <r>
    <s v="RESULT (B)"/>
    <n v="753"/>
    <x v="33"/>
    <n v="1"/>
    <n v="0"/>
    <n v="2"/>
    <n v="18"/>
    <x v="0"/>
    <n v="4"/>
    <n v="1"/>
    <n v="0.2"/>
    <n v="0.21210000000000001"/>
    <n v="0.4"/>
    <n v="0.16420000000000001"/>
    <n v="2"/>
    <n v="145"/>
    <n v="147"/>
    <s v="WINTER"/>
    <x v="0"/>
    <x v="1"/>
    <x v="18"/>
    <x v="5"/>
    <x v="0"/>
    <x v="2"/>
    <n v="0.21"/>
    <n v="0.4"/>
    <x v="1"/>
    <x v="2"/>
  </r>
  <r>
    <s v="RESULT (B)"/>
    <n v="754"/>
    <x v="33"/>
    <n v="1"/>
    <n v="0"/>
    <n v="2"/>
    <n v="19"/>
    <x v="0"/>
    <n v="4"/>
    <n v="1"/>
    <n v="0.2"/>
    <n v="0.2576"/>
    <n v="0.4"/>
    <n v="0"/>
    <n v="4"/>
    <n v="92"/>
    <n v="96"/>
    <s v="WINTER"/>
    <x v="0"/>
    <x v="1"/>
    <x v="19"/>
    <x v="5"/>
    <x v="0"/>
    <x v="2"/>
    <n v="0.26"/>
    <n v="0.4"/>
    <x v="1"/>
    <x v="2"/>
  </r>
  <r>
    <s v="RESULT (B)"/>
    <n v="755"/>
    <x v="33"/>
    <n v="1"/>
    <n v="0"/>
    <n v="2"/>
    <n v="20"/>
    <x v="0"/>
    <n v="4"/>
    <n v="1"/>
    <n v="0.2"/>
    <n v="0.2273"/>
    <n v="0.47"/>
    <n v="8.9599999999999999E-2"/>
    <n v="1"/>
    <n v="108"/>
    <n v="109"/>
    <s v="WINTER"/>
    <x v="0"/>
    <x v="1"/>
    <x v="20"/>
    <x v="5"/>
    <x v="0"/>
    <x v="2"/>
    <n v="0.23"/>
    <n v="0.47"/>
    <x v="1"/>
    <x v="2"/>
  </r>
  <r>
    <s v="RESULT (B)"/>
    <n v="756"/>
    <x v="33"/>
    <n v="1"/>
    <n v="0"/>
    <n v="2"/>
    <n v="21"/>
    <x v="0"/>
    <n v="4"/>
    <n v="1"/>
    <n v="0.18"/>
    <n v="0.21210000000000001"/>
    <n v="0.55000000000000004"/>
    <n v="0.1045"/>
    <n v="1"/>
    <n v="53"/>
    <n v="54"/>
    <s v="WINTER"/>
    <x v="0"/>
    <x v="1"/>
    <x v="21"/>
    <x v="5"/>
    <x v="0"/>
    <x v="15"/>
    <n v="0.21"/>
    <n v="0.55000000000000004"/>
    <x v="1"/>
    <x v="2"/>
  </r>
  <r>
    <s v="RESULT (B)"/>
    <n v="757"/>
    <x v="33"/>
    <n v="1"/>
    <n v="0"/>
    <n v="2"/>
    <n v="22"/>
    <x v="0"/>
    <n v="4"/>
    <n v="1"/>
    <n v="0.18"/>
    <n v="0.21210000000000001"/>
    <n v="0.51"/>
    <n v="8.9599999999999999E-2"/>
    <n v="2"/>
    <n v="39"/>
    <n v="41"/>
    <s v="WINTER"/>
    <x v="0"/>
    <x v="1"/>
    <x v="22"/>
    <x v="5"/>
    <x v="0"/>
    <x v="15"/>
    <n v="0.21"/>
    <n v="0.51"/>
    <x v="1"/>
    <x v="2"/>
  </r>
  <r>
    <s v="RESULT (B)"/>
    <n v="758"/>
    <x v="33"/>
    <n v="1"/>
    <n v="0"/>
    <n v="2"/>
    <n v="23"/>
    <x v="0"/>
    <n v="4"/>
    <n v="1"/>
    <n v="0.2"/>
    <n v="0.2273"/>
    <n v="0.47"/>
    <n v="0.1045"/>
    <n v="4"/>
    <n v="34"/>
    <n v="38"/>
    <s v="WINTER"/>
    <x v="0"/>
    <x v="1"/>
    <x v="23"/>
    <x v="5"/>
    <x v="0"/>
    <x v="2"/>
    <n v="0.23"/>
    <n v="0.47"/>
    <x v="1"/>
    <x v="2"/>
  </r>
  <r>
    <s v="RESULT (B)"/>
    <n v="759"/>
    <x v="34"/>
    <n v="1"/>
    <n v="0"/>
    <n v="2"/>
    <n v="0"/>
    <x v="0"/>
    <n v="5"/>
    <n v="2"/>
    <n v="0.2"/>
    <n v="0.2576"/>
    <n v="0.44"/>
    <n v="0"/>
    <n v="3"/>
    <n v="10"/>
    <n v="13"/>
    <s v="WINTER"/>
    <x v="0"/>
    <x v="1"/>
    <x v="0"/>
    <x v="6"/>
    <x v="1"/>
    <x v="2"/>
    <n v="0.26"/>
    <n v="0.44"/>
    <x v="0"/>
    <x v="3"/>
  </r>
  <r>
    <s v="RESULT (B)"/>
    <n v="760"/>
    <x v="34"/>
    <n v="1"/>
    <n v="0"/>
    <n v="2"/>
    <n v="1"/>
    <x v="0"/>
    <n v="5"/>
    <n v="2"/>
    <n v="0.16"/>
    <n v="0.2273"/>
    <n v="0.59"/>
    <n v="0"/>
    <n v="0"/>
    <n v="7"/>
    <n v="7"/>
    <s v="WINTER"/>
    <x v="0"/>
    <x v="1"/>
    <x v="1"/>
    <x v="6"/>
    <x v="1"/>
    <x v="13"/>
    <n v="0.23"/>
    <n v="0.59"/>
    <x v="0"/>
    <x v="3"/>
  </r>
  <r>
    <s v="RESULT (B)"/>
    <n v="761"/>
    <x v="34"/>
    <n v="1"/>
    <n v="0"/>
    <n v="2"/>
    <n v="2"/>
    <x v="0"/>
    <n v="5"/>
    <n v="2"/>
    <n v="0.14000000000000001"/>
    <n v="0.16669999999999999"/>
    <n v="0.63"/>
    <n v="0.1045"/>
    <n v="0"/>
    <n v="1"/>
    <n v="1"/>
    <s v="WINTER"/>
    <x v="0"/>
    <x v="1"/>
    <x v="2"/>
    <x v="6"/>
    <x v="1"/>
    <x v="14"/>
    <n v="0.17"/>
    <n v="0.63"/>
    <x v="0"/>
    <x v="3"/>
  </r>
  <r>
    <s v="RESULT (B)"/>
    <n v="762"/>
    <x v="34"/>
    <n v="1"/>
    <n v="0"/>
    <n v="2"/>
    <n v="3"/>
    <x v="0"/>
    <n v="5"/>
    <n v="2"/>
    <n v="0.14000000000000001"/>
    <n v="0.16669999999999999"/>
    <n v="0.63"/>
    <n v="0.1045"/>
    <n v="0"/>
    <n v="1"/>
    <n v="1"/>
    <s v="WINTER"/>
    <x v="0"/>
    <x v="1"/>
    <x v="3"/>
    <x v="6"/>
    <x v="1"/>
    <x v="14"/>
    <n v="0.17"/>
    <n v="0.63"/>
    <x v="0"/>
    <x v="3"/>
  </r>
  <r>
    <s v="RESULT (B)"/>
    <n v="763"/>
    <x v="34"/>
    <n v="1"/>
    <n v="0"/>
    <n v="2"/>
    <n v="5"/>
    <x v="0"/>
    <n v="5"/>
    <n v="2"/>
    <n v="0.14000000000000001"/>
    <n v="0.1515"/>
    <n v="0.63"/>
    <n v="0.1343"/>
    <n v="0"/>
    <n v="7"/>
    <n v="7"/>
    <s v="WINTER"/>
    <x v="0"/>
    <x v="1"/>
    <x v="5"/>
    <x v="6"/>
    <x v="1"/>
    <x v="14"/>
    <n v="0.15"/>
    <n v="0.63"/>
    <x v="0"/>
    <x v="3"/>
  </r>
  <r>
    <s v="RESULT (B)"/>
    <n v="764"/>
    <x v="34"/>
    <n v="1"/>
    <n v="0"/>
    <n v="2"/>
    <n v="6"/>
    <x v="0"/>
    <n v="5"/>
    <n v="2"/>
    <n v="0.16"/>
    <n v="0.2273"/>
    <n v="0.55000000000000004"/>
    <n v="0"/>
    <n v="2"/>
    <n v="26"/>
    <n v="28"/>
    <s v="WINTER"/>
    <x v="0"/>
    <x v="1"/>
    <x v="6"/>
    <x v="6"/>
    <x v="1"/>
    <x v="13"/>
    <n v="0.23"/>
    <n v="0.55000000000000004"/>
    <x v="0"/>
    <x v="3"/>
  </r>
  <r>
    <s v="RESULT (B)"/>
    <n v="765"/>
    <x v="34"/>
    <n v="1"/>
    <n v="0"/>
    <n v="2"/>
    <n v="7"/>
    <x v="0"/>
    <n v="5"/>
    <n v="1"/>
    <n v="0.14000000000000001"/>
    <n v="0.21210000000000001"/>
    <n v="0.59"/>
    <n v="0"/>
    <n v="0"/>
    <n v="87"/>
    <n v="87"/>
    <s v="WINTER"/>
    <x v="0"/>
    <x v="1"/>
    <x v="7"/>
    <x v="6"/>
    <x v="0"/>
    <x v="14"/>
    <n v="0.21"/>
    <n v="0.59"/>
    <x v="0"/>
    <x v="3"/>
  </r>
  <r>
    <s v="RESULT (B)"/>
    <n v="766"/>
    <x v="34"/>
    <n v="1"/>
    <n v="0"/>
    <n v="2"/>
    <n v="8"/>
    <x v="0"/>
    <n v="5"/>
    <n v="1"/>
    <n v="0.14000000000000001"/>
    <n v="0.1515"/>
    <n v="0.74"/>
    <n v="0.1343"/>
    <n v="3"/>
    <n v="217"/>
    <n v="220"/>
    <s v="WINTER"/>
    <x v="0"/>
    <x v="1"/>
    <x v="8"/>
    <x v="6"/>
    <x v="0"/>
    <x v="14"/>
    <n v="0.15"/>
    <n v="0.74"/>
    <x v="0"/>
    <x v="3"/>
  </r>
  <r>
    <s v="RESULT (B)"/>
    <n v="767"/>
    <x v="34"/>
    <n v="1"/>
    <n v="0"/>
    <n v="2"/>
    <n v="9"/>
    <x v="0"/>
    <n v="5"/>
    <n v="2"/>
    <n v="0.16"/>
    <n v="0.18179999999999999"/>
    <n v="0.8"/>
    <n v="0.1343"/>
    <n v="3"/>
    <n v="124"/>
    <n v="127"/>
    <s v="WINTER"/>
    <x v="0"/>
    <x v="1"/>
    <x v="9"/>
    <x v="6"/>
    <x v="1"/>
    <x v="13"/>
    <n v="0.18"/>
    <n v="0.8"/>
    <x v="0"/>
    <x v="3"/>
  </r>
  <r>
    <s v="RESULT (B)"/>
    <n v="768"/>
    <x v="34"/>
    <n v="1"/>
    <n v="0"/>
    <n v="2"/>
    <n v="10"/>
    <x v="0"/>
    <n v="5"/>
    <n v="2"/>
    <n v="0.2"/>
    <n v="0.21210000000000001"/>
    <n v="0.51"/>
    <n v="0.1343"/>
    <n v="5"/>
    <n v="46"/>
    <n v="51"/>
    <s v="WINTER"/>
    <x v="0"/>
    <x v="1"/>
    <x v="10"/>
    <x v="6"/>
    <x v="1"/>
    <x v="2"/>
    <n v="0.21"/>
    <n v="0.51"/>
    <x v="0"/>
    <x v="3"/>
  </r>
  <r>
    <s v="RESULT (B)"/>
    <n v="769"/>
    <x v="34"/>
    <n v="1"/>
    <n v="0"/>
    <n v="2"/>
    <n v="11"/>
    <x v="0"/>
    <n v="5"/>
    <n v="1"/>
    <n v="0.22"/>
    <n v="0.2273"/>
    <n v="0.51"/>
    <n v="0.16420000000000001"/>
    <n v="3"/>
    <n v="61"/>
    <n v="64"/>
    <s v="WINTER"/>
    <x v="0"/>
    <x v="1"/>
    <x v="11"/>
    <x v="6"/>
    <x v="0"/>
    <x v="1"/>
    <n v="0.23"/>
    <n v="0.51"/>
    <x v="0"/>
    <x v="3"/>
  </r>
  <r>
    <s v="RESULT (B)"/>
    <n v="770"/>
    <x v="34"/>
    <n v="1"/>
    <n v="0"/>
    <n v="2"/>
    <n v="12"/>
    <x v="0"/>
    <n v="5"/>
    <n v="2"/>
    <n v="0.24"/>
    <n v="0.2424"/>
    <n v="0.48"/>
    <n v="0.16420000000000001"/>
    <n v="8"/>
    <n v="78"/>
    <n v="86"/>
    <s v="WINTER"/>
    <x v="0"/>
    <x v="1"/>
    <x v="12"/>
    <x v="6"/>
    <x v="1"/>
    <x v="0"/>
    <n v="0.24"/>
    <n v="0.48"/>
    <x v="1"/>
    <x v="3"/>
  </r>
  <r>
    <s v="RESULT (B)"/>
    <n v="771"/>
    <x v="34"/>
    <n v="1"/>
    <n v="0"/>
    <n v="2"/>
    <n v="13"/>
    <x v="0"/>
    <n v="5"/>
    <n v="2"/>
    <n v="0.26"/>
    <n v="0.2576"/>
    <n v="0.5"/>
    <n v="0.22389999999999999"/>
    <n v="9"/>
    <n v="73"/>
    <n v="82"/>
    <s v="WINTER"/>
    <x v="0"/>
    <x v="1"/>
    <x v="13"/>
    <x v="6"/>
    <x v="1"/>
    <x v="12"/>
    <n v="0.26"/>
    <n v="0.5"/>
    <x v="1"/>
    <x v="3"/>
  </r>
  <r>
    <s v="RESULT (B)"/>
    <n v="772"/>
    <x v="34"/>
    <n v="1"/>
    <n v="0"/>
    <n v="2"/>
    <n v="14"/>
    <x v="0"/>
    <n v="5"/>
    <n v="2"/>
    <n v="0.28000000000000003"/>
    <n v="0.2727"/>
    <n v="0.45"/>
    <n v="0.16420000000000001"/>
    <n v="15"/>
    <n v="76"/>
    <n v="91"/>
    <s v="WINTER"/>
    <x v="0"/>
    <x v="1"/>
    <x v="14"/>
    <x v="6"/>
    <x v="1"/>
    <x v="17"/>
    <n v="0.27"/>
    <n v="0.45"/>
    <x v="1"/>
    <x v="3"/>
  </r>
  <r>
    <s v="RESULT (B)"/>
    <n v="773"/>
    <x v="34"/>
    <n v="1"/>
    <n v="0"/>
    <n v="2"/>
    <n v="15"/>
    <x v="0"/>
    <n v="5"/>
    <n v="2"/>
    <n v="0.28000000000000003"/>
    <n v="0.2727"/>
    <n v="0.48"/>
    <n v="0.25369999999999998"/>
    <n v="9"/>
    <n v="81"/>
    <n v="90"/>
    <s v="WINTER"/>
    <x v="0"/>
    <x v="1"/>
    <x v="15"/>
    <x v="6"/>
    <x v="1"/>
    <x v="17"/>
    <n v="0.27"/>
    <n v="0.48"/>
    <x v="1"/>
    <x v="3"/>
  </r>
  <r>
    <s v="RESULT (B)"/>
    <n v="774"/>
    <x v="34"/>
    <n v="1"/>
    <n v="0"/>
    <n v="2"/>
    <n v="16"/>
    <x v="0"/>
    <n v="5"/>
    <n v="2"/>
    <n v="0.3"/>
    <n v="0.28789999999999999"/>
    <n v="0.42"/>
    <n v="0.22389999999999999"/>
    <n v="8"/>
    <n v="91"/>
    <n v="99"/>
    <s v="WINTER"/>
    <x v="0"/>
    <x v="1"/>
    <x v="16"/>
    <x v="6"/>
    <x v="1"/>
    <x v="11"/>
    <n v="0.28999999999999998"/>
    <n v="0.42"/>
    <x v="1"/>
    <x v="3"/>
  </r>
  <r>
    <s v="RESULT (B)"/>
    <n v="775"/>
    <x v="34"/>
    <n v="1"/>
    <n v="0"/>
    <n v="2"/>
    <n v="17"/>
    <x v="0"/>
    <n v="5"/>
    <n v="2"/>
    <n v="0.26"/>
    <n v="0.2727"/>
    <n v="0.56000000000000005"/>
    <n v="0.1343"/>
    <n v="10"/>
    <n v="195"/>
    <n v="205"/>
    <s v="WINTER"/>
    <x v="0"/>
    <x v="1"/>
    <x v="17"/>
    <x v="6"/>
    <x v="1"/>
    <x v="12"/>
    <n v="0.27"/>
    <n v="0.56000000000000005"/>
    <x v="1"/>
    <x v="3"/>
  </r>
  <r>
    <s v="RESULT (B)"/>
    <n v="776"/>
    <x v="34"/>
    <n v="1"/>
    <n v="0"/>
    <n v="2"/>
    <n v="18"/>
    <x v="0"/>
    <n v="5"/>
    <n v="2"/>
    <n v="0.24"/>
    <n v="0.2576"/>
    <n v="0.6"/>
    <n v="0.1045"/>
    <n v="3"/>
    <n v="152"/>
    <n v="155"/>
    <s v="WINTER"/>
    <x v="0"/>
    <x v="1"/>
    <x v="18"/>
    <x v="6"/>
    <x v="1"/>
    <x v="0"/>
    <n v="0.26"/>
    <n v="0.6"/>
    <x v="1"/>
    <x v="3"/>
  </r>
  <r>
    <s v="RESULT (B)"/>
    <n v="777"/>
    <x v="34"/>
    <n v="1"/>
    <n v="0"/>
    <n v="2"/>
    <n v="19"/>
    <x v="0"/>
    <n v="5"/>
    <n v="2"/>
    <n v="0.24"/>
    <n v="0.2424"/>
    <n v="0.65"/>
    <n v="0.1343"/>
    <n v="1"/>
    <n v="102"/>
    <n v="103"/>
    <s v="WINTER"/>
    <x v="0"/>
    <x v="1"/>
    <x v="19"/>
    <x v="6"/>
    <x v="1"/>
    <x v="0"/>
    <n v="0.24"/>
    <n v="0.65"/>
    <x v="1"/>
    <x v="3"/>
  </r>
  <r>
    <s v="RESULT (B)"/>
    <n v="778"/>
    <x v="34"/>
    <n v="1"/>
    <n v="0"/>
    <n v="2"/>
    <n v="20"/>
    <x v="0"/>
    <n v="5"/>
    <n v="2"/>
    <n v="0.24"/>
    <n v="0.2424"/>
    <n v="0.65"/>
    <n v="0.16420000000000001"/>
    <n v="2"/>
    <n v="69"/>
    <n v="71"/>
    <s v="WINTER"/>
    <x v="0"/>
    <x v="1"/>
    <x v="20"/>
    <x v="6"/>
    <x v="1"/>
    <x v="0"/>
    <n v="0.24"/>
    <n v="0.65"/>
    <x v="1"/>
    <x v="3"/>
  </r>
  <r>
    <s v="RESULT (B)"/>
    <n v="779"/>
    <x v="34"/>
    <n v="1"/>
    <n v="0"/>
    <n v="2"/>
    <n v="21"/>
    <x v="0"/>
    <n v="5"/>
    <n v="2"/>
    <n v="0.24"/>
    <n v="0.2424"/>
    <n v="0.7"/>
    <n v="0.16420000000000001"/>
    <n v="2"/>
    <n v="41"/>
    <n v="43"/>
    <s v="WINTER"/>
    <x v="0"/>
    <x v="1"/>
    <x v="21"/>
    <x v="6"/>
    <x v="1"/>
    <x v="0"/>
    <n v="0.24"/>
    <n v="0.7"/>
    <x v="1"/>
    <x v="3"/>
  </r>
  <r>
    <s v="RESULT (B)"/>
    <n v="780"/>
    <x v="34"/>
    <n v="1"/>
    <n v="0"/>
    <n v="2"/>
    <n v="22"/>
    <x v="0"/>
    <n v="5"/>
    <n v="2"/>
    <n v="0.24"/>
    <n v="0.2424"/>
    <n v="0.65"/>
    <n v="0.16420000000000001"/>
    <n v="1"/>
    <n v="45"/>
    <n v="46"/>
    <s v="WINTER"/>
    <x v="0"/>
    <x v="1"/>
    <x v="22"/>
    <x v="6"/>
    <x v="1"/>
    <x v="0"/>
    <n v="0.24"/>
    <n v="0.65"/>
    <x v="1"/>
    <x v="3"/>
  </r>
  <r>
    <s v="RESULT (B)"/>
    <n v="781"/>
    <x v="34"/>
    <n v="1"/>
    <n v="0"/>
    <n v="2"/>
    <n v="23"/>
    <x v="0"/>
    <n v="5"/>
    <n v="2"/>
    <n v="0.24"/>
    <n v="0.2424"/>
    <n v="0.7"/>
    <n v="0.1343"/>
    <n v="1"/>
    <n v="30"/>
    <n v="31"/>
    <s v="WINTER"/>
    <x v="0"/>
    <x v="1"/>
    <x v="23"/>
    <x v="6"/>
    <x v="1"/>
    <x v="0"/>
    <n v="0.24"/>
    <n v="0.7"/>
    <x v="1"/>
    <x v="3"/>
  </r>
  <r>
    <s v="RESULT (B)"/>
    <n v="782"/>
    <x v="35"/>
    <n v="1"/>
    <n v="0"/>
    <n v="2"/>
    <n v="0"/>
    <x v="0"/>
    <n v="6"/>
    <n v="2"/>
    <n v="0.24"/>
    <n v="0.2424"/>
    <n v="0.7"/>
    <n v="0.16420000000000001"/>
    <n v="3"/>
    <n v="36"/>
    <n v="39"/>
    <s v="WINTER"/>
    <x v="0"/>
    <x v="1"/>
    <x v="0"/>
    <x v="0"/>
    <x v="1"/>
    <x v="0"/>
    <n v="0.24"/>
    <n v="0.7"/>
    <x v="0"/>
    <x v="4"/>
  </r>
  <r>
    <s v="RESULT (B)"/>
    <n v="783"/>
    <x v="35"/>
    <n v="1"/>
    <n v="0"/>
    <n v="2"/>
    <n v="1"/>
    <x v="0"/>
    <n v="6"/>
    <n v="2"/>
    <n v="0.24"/>
    <n v="0.2424"/>
    <n v="0.65"/>
    <n v="0.16420000000000001"/>
    <n v="1"/>
    <n v="17"/>
    <n v="18"/>
    <s v="WINTER"/>
    <x v="0"/>
    <x v="1"/>
    <x v="1"/>
    <x v="0"/>
    <x v="1"/>
    <x v="0"/>
    <n v="0.24"/>
    <n v="0.65"/>
    <x v="0"/>
    <x v="4"/>
  </r>
  <r>
    <s v="RESULT (B)"/>
    <n v="784"/>
    <x v="35"/>
    <n v="1"/>
    <n v="0"/>
    <n v="2"/>
    <n v="2"/>
    <x v="0"/>
    <n v="6"/>
    <n v="2"/>
    <n v="0.24"/>
    <n v="0.2424"/>
    <n v="0.75"/>
    <n v="0.16420000000000001"/>
    <n v="5"/>
    <n v="12"/>
    <n v="17"/>
    <s v="WINTER"/>
    <x v="0"/>
    <x v="1"/>
    <x v="2"/>
    <x v="0"/>
    <x v="1"/>
    <x v="0"/>
    <n v="0.24"/>
    <n v="0.75"/>
    <x v="0"/>
    <x v="4"/>
  </r>
  <r>
    <s v="RESULT (B)"/>
    <n v="785"/>
    <x v="35"/>
    <n v="1"/>
    <n v="0"/>
    <n v="2"/>
    <n v="3"/>
    <x v="0"/>
    <n v="6"/>
    <n v="2"/>
    <n v="0.24"/>
    <n v="0.2424"/>
    <n v="0.75"/>
    <n v="0.16420000000000001"/>
    <n v="1"/>
    <n v="10"/>
    <n v="11"/>
    <s v="WINTER"/>
    <x v="0"/>
    <x v="1"/>
    <x v="3"/>
    <x v="0"/>
    <x v="1"/>
    <x v="0"/>
    <n v="0.24"/>
    <n v="0.75"/>
    <x v="0"/>
    <x v="4"/>
  </r>
  <r>
    <s v="RESULT (B)"/>
    <n v="786"/>
    <x v="35"/>
    <n v="1"/>
    <n v="0"/>
    <n v="2"/>
    <n v="4"/>
    <x v="0"/>
    <n v="6"/>
    <n v="3"/>
    <n v="0.22"/>
    <n v="0.2273"/>
    <n v="0.93"/>
    <n v="0.1343"/>
    <n v="0"/>
    <n v="8"/>
    <n v="8"/>
    <s v="WINTER"/>
    <x v="0"/>
    <x v="1"/>
    <x v="4"/>
    <x v="0"/>
    <x v="2"/>
    <x v="1"/>
    <n v="0.23"/>
    <n v="0.93"/>
    <x v="0"/>
    <x v="4"/>
  </r>
  <r>
    <s v="RESULT (B)"/>
    <n v="787"/>
    <x v="35"/>
    <n v="1"/>
    <n v="0"/>
    <n v="2"/>
    <n v="5"/>
    <x v="0"/>
    <n v="6"/>
    <n v="3"/>
    <n v="0.2"/>
    <n v="0.2273"/>
    <n v="1"/>
    <n v="8.9599999999999999E-2"/>
    <n v="0"/>
    <n v="9"/>
    <n v="9"/>
    <s v="WINTER"/>
    <x v="0"/>
    <x v="1"/>
    <x v="5"/>
    <x v="0"/>
    <x v="2"/>
    <x v="2"/>
    <n v="0.23"/>
    <n v="1"/>
    <x v="0"/>
    <x v="4"/>
  </r>
  <r>
    <s v="RESULT (B)"/>
    <n v="788"/>
    <x v="35"/>
    <n v="1"/>
    <n v="0"/>
    <n v="2"/>
    <n v="6"/>
    <x v="0"/>
    <n v="6"/>
    <n v="3"/>
    <n v="0.2"/>
    <n v="0.2576"/>
    <n v="1"/>
    <n v="0"/>
    <n v="0"/>
    <n v="4"/>
    <n v="4"/>
    <s v="WINTER"/>
    <x v="0"/>
    <x v="1"/>
    <x v="6"/>
    <x v="0"/>
    <x v="2"/>
    <x v="2"/>
    <n v="0.26"/>
    <n v="1"/>
    <x v="0"/>
    <x v="4"/>
  </r>
  <r>
    <s v="RESULT (B)"/>
    <n v="789"/>
    <x v="35"/>
    <n v="1"/>
    <n v="0"/>
    <n v="2"/>
    <n v="7"/>
    <x v="0"/>
    <n v="6"/>
    <n v="3"/>
    <n v="0.22"/>
    <n v="0.2576"/>
    <n v="0.93"/>
    <n v="8.9599999999999999E-2"/>
    <n v="0"/>
    <n v="4"/>
    <n v="4"/>
    <s v="WINTER"/>
    <x v="0"/>
    <x v="1"/>
    <x v="7"/>
    <x v="0"/>
    <x v="2"/>
    <x v="1"/>
    <n v="0.26"/>
    <n v="0.93"/>
    <x v="0"/>
    <x v="4"/>
  </r>
  <r>
    <s v="RESULT (B)"/>
    <n v="790"/>
    <x v="35"/>
    <n v="1"/>
    <n v="0"/>
    <n v="2"/>
    <n v="8"/>
    <x v="0"/>
    <n v="6"/>
    <n v="3"/>
    <n v="0.2"/>
    <n v="0.2273"/>
    <n v="1"/>
    <n v="8.9599999999999999E-2"/>
    <n v="0"/>
    <n v="10"/>
    <n v="10"/>
    <s v="WINTER"/>
    <x v="0"/>
    <x v="1"/>
    <x v="8"/>
    <x v="0"/>
    <x v="2"/>
    <x v="2"/>
    <n v="0.23"/>
    <n v="1"/>
    <x v="0"/>
    <x v="4"/>
  </r>
  <r>
    <s v="RESULT (B)"/>
    <n v="791"/>
    <x v="35"/>
    <n v="1"/>
    <n v="0"/>
    <n v="2"/>
    <n v="9"/>
    <x v="0"/>
    <n v="6"/>
    <n v="3"/>
    <n v="0.2"/>
    <n v="0.2273"/>
    <n v="1"/>
    <n v="8.9599999999999999E-2"/>
    <n v="3"/>
    <n v="17"/>
    <n v="20"/>
    <s v="WINTER"/>
    <x v="0"/>
    <x v="1"/>
    <x v="9"/>
    <x v="0"/>
    <x v="2"/>
    <x v="2"/>
    <n v="0.23"/>
    <n v="1"/>
    <x v="0"/>
    <x v="4"/>
  </r>
  <r>
    <s v="RESULT (B)"/>
    <n v="792"/>
    <x v="35"/>
    <n v="1"/>
    <n v="0"/>
    <n v="2"/>
    <n v="10"/>
    <x v="0"/>
    <n v="6"/>
    <n v="3"/>
    <n v="0.2"/>
    <n v="0.21210000000000001"/>
    <n v="1"/>
    <n v="0.1343"/>
    <n v="3"/>
    <n v="31"/>
    <n v="34"/>
    <s v="WINTER"/>
    <x v="0"/>
    <x v="1"/>
    <x v="10"/>
    <x v="0"/>
    <x v="2"/>
    <x v="2"/>
    <n v="0.21"/>
    <n v="1"/>
    <x v="0"/>
    <x v="4"/>
  </r>
  <r>
    <s v="RESULT (B)"/>
    <n v="793"/>
    <x v="35"/>
    <n v="1"/>
    <n v="0"/>
    <n v="2"/>
    <n v="11"/>
    <x v="0"/>
    <n v="6"/>
    <n v="3"/>
    <n v="0.22"/>
    <n v="0.2273"/>
    <n v="1"/>
    <n v="0.1343"/>
    <n v="1"/>
    <n v="46"/>
    <n v="47"/>
    <s v="WINTER"/>
    <x v="0"/>
    <x v="1"/>
    <x v="11"/>
    <x v="0"/>
    <x v="2"/>
    <x v="1"/>
    <n v="0.23"/>
    <n v="1"/>
    <x v="0"/>
    <x v="4"/>
  </r>
  <r>
    <s v="RESULT (B)"/>
    <n v="794"/>
    <x v="35"/>
    <n v="1"/>
    <n v="0"/>
    <n v="2"/>
    <n v="12"/>
    <x v="0"/>
    <n v="6"/>
    <n v="3"/>
    <n v="0.22"/>
    <n v="0.2273"/>
    <n v="1"/>
    <n v="0.16420000000000001"/>
    <n v="10"/>
    <n v="42"/>
    <n v="52"/>
    <s v="WINTER"/>
    <x v="0"/>
    <x v="1"/>
    <x v="12"/>
    <x v="0"/>
    <x v="2"/>
    <x v="1"/>
    <n v="0.23"/>
    <n v="1"/>
    <x v="1"/>
    <x v="4"/>
  </r>
  <r>
    <s v="RESULT (B)"/>
    <n v="795"/>
    <x v="35"/>
    <n v="1"/>
    <n v="0"/>
    <n v="2"/>
    <n v="13"/>
    <x v="0"/>
    <n v="6"/>
    <n v="3"/>
    <n v="0.22"/>
    <n v="0.2273"/>
    <n v="1"/>
    <n v="0.16420000000000001"/>
    <n v="10"/>
    <n v="62"/>
    <n v="72"/>
    <s v="WINTER"/>
    <x v="0"/>
    <x v="1"/>
    <x v="13"/>
    <x v="0"/>
    <x v="2"/>
    <x v="1"/>
    <n v="0.23"/>
    <n v="1"/>
    <x v="1"/>
    <x v="4"/>
  </r>
  <r>
    <s v="RESULT (B)"/>
    <n v="796"/>
    <x v="35"/>
    <n v="1"/>
    <n v="0"/>
    <n v="2"/>
    <n v="14"/>
    <x v="0"/>
    <n v="6"/>
    <n v="3"/>
    <n v="0.22"/>
    <n v="0.2727"/>
    <n v="1"/>
    <n v="0"/>
    <n v="5"/>
    <n v="50"/>
    <n v="55"/>
    <s v="WINTER"/>
    <x v="0"/>
    <x v="1"/>
    <x v="14"/>
    <x v="0"/>
    <x v="2"/>
    <x v="1"/>
    <n v="0.27"/>
    <n v="1"/>
    <x v="1"/>
    <x v="4"/>
  </r>
  <r>
    <s v="RESULT (B)"/>
    <n v="797"/>
    <x v="35"/>
    <n v="1"/>
    <n v="0"/>
    <n v="2"/>
    <n v="15"/>
    <x v="0"/>
    <n v="6"/>
    <n v="3"/>
    <n v="0.22"/>
    <n v="0.2727"/>
    <n v="1"/>
    <n v="0"/>
    <n v="11"/>
    <n v="49"/>
    <n v="60"/>
    <s v="WINTER"/>
    <x v="0"/>
    <x v="1"/>
    <x v="15"/>
    <x v="0"/>
    <x v="2"/>
    <x v="1"/>
    <n v="0.27"/>
    <n v="1"/>
    <x v="1"/>
    <x v="4"/>
  </r>
  <r>
    <s v="RESULT (B)"/>
    <n v="798"/>
    <x v="35"/>
    <n v="1"/>
    <n v="0"/>
    <n v="2"/>
    <n v="16"/>
    <x v="0"/>
    <n v="6"/>
    <n v="3"/>
    <n v="0.22"/>
    <n v="0.2273"/>
    <n v="1"/>
    <n v="0.1343"/>
    <n v="8"/>
    <n v="63"/>
    <n v="71"/>
    <s v="WINTER"/>
    <x v="0"/>
    <x v="1"/>
    <x v="16"/>
    <x v="0"/>
    <x v="2"/>
    <x v="1"/>
    <n v="0.23"/>
    <n v="1"/>
    <x v="1"/>
    <x v="4"/>
  </r>
  <r>
    <s v="RESULT (B)"/>
    <n v="799"/>
    <x v="35"/>
    <n v="1"/>
    <n v="0"/>
    <n v="2"/>
    <n v="17"/>
    <x v="0"/>
    <n v="6"/>
    <n v="2"/>
    <n v="0.24"/>
    <n v="0.21210000000000001"/>
    <n v="1"/>
    <n v="0.28360000000000002"/>
    <n v="14"/>
    <n v="64"/>
    <n v="78"/>
    <s v="WINTER"/>
    <x v="0"/>
    <x v="1"/>
    <x v="17"/>
    <x v="0"/>
    <x v="1"/>
    <x v="0"/>
    <n v="0.21"/>
    <n v="1"/>
    <x v="1"/>
    <x v="4"/>
  </r>
  <r>
    <s v="RESULT (B)"/>
    <n v="800"/>
    <x v="35"/>
    <n v="1"/>
    <n v="0"/>
    <n v="2"/>
    <n v="18"/>
    <x v="0"/>
    <n v="6"/>
    <n v="2"/>
    <n v="0.28000000000000003"/>
    <n v="0.2424"/>
    <n v="0.93"/>
    <n v="0.44779999999999998"/>
    <n v="2"/>
    <n v="81"/>
    <n v="83"/>
    <s v="WINTER"/>
    <x v="0"/>
    <x v="1"/>
    <x v="18"/>
    <x v="0"/>
    <x v="1"/>
    <x v="17"/>
    <n v="0.24"/>
    <n v="0.93"/>
    <x v="1"/>
    <x v="4"/>
  </r>
  <r>
    <s v="RESULT (B)"/>
    <n v="801"/>
    <x v="35"/>
    <n v="1"/>
    <n v="0"/>
    <n v="2"/>
    <n v="19"/>
    <x v="0"/>
    <n v="6"/>
    <n v="2"/>
    <n v="0.28000000000000003"/>
    <n v="0.2424"/>
    <n v="0.93"/>
    <n v="0.44779999999999998"/>
    <n v="6"/>
    <n v="78"/>
    <n v="84"/>
    <s v="WINTER"/>
    <x v="0"/>
    <x v="1"/>
    <x v="19"/>
    <x v="0"/>
    <x v="1"/>
    <x v="17"/>
    <n v="0.24"/>
    <n v="0.93"/>
    <x v="1"/>
    <x v="4"/>
  </r>
  <r>
    <s v="RESULT (B)"/>
    <n v="802"/>
    <x v="35"/>
    <n v="1"/>
    <n v="0"/>
    <n v="2"/>
    <n v="20"/>
    <x v="0"/>
    <n v="6"/>
    <n v="1"/>
    <n v="0.3"/>
    <n v="0.28789999999999999"/>
    <n v="0.87"/>
    <n v="0.25369999999999998"/>
    <n v="5"/>
    <n v="64"/>
    <n v="69"/>
    <s v="WINTER"/>
    <x v="0"/>
    <x v="1"/>
    <x v="20"/>
    <x v="0"/>
    <x v="0"/>
    <x v="11"/>
    <n v="0.28999999999999998"/>
    <n v="0.87"/>
    <x v="1"/>
    <x v="4"/>
  </r>
  <r>
    <s v="RESULT (B)"/>
    <n v="803"/>
    <x v="35"/>
    <n v="1"/>
    <n v="0"/>
    <n v="2"/>
    <n v="21"/>
    <x v="0"/>
    <n v="6"/>
    <n v="1"/>
    <n v="0.26"/>
    <n v="0.2576"/>
    <n v="1"/>
    <n v="0.19400000000000001"/>
    <n v="3"/>
    <n v="53"/>
    <n v="56"/>
    <s v="WINTER"/>
    <x v="0"/>
    <x v="1"/>
    <x v="21"/>
    <x v="0"/>
    <x v="0"/>
    <x v="12"/>
    <n v="0.26"/>
    <n v="1"/>
    <x v="1"/>
    <x v="4"/>
  </r>
  <r>
    <s v="RESULT (B)"/>
    <n v="804"/>
    <x v="35"/>
    <n v="1"/>
    <n v="0"/>
    <n v="2"/>
    <n v="22"/>
    <x v="0"/>
    <n v="6"/>
    <n v="1"/>
    <n v="0.26"/>
    <n v="0.2727"/>
    <n v="0.93"/>
    <n v="0.1343"/>
    <n v="2"/>
    <n v="43"/>
    <n v="45"/>
    <s v="WINTER"/>
    <x v="0"/>
    <x v="1"/>
    <x v="22"/>
    <x v="0"/>
    <x v="0"/>
    <x v="12"/>
    <n v="0.27"/>
    <n v="0.93"/>
    <x v="1"/>
    <x v="4"/>
  </r>
  <r>
    <s v="RESULT (B)"/>
    <n v="805"/>
    <x v="35"/>
    <n v="1"/>
    <n v="0"/>
    <n v="2"/>
    <n v="23"/>
    <x v="0"/>
    <n v="6"/>
    <n v="1"/>
    <n v="0.26"/>
    <n v="0.2576"/>
    <n v="0.93"/>
    <n v="0.22389999999999999"/>
    <n v="7"/>
    <n v="52"/>
    <n v="59"/>
    <s v="WINTER"/>
    <x v="0"/>
    <x v="1"/>
    <x v="23"/>
    <x v="0"/>
    <x v="0"/>
    <x v="12"/>
    <n v="0.26"/>
    <n v="0.93"/>
    <x v="1"/>
    <x v="4"/>
  </r>
  <r>
    <s v="RESULT (B)"/>
    <n v="806"/>
    <x v="36"/>
    <n v="1"/>
    <n v="0"/>
    <n v="2"/>
    <n v="0"/>
    <x v="0"/>
    <n v="0"/>
    <n v="1"/>
    <n v="0.26"/>
    <n v="0.2576"/>
    <n v="0.7"/>
    <n v="0.19400000000000001"/>
    <n v="2"/>
    <n v="37"/>
    <n v="39"/>
    <s v="WINTER"/>
    <x v="0"/>
    <x v="1"/>
    <x v="0"/>
    <x v="1"/>
    <x v="0"/>
    <x v="12"/>
    <n v="0.26"/>
    <n v="0.7"/>
    <x v="0"/>
    <x v="5"/>
  </r>
  <r>
    <s v="RESULT (B)"/>
    <n v="807"/>
    <x v="36"/>
    <n v="1"/>
    <n v="0"/>
    <n v="2"/>
    <n v="1"/>
    <x v="0"/>
    <n v="0"/>
    <n v="1"/>
    <n v="0.26"/>
    <n v="0.2273"/>
    <n v="0.65"/>
    <n v="0.41789999999999999"/>
    <n v="4"/>
    <n v="40"/>
    <n v="44"/>
    <s v="WINTER"/>
    <x v="0"/>
    <x v="1"/>
    <x v="1"/>
    <x v="1"/>
    <x v="0"/>
    <x v="12"/>
    <n v="0.23"/>
    <n v="0.65"/>
    <x v="0"/>
    <x v="5"/>
  </r>
  <r>
    <s v="RESULT (B)"/>
    <n v="808"/>
    <x v="36"/>
    <n v="1"/>
    <n v="0"/>
    <n v="2"/>
    <n v="2"/>
    <x v="0"/>
    <n v="0"/>
    <n v="1"/>
    <n v="0.26"/>
    <n v="0.2273"/>
    <n v="0.6"/>
    <n v="0.32840000000000003"/>
    <n v="0"/>
    <n v="20"/>
    <n v="20"/>
    <s v="WINTER"/>
    <x v="0"/>
    <x v="1"/>
    <x v="2"/>
    <x v="1"/>
    <x v="0"/>
    <x v="12"/>
    <n v="0.23"/>
    <n v="0.6"/>
    <x v="0"/>
    <x v="5"/>
  </r>
  <r>
    <s v="RESULT (B)"/>
    <n v="809"/>
    <x v="36"/>
    <n v="1"/>
    <n v="0"/>
    <n v="2"/>
    <n v="3"/>
    <x v="0"/>
    <n v="0"/>
    <n v="1"/>
    <n v="0.26"/>
    <n v="0.28789999999999999"/>
    <n v="0.6"/>
    <n v="8.9599999999999999E-2"/>
    <n v="3"/>
    <n v="10"/>
    <n v="13"/>
    <s v="WINTER"/>
    <x v="0"/>
    <x v="1"/>
    <x v="3"/>
    <x v="1"/>
    <x v="0"/>
    <x v="12"/>
    <n v="0.28999999999999998"/>
    <n v="0.6"/>
    <x v="0"/>
    <x v="5"/>
  </r>
  <r>
    <s v="RESULT (B)"/>
    <n v="810"/>
    <x v="36"/>
    <n v="1"/>
    <n v="0"/>
    <n v="2"/>
    <n v="4"/>
    <x v="0"/>
    <n v="0"/>
    <n v="1"/>
    <n v="0.26"/>
    <n v="0.2273"/>
    <n v="0.6"/>
    <n v="0.35820000000000002"/>
    <n v="0"/>
    <n v="2"/>
    <n v="2"/>
    <s v="WINTER"/>
    <x v="0"/>
    <x v="1"/>
    <x v="4"/>
    <x v="1"/>
    <x v="0"/>
    <x v="12"/>
    <n v="0.23"/>
    <n v="0.6"/>
    <x v="0"/>
    <x v="5"/>
  </r>
  <r>
    <s v="RESULT (B)"/>
    <n v="811"/>
    <x v="36"/>
    <n v="1"/>
    <n v="0"/>
    <n v="2"/>
    <n v="5"/>
    <x v="0"/>
    <n v="0"/>
    <n v="1"/>
    <n v="0.26"/>
    <n v="0.2576"/>
    <n v="0.6"/>
    <n v="0.22389999999999999"/>
    <n v="0"/>
    <n v="1"/>
    <n v="1"/>
    <s v="WINTER"/>
    <x v="0"/>
    <x v="1"/>
    <x v="5"/>
    <x v="1"/>
    <x v="0"/>
    <x v="12"/>
    <n v="0.26"/>
    <n v="0.6"/>
    <x v="0"/>
    <x v="5"/>
  </r>
  <r>
    <s v="RESULT (B)"/>
    <n v="812"/>
    <x v="36"/>
    <n v="1"/>
    <n v="0"/>
    <n v="2"/>
    <n v="6"/>
    <x v="0"/>
    <n v="0"/>
    <n v="1"/>
    <n v="0.26"/>
    <n v="0.2576"/>
    <n v="0.6"/>
    <n v="0.22389999999999999"/>
    <n v="0"/>
    <n v="1"/>
    <n v="1"/>
    <s v="WINTER"/>
    <x v="0"/>
    <x v="1"/>
    <x v="6"/>
    <x v="1"/>
    <x v="0"/>
    <x v="12"/>
    <n v="0.26"/>
    <n v="0.6"/>
    <x v="0"/>
    <x v="5"/>
  </r>
  <r>
    <s v="RESULT (B)"/>
    <n v="813"/>
    <x v="36"/>
    <n v="1"/>
    <n v="0"/>
    <n v="2"/>
    <n v="7"/>
    <x v="0"/>
    <n v="0"/>
    <n v="1"/>
    <n v="0.24"/>
    <n v="0.2424"/>
    <n v="0.65"/>
    <n v="0.16420000000000001"/>
    <n v="0"/>
    <n v="8"/>
    <n v="8"/>
    <s v="WINTER"/>
    <x v="0"/>
    <x v="1"/>
    <x v="7"/>
    <x v="1"/>
    <x v="0"/>
    <x v="0"/>
    <n v="0.24"/>
    <n v="0.65"/>
    <x v="0"/>
    <x v="5"/>
  </r>
  <r>
    <s v="RESULT (B)"/>
    <n v="814"/>
    <x v="36"/>
    <n v="1"/>
    <n v="0"/>
    <n v="2"/>
    <n v="8"/>
    <x v="0"/>
    <n v="0"/>
    <n v="1"/>
    <n v="0.24"/>
    <n v="0.2576"/>
    <n v="0.65"/>
    <n v="0.1045"/>
    <n v="2"/>
    <n v="21"/>
    <n v="23"/>
    <s v="WINTER"/>
    <x v="0"/>
    <x v="1"/>
    <x v="8"/>
    <x v="1"/>
    <x v="0"/>
    <x v="0"/>
    <n v="0.26"/>
    <n v="0.65"/>
    <x v="0"/>
    <x v="5"/>
  </r>
  <r>
    <s v="RESULT (B)"/>
    <n v="815"/>
    <x v="36"/>
    <n v="1"/>
    <n v="0"/>
    <n v="2"/>
    <n v="9"/>
    <x v="0"/>
    <n v="0"/>
    <n v="1"/>
    <n v="0.28000000000000003"/>
    <n v="0.28789999999999999"/>
    <n v="0.56000000000000005"/>
    <n v="0.1045"/>
    <n v="7"/>
    <n v="38"/>
    <n v="45"/>
    <s v="WINTER"/>
    <x v="0"/>
    <x v="1"/>
    <x v="9"/>
    <x v="1"/>
    <x v="0"/>
    <x v="17"/>
    <n v="0.28999999999999998"/>
    <n v="0.56000000000000005"/>
    <x v="0"/>
    <x v="5"/>
  </r>
  <r>
    <s v="RESULT (B)"/>
    <n v="816"/>
    <x v="36"/>
    <n v="1"/>
    <n v="0"/>
    <n v="2"/>
    <n v="10"/>
    <x v="0"/>
    <n v="0"/>
    <n v="1"/>
    <n v="0.3"/>
    <n v="0.28789999999999999"/>
    <n v="0.52"/>
    <n v="0.25369999999999998"/>
    <n v="15"/>
    <n v="74"/>
    <n v="89"/>
    <s v="WINTER"/>
    <x v="0"/>
    <x v="1"/>
    <x v="10"/>
    <x v="1"/>
    <x v="0"/>
    <x v="11"/>
    <n v="0.28999999999999998"/>
    <n v="0.52"/>
    <x v="0"/>
    <x v="5"/>
  </r>
  <r>
    <s v="RESULT (B)"/>
    <n v="817"/>
    <x v="36"/>
    <n v="1"/>
    <n v="0"/>
    <n v="2"/>
    <n v="11"/>
    <x v="0"/>
    <n v="0"/>
    <n v="1"/>
    <n v="0.32"/>
    <n v="0.30299999999999999"/>
    <n v="0.49"/>
    <n v="0.25369999999999998"/>
    <n v="28"/>
    <n v="89"/>
    <n v="117"/>
    <s v="WINTER"/>
    <x v="0"/>
    <x v="1"/>
    <x v="11"/>
    <x v="1"/>
    <x v="0"/>
    <x v="3"/>
    <n v="0.3"/>
    <n v="0.49"/>
    <x v="0"/>
    <x v="5"/>
  </r>
  <r>
    <s v="RESULT (B)"/>
    <n v="818"/>
    <x v="36"/>
    <n v="1"/>
    <n v="0"/>
    <n v="2"/>
    <n v="12"/>
    <x v="0"/>
    <n v="0"/>
    <n v="1"/>
    <n v="0.34"/>
    <n v="0.33329999999999999"/>
    <n v="0.46"/>
    <n v="0"/>
    <n v="48"/>
    <n v="126"/>
    <n v="174"/>
    <s v="WINTER"/>
    <x v="0"/>
    <x v="1"/>
    <x v="12"/>
    <x v="1"/>
    <x v="0"/>
    <x v="10"/>
    <n v="0.33"/>
    <n v="0.46"/>
    <x v="1"/>
    <x v="5"/>
  </r>
  <r>
    <s v="RESULT (B)"/>
    <n v="819"/>
    <x v="36"/>
    <n v="1"/>
    <n v="0"/>
    <n v="2"/>
    <n v="13"/>
    <x v="0"/>
    <n v="0"/>
    <n v="1"/>
    <n v="0.34"/>
    <n v="0.36359999999999998"/>
    <n v="0.46"/>
    <n v="0"/>
    <n v="47"/>
    <n v="135"/>
    <n v="182"/>
    <s v="WINTER"/>
    <x v="0"/>
    <x v="1"/>
    <x v="13"/>
    <x v="1"/>
    <x v="0"/>
    <x v="10"/>
    <n v="0.36"/>
    <n v="0.46"/>
    <x v="1"/>
    <x v="5"/>
  </r>
  <r>
    <s v="RESULT (B)"/>
    <n v="820"/>
    <x v="36"/>
    <n v="1"/>
    <n v="0"/>
    <n v="2"/>
    <n v="14"/>
    <x v="0"/>
    <n v="0"/>
    <n v="1"/>
    <n v="0.34"/>
    <n v="0.34849999999999998"/>
    <n v="0.46"/>
    <n v="8.9599999999999999E-2"/>
    <n v="47"/>
    <n v="114"/>
    <n v="161"/>
    <s v="WINTER"/>
    <x v="0"/>
    <x v="1"/>
    <x v="14"/>
    <x v="1"/>
    <x v="0"/>
    <x v="10"/>
    <n v="0.35"/>
    <n v="0.46"/>
    <x v="1"/>
    <x v="5"/>
  </r>
  <r>
    <s v="RESULT (B)"/>
    <n v="821"/>
    <x v="36"/>
    <n v="1"/>
    <n v="0"/>
    <n v="2"/>
    <n v="15"/>
    <x v="0"/>
    <n v="0"/>
    <n v="1"/>
    <n v="0.34"/>
    <n v="0.34849999999999998"/>
    <n v="0.46"/>
    <n v="8.9599999999999999E-2"/>
    <n v="52"/>
    <n v="130"/>
    <n v="182"/>
    <s v="WINTER"/>
    <x v="0"/>
    <x v="1"/>
    <x v="15"/>
    <x v="1"/>
    <x v="0"/>
    <x v="10"/>
    <n v="0.35"/>
    <n v="0.46"/>
    <x v="1"/>
    <x v="5"/>
  </r>
  <r>
    <s v="RESULT (B)"/>
    <n v="822"/>
    <x v="36"/>
    <n v="1"/>
    <n v="0"/>
    <n v="2"/>
    <n v="16"/>
    <x v="0"/>
    <n v="0"/>
    <n v="1"/>
    <n v="0.34"/>
    <n v="0.34849999999999998"/>
    <n v="0.49"/>
    <n v="0.1045"/>
    <n v="42"/>
    <n v="115"/>
    <n v="157"/>
    <s v="WINTER"/>
    <x v="0"/>
    <x v="1"/>
    <x v="16"/>
    <x v="1"/>
    <x v="0"/>
    <x v="10"/>
    <n v="0.35"/>
    <n v="0.49"/>
    <x v="1"/>
    <x v="5"/>
  </r>
  <r>
    <s v="RESULT (B)"/>
    <n v="823"/>
    <x v="36"/>
    <n v="1"/>
    <n v="0"/>
    <n v="2"/>
    <n v="17"/>
    <x v="0"/>
    <n v="0"/>
    <n v="1"/>
    <n v="0.34"/>
    <n v="0.36359999999999998"/>
    <n v="0.46"/>
    <n v="0"/>
    <n v="24"/>
    <n v="97"/>
    <n v="121"/>
    <s v="WINTER"/>
    <x v="0"/>
    <x v="1"/>
    <x v="17"/>
    <x v="1"/>
    <x v="0"/>
    <x v="10"/>
    <n v="0.36"/>
    <n v="0.46"/>
    <x v="1"/>
    <x v="5"/>
  </r>
  <r>
    <s v="RESULT (B)"/>
    <n v="824"/>
    <x v="36"/>
    <n v="1"/>
    <n v="0"/>
    <n v="2"/>
    <n v="18"/>
    <x v="0"/>
    <n v="0"/>
    <n v="1"/>
    <n v="0.3"/>
    <n v="0.30299999999999999"/>
    <n v="0.56000000000000005"/>
    <n v="0.16420000000000001"/>
    <n v="13"/>
    <n v="65"/>
    <n v="78"/>
    <s v="WINTER"/>
    <x v="0"/>
    <x v="1"/>
    <x v="18"/>
    <x v="1"/>
    <x v="0"/>
    <x v="11"/>
    <n v="0.3"/>
    <n v="0.56000000000000005"/>
    <x v="1"/>
    <x v="5"/>
  </r>
  <r>
    <s v="RESULT (B)"/>
    <n v="825"/>
    <x v="36"/>
    <n v="1"/>
    <n v="0"/>
    <n v="2"/>
    <n v="19"/>
    <x v="0"/>
    <n v="0"/>
    <n v="1"/>
    <n v="0.28000000000000003"/>
    <n v="0.28789999999999999"/>
    <n v="0.61"/>
    <n v="0.1343"/>
    <n v="1"/>
    <n v="20"/>
    <n v="21"/>
    <s v="WINTER"/>
    <x v="0"/>
    <x v="1"/>
    <x v="19"/>
    <x v="1"/>
    <x v="0"/>
    <x v="17"/>
    <n v="0.28999999999999998"/>
    <n v="0.61"/>
    <x v="1"/>
    <x v="5"/>
  </r>
  <r>
    <s v="RESULT (B)"/>
    <n v="826"/>
    <x v="36"/>
    <n v="1"/>
    <n v="0"/>
    <n v="2"/>
    <n v="20"/>
    <x v="0"/>
    <n v="0"/>
    <n v="1"/>
    <n v="0.28000000000000003"/>
    <n v="0.28789999999999999"/>
    <n v="0.61"/>
    <n v="0.1045"/>
    <n v="5"/>
    <n v="21"/>
    <n v="26"/>
    <s v="WINTER"/>
    <x v="0"/>
    <x v="1"/>
    <x v="20"/>
    <x v="1"/>
    <x v="0"/>
    <x v="17"/>
    <n v="0.28999999999999998"/>
    <n v="0.61"/>
    <x v="1"/>
    <x v="5"/>
  </r>
  <r>
    <s v="RESULT (B)"/>
    <n v="827"/>
    <x v="36"/>
    <n v="1"/>
    <n v="0"/>
    <n v="2"/>
    <n v="21"/>
    <x v="0"/>
    <n v="0"/>
    <n v="1"/>
    <n v="0.26"/>
    <n v="0.30299999999999999"/>
    <n v="0.6"/>
    <n v="0"/>
    <n v="5"/>
    <n v="22"/>
    <n v="27"/>
    <s v="WINTER"/>
    <x v="0"/>
    <x v="1"/>
    <x v="21"/>
    <x v="1"/>
    <x v="0"/>
    <x v="12"/>
    <n v="0.3"/>
    <n v="0.6"/>
    <x v="1"/>
    <x v="5"/>
  </r>
  <r>
    <s v="RESULT (B)"/>
    <n v="828"/>
    <x v="36"/>
    <n v="1"/>
    <n v="0"/>
    <n v="2"/>
    <n v="22"/>
    <x v="0"/>
    <n v="0"/>
    <n v="1"/>
    <n v="0.26"/>
    <n v="0.30299999999999999"/>
    <n v="0.6"/>
    <n v="0"/>
    <n v="5"/>
    <n v="57"/>
    <n v="62"/>
    <s v="WINTER"/>
    <x v="0"/>
    <x v="1"/>
    <x v="22"/>
    <x v="1"/>
    <x v="0"/>
    <x v="12"/>
    <n v="0.3"/>
    <n v="0.6"/>
    <x v="1"/>
    <x v="5"/>
  </r>
  <r>
    <s v="RESULT (B)"/>
    <n v="829"/>
    <x v="36"/>
    <n v="1"/>
    <n v="0"/>
    <n v="2"/>
    <n v="23"/>
    <x v="0"/>
    <n v="0"/>
    <n v="1"/>
    <n v="0.24"/>
    <n v="0.28789999999999999"/>
    <n v="0.65"/>
    <n v="0"/>
    <n v="4"/>
    <n v="26"/>
    <n v="30"/>
    <s v="WINTER"/>
    <x v="0"/>
    <x v="1"/>
    <x v="23"/>
    <x v="1"/>
    <x v="0"/>
    <x v="0"/>
    <n v="0.28999999999999998"/>
    <n v="0.65"/>
    <x v="1"/>
    <x v="5"/>
  </r>
  <r>
    <s v="RESULT (B)"/>
    <n v="830"/>
    <x v="37"/>
    <n v="1"/>
    <n v="0"/>
    <n v="2"/>
    <n v="0"/>
    <x v="0"/>
    <n v="1"/>
    <n v="1"/>
    <n v="0.24"/>
    <n v="0.28789999999999999"/>
    <n v="0.65"/>
    <n v="0"/>
    <n v="1"/>
    <n v="14"/>
    <n v="15"/>
    <s v="WINTER"/>
    <x v="0"/>
    <x v="1"/>
    <x v="0"/>
    <x v="2"/>
    <x v="0"/>
    <x v="0"/>
    <n v="0.28999999999999998"/>
    <n v="0.65"/>
    <x v="0"/>
    <x v="6"/>
  </r>
  <r>
    <s v="RESULT (B)"/>
    <n v="831"/>
    <x v="37"/>
    <n v="1"/>
    <n v="0"/>
    <n v="2"/>
    <n v="1"/>
    <x v="0"/>
    <n v="1"/>
    <n v="1"/>
    <n v="0.22"/>
    <n v="0.2727"/>
    <n v="0.75"/>
    <n v="0"/>
    <n v="1"/>
    <n v="4"/>
    <n v="5"/>
    <s v="WINTER"/>
    <x v="0"/>
    <x v="1"/>
    <x v="1"/>
    <x v="2"/>
    <x v="0"/>
    <x v="1"/>
    <n v="0.27"/>
    <n v="0.75"/>
    <x v="0"/>
    <x v="6"/>
  </r>
  <r>
    <s v="RESULT (B)"/>
    <n v="832"/>
    <x v="37"/>
    <n v="1"/>
    <n v="0"/>
    <n v="2"/>
    <n v="2"/>
    <x v="0"/>
    <n v="1"/>
    <n v="1"/>
    <n v="0.2"/>
    <n v="0.2576"/>
    <n v="0.8"/>
    <n v="0"/>
    <n v="0"/>
    <n v="3"/>
    <n v="3"/>
    <s v="WINTER"/>
    <x v="0"/>
    <x v="1"/>
    <x v="2"/>
    <x v="2"/>
    <x v="0"/>
    <x v="2"/>
    <n v="0.26"/>
    <n v="0.8"/>
    <x v="0"/>
    <x v="6"/>
  </r>
  <r>
    <s v="RESULT (B)"/>
    <n v="833"/>
    <x v="37"/>
    <n v="1"/>
    <n v="0"/>
    <n v="2"/>
    <n v="3"/>
    <x v="0"/>
    <n v="1"/>
    <n v="1"/>
    <n v="0.2"/>
    <n v="0.2576"/>
    <n v="0.86"/>
    <n v="0"/>
    <n v="0"/>
    <n v="1"/>
    <n v="1"/>
    <s v="WINTER"/>
    <x v="0"/>
    <x v="1"/>
    <x v="3"/>
    <x v="2"/>
    <x v="0"/>
    <x v="2"/>
    <n v="0.26"/>
    <n v="0.86"/>
    <x v="0"/>
    <x v="6"/>
  </r>
  <r>
    <s v="RESULT (B)"/>
    <n v="834"/>
    <x v="37"/>
    <n v="1"/>
    <n v="0"/>
    <n v="2"/>
    <n v="4"/>
    <x v="0"/>
    <n v="1"/>
    <n v="1"/>
    <n v="0.2"/>
    <n v="0.2576"/>
    <n v="0.86"/>
    <n v="0"/>
    <n v="1"/>
    <n v="1"/>
    <n v="2"/>
    <s v="WINTER"/>
    <x v="0"/>
    <x v="1"/>
    <x v="4"/>
    <x v="2"/>
    <x v="0"/>
    <x v="2"/>
    <n v="0.26"/>
    <n v="0.86"/>
    <x v="0"/>
    <x v="6"/>
  </r>
  <r>
    <s v="RESULT (B)"/>
    <n v="835"/>
    <x v="37"/>
    <n v="1"/>
    <n v="0"/>
    <n v="2"/>
    <n v="5"/>
    <x v="0"/>
    <n v="1"/>
    <n v="1"/>
    <n v="0.2"/>
    <n v="0.2576"/>
    <n v="0.86"/>
    <n v="0"/>
    <n v="1"/>
    <n v="9"/>
    <n v="10"/>
    <s v="WINTER"/>
    <x v="0"/>
    <x v="1"/>
    <x v="5"/>
    <x v="2"/>
    <x v="0"/>
    <x v="2"/>
    <n v="0.26"/>
    <n v="0.86"/>
    <x v="0"/>
    <x v="6"/>
  </r>
  <r>
    <s v="RESULT (B)"/>
    <n v="836"/>
    <x v="37"/>
    <n v="1"/>
    <n v="0"/>
    <n v="2"/>
    <n v="6"/>
    <x v="0"/>
    <n v="1"/>
    <n v="1"/>
    <n v="0.18"/>
    <n v="0.2424"/>
    <n v="0.93"/>
    <n v="0"/>
    <n v="1"/>
    <n v="29"/>
    <n v="30"/>
    <s v="WINTER"/>
    <x v="0"/>
    <x v="1"/>
    <x v="6"/>
    <x v="2"/>
    <x v="0"/>
    <x v="15"/>
    <n v="0.24"/>
    <n v="0.93"/>
    <x v="0"/>
    <x v="6"/>
  </r>
  <r>
    <s v="RESULT (B)"/>
    <n v="837"/>
    <x v="37"/>
    <n v="1"/>
    <n v="0"/>
    <n v="2"/>
    <n v="7"/>
    <x v="0"/>
    <n v="1"/>
    <n v="1"/>
    <n v="0.18"/>
    <n v="0.2424"/>
    <n v="0.86"/>
    <n v="0"/>
    <n v="6"/>
    <n v="89"/>
    <n v="95"/>
    <s v="WINTER"/>
    <x v="0"/>
    <x v="1"/>
    <x v="7"/>
    <x v="2"/>
    <x v="0"/>
    <x v="15"/>
    <n v="0.24"/>
    <n v="0.86"/>
    <x v="0"/>
    <x v="6"/>
  </r>
  <r>
    <s v="RESULT (B)"/>
    <n v="838"/>
    <x v="37"/>
    <n v="1"/>
    <n v="0"/>
    <n v="2"/>
    <n v="8"/>
    <x v="0"/>
    <n v="1"/>
    <n v="2"/>
    <n v="0.16"/>
    <n v="0.2273"/>
    <n v="1"/>
    <n v="0"/>
    <n v="7"/>
    <n v="223"/>
    <n v="230"/>
    <s v="WINTER"/>
    <x v="0"/>
    <x v="1"/>
    <x v="8"/>
    <x v="2"/>
    <x v="1"/>
    <x v="13"/>
    <n v="0.23"/>
    <n v="1"/>
    <x v="0"/>
    <x v="6"/>
  </r>
  <r>
    <s v="RESULT (B)"/>
    <n v="839"/>
    <x v="37"/>
    <n v="1"/>
    <n v="0"/>
    <n v="2"/>
    <n v="9"/>
    <x v="0"/>
    <n v="1"/>
    <n v="1"/>
    <n v="0.22"/>
    <n v="0.2727"/>
    <n v="0.8"/>
    <n v="0"/>
    <n v="3"/>
    <n v="115"/>
    <n v="118"/>
    <s v="WINTER"/>
    <x v="0"/>
    <x v="1"/>
    <x v="9"/>
    <x v="2"/>
    <x v="0"/>
    <x v="1"/>
    <n v="0.27"/>
    <n v="0.8"/>
    <x v="0"/>
    <x v="6"/>
  </r>
  <r>
    <s v="RESULT (B)"/>
    <n v="840"/>
    <x v="37"/>
    <n v="1"/>
    <n v="0"/>
    <n v="2"/>
    <n v="10"/>
    <x v="0"/>
    <n v="1"/>
    <n v="1"/>
    <n v="0.24"/>
    <n v="0.2576"/>
    <n v="0.75"/>
    <n v="0.1045"/>
    <n v="6"/>
    <n v="49"/>
    <n v="55"/>
    <s v="WINTER"/>
    <x v="0"/>
    <x v="1"/>
    <x v="10"/>
    <x v="2"/>
    <x v="0"/>
    <x v="0"/>
    <n v="0.26"/>
    <n v="0.75"/>
    <x v="0"/>
    <x v="6"/>
  </r>
  <r>
    <s v="RESULT (B)"/>
    <n v="841"/>
    <x v="37"/>
    <n v="1"/>
    <n v="0"/>
    <n v="2"/>
    <n v="11"/>
    <x v="0"/>
    <n v="1"/>
    <n v="1"/>
    <n v="0.3"/>
    <n v="0.31819999999999998"/>
    <n v="0.65"/>
    <n v="8.9599999999999999E-2"/>
    <n v="11"/>
    <n v="36"/>
    <n v="47"/>
    <s v="WINTER"/>
    <x v="0"/>
    <x v="1"/>
    <x v="11"/>
    <x v="2"/>
    <x v="0"/>
    <x v="11"/>
    <n v="0.32"/>
    <n v="0.65"/>
    <x v="0"/>
    <x v="6"/>
  </r>
  <r>
    <s v="RESULT (B)"/>
    <n v="842"/>
    <x v="37"/>
    <n v="1"/>
    <n v="0"/>
    <n v="2"/>
    <n v="12"/>
    <x v="0"/>
    <n v="1"/>
    <n v="2"/>
    <n v="0.32"/>
    <n v="0.34849999999999998"/>
    <n v="0.62"/>
    <n v="0"/>
    <n v="7"/>
    <n v="59"/>
    <n v="66"/>
    <s v="WINTER"/>
    <x v="0"/>
    <x v="1"/>
    <x v="12"/>
    <x v="2"/>
    <x v="1"/>
    <x v="3"/>
    <n v="0.35"/>
    <n v="0.62"/>
    <x v="1"/>
    <x v="6"/>
  </r>
  <r>
    <s v="RESULT (B)"/>
    <n v="843"/>
    <x v="37"/>
    <n v="1"/>
    <n v="0"/>
    <n v="2"/>
    <n v="13"/>
    <x v="0"/>
    <n v="1"/>
    <n v="2"/>
    <n v="0.36"/>
    <n v="0.36359999999999998"/>
    <n v="0.56999999999999995"/>
    <n v="8.9599999999999999E-2"/>
    <n v="10"/>
    <n v="54"/>
    <n v="64"/>
    <s v="WINTER"/>
    <x v="0"/>
    <x v="1"/>
    <x v="13"/>
    <x v="2"/>
    <x v="1"/>
    <x v="5"/>
    <n v="0.36"/>
    <n v="0.56999999999999995"/>
    <x v="1"/>
    <x v="6"/>
  </r>
  <r>
    <s v="RESULT (B)"/>
    <n v="844"/>
    <x v="37"/>
    <n v="1"/>
    <n v="0"/>
    <n v="2"/>
    <n v="14"/>
    <x v="0"/>
    <n v="1"/>
    <n v="2"/>
    <n v="0.36"/>
    <n v="0.36359999999999998"/>
    <n v="0.56999999999999995"/>
    <n v="8.9599999999999999E-2"/>
    <n v="8"/>
    <n v="52"/>
    <n v="60"/>
    <s v="WINTER"/>
    <x v="0"/>
    <x v="1"/>
    <x v="14"/>
    <x v="2"/>
    <x v="1"/>
    <x v="5"/>
    <n v="0.36"/>
    <n v="0.56999999999999995"/>
    <x v="1"/>
    <x v="6"/>
  </r>
  <r>
    <s v="RESULT (B)"/>
    <n v="845"/>
    <x v="37"/>
    <n v="1"/>
    <n v="0"/>
    <n v="2"/>
    <n v="15"/>
    <x v="0"/>
    <n v="1"/>
    <n v="2"/>
    <n v="0.38"/>
    <n v="0.39389999999999997"/>
    <n v="0.54"/>
    <n v="8.9599999999999999E-2"/>
    <n v="4"/>
    <n v="46"/>
    <n v="50"/>
    <s v="WINTER"/>
    <x v="0"/>
    <x v="1"/>
    <x v="15"/>
    <x v="2"/>
    <x v="1"/>
    <x v="4"/>
    <n v="0.39"/>
    <n v="0.54"/>
    <x v="1"/>
    <x v="6"/>
  </r>
  <r>
    <s v="RESULT (B)"/>
    <n v="846"/>
    <x v="37"/>
    <n v="1"/>
    <n v="0"/>
    <n v="2"/>
    <n v="16"/>
    <x v="0"/>
    <n v="1"/>
    <n v="2"/>
    <n v="0.36"/>
    <n v="0.34849999999999998"/>
    <n v="0.56999999999999995"/>
    <n v="0.1343"/>
    <n v="16"/>
    <n v="98"/>
    <n v="114"/>
    <s v="WINTER"/>
    <x v="0"/>
    <x v="1"/>
    <x v="16"/>
    <x v="2"/>
    <x v="1"/>
    <x v="5"/>
    <n v="0.35"/>
    <n v="0.56999999999999995"/>
    <x v="1"/>
    <x v="6"/>
  </r>
  <r>
    <s v="RESULT (B)"/>
    <n v="847"/>
    <x v="37"/>
    <n v="1"/>
    <n v="0"/>
    <n v="2"/>
    <n v="17"/>
    <x v="0"/>
    <n v="1"/>
    <n v="2"/>
    <n v="0.32"/>
    <n v="0.31819999999999998"/>
    <n v="0.7"/>
    <n v="0.16420000000000001"/>
    <n v="9"/>
    <n v="207"/>
    <n v="216"/>
    <s v="WINTER"/>
    <x v="0"/>
    <x v="1"/>
    <x v="17"/>
    <x v="2"/>
    <x v="1"/>
    <x v="3"/>
    <n v="0.32"/>
    <n v="0.7"/>
    <x v="1"/>
    <x v="6"/>
  </r>
  <r>
    <s v="RESULT (B)"/>
    <n v="848"/>
    <x v="37"/>
    <n v="1"/>
    <n v="0"/>
    <n v="2"/>
    <n v="18"/>
    <x v="0"/>
    <n v="1"/>
    <n v="2"/>
    <n v="0.34"/>
    <n v="0.33329999999999999"/>
    <n v="0.66"/>
    <n v="0.1343"/>
    <n v="5"/>
    <n v="170"/>
    <n v="175"/>
    <s v="WINTER"/>
    <x v="0"/>
    <x v="1"/>
    <x v="18"/>
    <x v="2"/>
    <x v="1"/>
    <x v="10"/>
    <n v="0.33"/>
    <n v="0.66"/>
    <x v="1"/>
    <x v="6"/>
  </r>
  <r>
    <s v="RESULT (B)"/>
    <n v="849"/>
    <x v="37"/>
    <n v="1"/>
    <n v="0"/>
    <n v="2"/>
    <n v="19"/>
    <x v="0"/>
    <n v="1"/>
    <n v="2"/>
    <n v="0.32"/>
    <n v="0.34849999999999998"/>
    <n v="0.7"/>
    <n v="0"/>
    <n v="5"/>
    <n v="123"/>
    <n v="128"/>
    <s v="WINTER"/>
    <x v="0"/>
    <x v="1"/>
    <x v="19"/>
    <x v="2"/>
    <x v="1"/>
    <x v="3"/>
    <n v="0.35"/>
    <n v="0.7"/>
    <x v="1"/>
    <x v="6"/>
  </r>
  <r>
    <s v="RESULT (B)"/>
    <n v="850"/>
    <x v="37"/>
    <n v="1"/>
    <n v="0"/>
    <n v="2"/>
    <n v="20"/>
    <x v="0"/>
    <n v="1"/>
    <n v="2"/>
    <n v="0.32"/>
    <n v="0.33329999999999999"/>
    <n v="0.7"/>
    <n v="0.1045"/>
    <n v="6"/>
    <n v="82"/>
    <n v="88"/>
    <s v="WINTER"/>
    <x v="0"/>
    <x v="1"/>
    <x v="20"/>
    <x v="2"/>
    <x v="1"/>
    <x v="3"/>
    <n v="0.33"/>
    <n v="0.7"/>
    <x v="1"/>
    <x v="6"/>
  </r>
  <r>
    <s v="RESULT (B)"/>
    <n v="851"/>
    <x v="37"/>
    <n v="1"/>
    <n v="0"/>
    <n v="2"/>
    <n v="21"/>
    <x v="0"/>
    <n v="1"/>
    <n v="1"/>
    <n v="0.32"/>
    <n v="0.34849999999999998"/>
    <n v="0.7"/>
    <n v="0"/>
    <n v="3"/>
    <n v="75"/>
    <n v="78"/>
    <s v="WINTER"/>
    <x v="0"/>
    <x v="1"/>
    <x v="21"/>
    <x v="2"/>
    <x v="0"/>
    <x v="3"/>
    <n v="0.35"/>
    <n v="0.7"/>
    <x v="1"/>
    <x v="6"/>
  </r>
  <r>
    <s v="RESULT (B)"/>
    <n v="852"/>
    <x v="37"/>
    <n v="1"/>
    <n v="0"/>
    <n v="2"/>
    <n v="22"/>
    <x v="0"/>
    <n v="1"/>
    <n v="1"/>
    <n v="0.28000000000000003"/>
    <n v="0.30299999999999999"/>
    <n v="0.81"/>
    <n v="8.9599999999999999E-2"/>
    <n v="3"/>
    <n v="34"/>
    <n v="37"/>
    <s v="WINTER"/>
    <x v="0"/>
    <x v="1"/>
    <x v="22"/>
    <x v="2"/>
    <x v="0"/>
    <x v="17"/>
    <n v="0.3"/>
    <n v="0.81"/>
    <x v="1"/>
    <x v="6"/>
  </r>
  <r>
    <s v="RESULT (B)"/>
    <n v="853"/>
    <x v="37"/>
    <n v="1"/>
    <n v="0"/>
    <n v="2"/>
    <n v="23"/>
    <x v="0"/>
    <n v="1"/>
    <n v="2"/>
    <n v="0.3"/>
    <n v="0.33329999999999999"/>
    <n v="0.81"/>
    <n v="0"/>
    <n v="6"/>
    <n v="19"/>
    <n v="25"/>
    <s v="WINTER"/>
    <x v="0"/>
    <x v="1"/>
    <x v="23"/>
    <x v="2"/>
    <x v="1"/>
    <x v="11"/>
    <n v="0.33"/>
    <n v="0.81"/>
    <x v="1"/>
    <x v="6"/>
  </r>
  <r>
    <s v="RESULT (B)"/>
    <n v="854"/>
    <x v="38"/>
    <n v="1"/>
    <n v="0"/>
    <n v="2"/>
    <n v="0"/>
    <x v="0"/>
    <n v="2"/>
    <n v="2"/>
    <n v="0.28000000000000003"/>
    <n v="0.31819999999999998"/>
    <n v="0.87"/>
    <n v="0"/>
    <n v="4"/>
    <n v="6"/>
    <n v="10"/>
    <s v="WINTER"/>
    <x v="0"/>
    <x v="1"/>
    <x v="0"/>
    <x v="3"/>
    <x v="1"/>
    <x v="17"/>
    <n v="0.32"/>
    <n v="0.87"/>
    <x v="0"/>
    <x v="7"/>
  </r>
  <r>
    <s v="RESULT (B)"/>
    <n v="855"/>
    <x v="38"/>
    <n v="1"/>
    <n v="0"/>
    <n v="2"/>
    <n v="1"/>
    <x v="0"/>
    <n v="2"/>
    <n v="2"/>
    <n v="0.28000000000000003"/>
    <n v="0.31819999999999998"/>
    <n v="0.87"/>
    <n v="0"/>
    <n v="0"/>
    <n v="4"/>
    <n v="4"/>
    <s v="WINTER"/>
    <x v="0"/>
    <x v="1"/>
    <x v="1"/>
    <x v="3"/>
    <x v="1"/>
    <x v="17"/>
    <n v="0.32"/>
    <n v="0.87"/>
    <x v="0"/>
    <x v="7"/>
  </r>
  <r>
    <s v="RESULT (B)"/>
    <n v="856"/>
    <x v="38"/>
    <n v="1"/>
    <n v="0"/>
    <n v="2"/>
    <n v="2"/>
    <x v="0"/>
    <n v="2"/>
    <n v="2"/>
    <n v="0.26"/>
    <n v="0.2727"/>
    <n v="0.93"/>
    <n v="0.1045"/>
    <n v="1"/>
    <n v="1"/>
    <n v="2"/>
    <s v="WINTER"/>
    <x v="0"/>
    <x v="1"/>
    <x v="2"/>
    <x v="3"/>
    <x v="1"/>
    <x v="12"/>
    <n v="0.27"/>
    <n v="0.93"/>
    <x v="0"/>
    <x v="7"/>
  </r>
  <r>
    <s v="RESULT (B)"/>
    <n v="857"/>
    <x v="38"/>
    <n v="1"/>
    <n v="0"/>
    <n v="2"/>
    <n v="3"/>
    <x v="0"/>
    <n v="2"/>
    <n v="3"/>
    <n v="0.28000000000000003"/>
    <n v="0.2727"/>
    <n v="0.93"/>
    <n v="0.16420000000000001"/>
    <n v="0"/>
    <n v="1"/>
    <n v="1"/>
    <s v="WINTER"/>
    <x v="0"/>
    <x v="1"/>
    <x v="3"/>
    <x v="3"/>
    <x v="2"/>
    <x v="17"/>
    <n v="0.27"/>
    <n v="0.93"/>
    <x v="0"/>
    <x v="7"/>
  </r>
  <r>
    <s v="RESULT (B)"/>
    <n v="858"/>
    <x v="38"/>
    <n v="1"/>
    <n v="0"/>
    <n v="2"/>
    <n v="4"/>
    <x v="0"/>
    <n v="2"/>
    <n v="1"/>
    <n v="0.26"/>
    <n v="0.2576"/>
    <n v="0.93"/>
    <n v="0.16420000000000001"/>
    <n v="0"/>
    <n v="3"/>
    <n v="3"/>
    <s v="WINTER"/>
    <x v="0"/>
    <x v="1"/>
    <x v="4"/>
    <x v="3"/>
    <x v="0"/>
    <x v="12"/>
    <n v="0.26"/>
    <n v="0.93"/>
    <x v="0"/>
    <x v="7"/>
  </r>
  <r>
    <s v="RESULT (B)"/>
    <n v="859"/>
    <x v="38"/>
    <n v="1"/>
    <n v="0"/>
    <n v="2"/>
    <n v="5"/>
    <x v="0"/>
    <n v="2"/>
    <n v="1"/>
    <n v="0.26"/>
    <n v="0.2273"/>
    <n v="0.81"/>
    <n v="0.32840000000000003"/>
    <n v="0"/>
    <n v="2"/>
    <n v="2"/>
    <s v="WINTER"/>
    <x v="0"/>
    <x v="1"/>
    <x v="5"/>
    <x v="3"/>
    <x v="0"/>
    <x v="12"/>
    <n v="0.23"/>
    <n v="0.81"/>
    <x v="0"/>
    <x v="7"/>
  </r>
  <r>
    <s v="RESULT (B)"/>
    <n v="860"/>
    <x v="38"/>
    <n v="1"/>
    <n v="0"/>
    <n v="2"/>
    <n v="6"/>
    <x v="0"/>
    <n v="2"/>
    <n v="1"/>
    <n v="0.26"/>
    <n v="0.2273"/>
    <n v="0.7"/>
    <n v="0.32840000000000003"/>
    <n v="0"/>
    <n v="39"/>
    <n v="39"/>
    <s v="WINTER"/>
    <x v="0"/>
    <x v="1"/>
    <x v="6"/>
    <x v="3"/>
    <x v="0"/>
    <x v="12"/>
    <n v="0.23"/>
    <n v="0.7"/>
    <x v="0"/>
    <x v="7"/>
  </r>
  <r>
    <s v="RESULT (B)"/>
    <n v="861"/>
    <x v="38"/>
    <n v="1"/>
    <n v="0"/>
    <n v="2"/>
    <n v="7"/>
    <x v="0"/>
    <n v="2"/>
    <n v="1"/>
    <n v="0.24"/>
    <n v="0.19700000000000001"/>
    <n v="0.65"/>
    <n v="0.41789999999999999"/>
    <n v="3"/>
    <n v="97"/>
    <n v="100"/>
    <s v="WINTER"/>
    <x v="0"/>
    <x v="1"/>
    <x v="7"/>
    <x v="3"/>
    <x v="0"/>
    <x v="0"/>
    <n v="0.2"/>
    <n v="0.65"/>
    <x v="0"/>
    <x v="7"/>
  </r>
  <r>
    <s v="RESULT (B)"/>
    <n v="862"/>
    <x v="38"/>
    <n v="1"/>
    <n v="0"/>
    <n v="2"/>
    <n v="8"/>
    <x v="0"/>
    <n v="2"/>
    <n v="1"/>
    <n v="0.24"/>
    <n v="0.19700000000000001"/>
    <n v="0.56000000000000005"/>
    <n v="0.49249999999999999"/>
    <n v="7"/>
    <n v="236"/>
    <n v="243"/>
    <s v="WINTER"/>
    <x v="0"/>
    <x v="1"/>
    <x v="8"/>
    <x v="3"/>
    <x v="0"/>
    <x v="0"/>
    <n v="0.2"/>
    <n v="0.56000000000000005"/>
    <x v="0"/>
    <x v="7"/>
  </r>
  <r>
    <s v="RESULT (B)"/>
    <n v="863"/>
    <x v="38"/>
    <n v="1"/>
    <n v="0"/>
    <n v="2"/>
    <n v="9"/>
    <x v="0"/>
    <n v="2"/>
    <n v="1"/>
    <n v="0.24"/>
    <n v="0.19700000000000001"/>
    <n v="0.52"/>
    <n v="0.49249999999999999"/>
    <n v="7"/>
    <n v="128"/>
    <n v="135"/>
    <s v="WINTER"/>
    <x v="0"/>
    <x v="1"/>
    <x v="9"/>
    <x v="3"/>
    <x v="0"/>
    <x v="0"/>
    <n v="0.2"/>
    <n v="0.52"/>
    <x v="0"/>
    <x v="7"/>
  </r>
  <r>
    <s v="RESULT (B)"/>
    <n v="864"/>
    <x v="38"/>
    <n v="1"/>
    <n v="0"/>
    <n v="2"/>
    <n v="10"/>
    <x v="0"/>
    <n v="2"/>
    <n v="1"/>
    <n v="0.22"/>
    <n v="0.18179999999999999"/>
    <n v="0.47"/>
    <n v="0.55220000000000002"/>
    <n v="4"/>
    <n v="44"/>
    <n v="48"/>
    <s v="WINTER"/>
    <x v="0"/>
    <x v="1"/>
    <x v="10"/>
    <x v="3"/>
    <x v="0"/>
    <x v="1"/>
    <n v="0.18"/>
    <n v="0.47"/>
    <x v="0"/>
    <x v="7"/>
  </r>
  <r>
    <s v="RESULT (B)"/>
    <n v="865"/>
    <x v="38"/>
    <n v="1"/>
    <n v="0"/>
    <n v="2"/>
    <n v="11"/>
    <x v="0"/>
    <n v="2"/>
    <n v="1"/>
    <n v="0.22"/>
    <n v="0.18179999999999999"/>
    <n v="0.47"/>
    <n v="0.4627"/>
    <n v="1"/>
    <n v="49"/>
    <n v="50"/>
    <s v="WINTER"/>
    <x v="0"/>
    <x v="1"/>
    <x v="11"/>
    <x v="3"/>
    <x v="0"/>
    <x v="1"/>
    <n v="0.18"/>
    <n v="0.47"/>
    <x v="0"/>
    <x v="7"/>
  </r>
  <r>
    <s v="RESULT (B)"/>
    <n v="866"/>
    <x v="38"/>
    <n v="1"/>
    <n v="0"/>
    <n v="2"/>
    <n v="12"/>
    <x v="0"/>
    <n v="2"/>
    <n v="1"/>
    <n v="0.24"/>
    <n v="0.19700000000000001"/>
    <n v="0.38"/>
    <n v="0.49249999999999999"/>
    <n v="2"/>
    <n v="63"/>
    <n v="65"/>
    <s v="WINTER"/>
    <x v="0"/>
    <x v="1"/>
    <x v="12"/>
    <x v="3"/>
    <x v="0"/>
    <x v="0"/>
    <n v="0.2"/>
    <n v="0.38"/>
    <x v="1"/>
    <x v="7"/>
  </r>
  <r>
    <s v="RESULT (B)"/>
    <n v="867"/>
    <x v="38"/>
    <n v="1"/>
    <n v="0"/>
    <n v="2"/>
    <n v="13"/>
    <x v="0"/>
    <n v="2"/>
    <n v="2"/>
    <n v="0.24"/>
    <n v="0.19700000000000001"/>
    <n v="0.32"/>
    <n v="0.44779999999999998"/>
    <n v="2"/>
    <n v="48"/>
    <n v="50"/>
    <s v="WINTER"/>
    <x v="0"/>
    <x v="1"/>
    <x v="13"/>
    <x v="3"/>
    <x v="1"/>
    <x v="0"/>
    <n v="0.2"/>
    <n v="0.32"/>
    <x v="1"/>
    <x v="7"/>
  </r>
  <r>
    <s v="RESULT (B)"/>
    <n v="868"/>
    <x v="38"/>
    <n v="1"/>
    <n v="0"/>
    <n v="2"/>
    <n v="14"/>
    <x v="0"/>
    <n v="2"/>
    <n v="1"/>
    <n v="0.22"/>
    <n v="0.19700000000000001"/>
    <n v="0.37"/>
    <n v="0.41789999999999999"/>
    <n v="3"/>
    <n v="61"/>
    <n v="64"/>
    <s v="WINTER"/>
    <x v="0"/>
    <x v="1"/>
    <x v="14"/>
    <x v="3"/>
    <x v="0"/>
    <x v="1"/>
    <n v="0.2"/>
    <n v="0.37"/>
    <x v="1"/>
    <x v="7"/>
  </r>
  <r>
    <s v="RESULT (B)"/>
    <n v="869"/>
    <x v="38"/>
    <n v="1"/>
    <n v="0"/>
    <n v="2"/>
    <n v="15"/>
    <x v="0"/>
    <n v="2"/>
    <n v="1"/>
    <n v="0.22"/>
    <n v="0.19700000000000001"/>
    <n v="0.35"/>
    <n v="0.3881"/>
    <n v="6"/>
    <n v="45"/>
    <n v="51"/>
    <s v="WINTER"/>
    <x v="0"/>
    <x v="1"/>
    <x v="15"/>
    <x v="3"/>
    <x v="0"/>
    <x v="1"/>
    <n v="0.2"/>
    <n v="0.35"/>
    <x v="1"/>
    <x v="7"/>
  </r>
  <r>
    <s v="RESULT (B)"/>
    <n v="870"/>
    <x v="38"/>
    <n v="1"/>
    <n v="0"/>
    <n v="2"/>
    <n v="16"/>
    <x v="0"/>
    <n v="2"/>
    <n v="1"/>
    <n v="0.22"/>
    <n v="0.18179999999999999"/>
    <n v="0.35"/>
    <n v="0.52239999999999998"/>
    <n v="4"/>
    <n v="79"/>
    <n v="83"/>
    <s v="WINTER"/>
    <x v="0"/>
    <x v="1"/>
    <x v="16"/>
    <x v="3"/>
    <x v="0"/>
    <x v="1"/>
    <n v="0.18"/>
    <n v="0.35"/>
    <x v="1"/>
    <x v="7"/>
  </r>
  <r>
    <s v="RESULT (B)"/>
    <n v="871"/>
    <x v="38"/>
    <n v="1"/>
    <n v="0"/>
    <n v="2"/>
    <n v="17"/>
    <x v="0"/>
    <n v="2"/>
    <n v="1"/>
    <n v="0.22"/>
    <n v="0.18179999999999999"/>
    <n v="0.32"/>
    <n v="0.58209999999999995"/>
    <n v="4"/>
    <n v="172"/>
    <n v="176"/>
    <s v="WINTER"/>
    <x v="0"/>
    <x v="1"/>
    <x v="17"/>
    <x v="3"/>
    <x v="0"/>
    <x v="1"/>
    <n v="0.18"/>
    <n v="0.32"/>
    <x v="1"/>
    <x v="7"/>
  </r>
  <r>
    <s v="RESULT (B)"/>
    <n v="872"/>
    <x v="38"/>
    <n v="1"/>
    <n v="0"/>
    <n v="2"/>
    <n v="18"/>
    <x v="0"/>
    <n v="2"/>
    <n v="1"/>
    <n v="0.2"/>
    <n v="0.18179999999999999"/>
    <n v="0.32"/>
    <n v="0.3881"/>
    <n v="1"/>
    <n v="151"/>
    <n v="152"/>
    <s v="WINTER"/>
    <x v="0"/>
    <x v="1"/>
    <x v="18"/>
    <x v="3"/>
    <x v="0"/>
    <x v="2"/>
    <n v="0.18"/>
    <n v="0.32"/>
    <x v="1"/>
    <x v="7"/>
  </r>
  <r>
    <s v="RESULT (B)"/>
    <n v="873"/>
    <x v="38"/>
    <n v="1"/>
    <n v="0"/>
    <n v="2"/>
    <n v="19"/>
    <x v="0"/>
    <n v="2"/>
    <n v="1"/>
    <n v="0.16"/>
    <n v="0.1212"/>
    <n v="0.4"/>
    <n v="0.4627"/>
    <n v="1"/>
    <n v="100"/>
    <n v="101"/>
    <s v="WINTER"/>
    <x v="0"/>
    <x v="1"/>
    <x v="19"/>
    <x v="3"/>
    <x v="0"/>
    <x v="13"/>
    <n v="0.12"/>
    <n v="0.4"/>
    <x v="1"/>
    <x v="7"/>
  </r>
  <r>
    <s v="RESULT (B)"/>
    <n v="874"/>
    <x v="38"/>
    <n v="1"/>
    <n v="0"/>
    <n v="2"/>
    <n v="20"/>
    <x v="0"/>
    <n v="2"/>
    <n v="1"/>
    <n v="0.16"/>
    <n v="0.13639999999999999"/>
    <n v="0.4"/>
    <n v="0.32840000000000003"/>
    <n v="3"/>
    <n v="53"/>
    <n v="56"/>
    <s v="WINTER"/>
    <x v="0"/>
    <x v="1"/>
    <x v="20"/>
    <x v="3"/>
    <x v="0"/>
    <x v="13"/>
    <n v="0.14000000000000001"/>
    <n v="0.4"/>
    <x v="1"/>
    <x v="7"/>
  </r>
  <r>
    <s v="RESULT (B)"/>
    <n v="875"/>
    <x v="38"/>
    <n v="1"/>
    <n v="0"/>
    <n v="2"/>
    <n v="21"/>
    <x v="0"/>
    <n v="2"/>
    <n v="1"/>
    <n v="0.14000000000000001"/>
    <n v="0.1061"/>
    <n v="0.33"/>
    <n v="0.4627"/>
    <n v="8"/>
    <n v="46"/>
    <n v="54"/>
    <s v="WINTER"/>
    <x v="0"/>
    <x v="1"/>
    <x v="21"/>
    <x v="3"/>
    <x v="0"/>
    <x v="14"/>
    <n v="0.11"/>
    <n v="0.33"/>
    <x v="1"/>
    <x v="7"/>
  </r>
  <r>
    <s v="RESULT (B)"/>
    <n v="876"/>
    <x v="38"/>
    <n v="1"/>
    <n v="0"/>
    <n v="2"/>
    <n v="22"/>
    <x v="0"/>
    <n v="2"/>
    <n v="1"/>
    <n v="0.12"/>
    <n v="0.1061"/>
    <n v="0.33"/>
    <n v="0.35820000000000002"/>
    <n v="0"/>
    <n v="29"/>
    <n v="29"/>
    <s v="WINTER"/>
    <x v="0"/>
    <x v="1"/>
    <x v="22"/>
    <x v="3"/>
    <x v="0"/>
    <x v="16"/>
    <n v="0.11"/>
    <n v="0.33"/>
    <x v="1"/>
    <x v="7"/>
  </r>
  <r>
    <s v="RESULT (B)"/>
    <n v="877"/>
    <x v="38"/>
    <n v="1"/>
    <n v="0"/>
    <n v="2"/>
    <n v="23"/>
    <x v="0"/>
    <n v="2"/>
    <n v="1"/>
    <n v="0.12"/>
    <n v="0.1061"/>
    <n v="0.33"/>
    <n v="0.32840000000000003"/>
    <n v="3"/>
    <n v="9"/>
    <n v="12"/>
    <s v="WINTER"/>
    <x v="0"/>
    <x v="1"/>
    <x v="23"/>
    <x v="3"/>
    <x v="0"/>
    <x v="16"/>
    <n v="0.11"/>
    <n v="0.33"/>
    <x v="1"/>
    <x v="7"/>
  </r>
  <r>
    <s v="RESULT (B)"/>
    <n v="878"/>
    <x v="39"/>
    <n v="1"/>
    <n v="0"/>
    <n v="2"/>
    <n v="0"/>
    <x v="0"/>
    <n v="3"/>
    <n v="1"/>
    <n v="0.1"/>
    <n v="7.5800000000000006E-2"/>
    <n v="0.36"/>
    <n v="0.35820000000000002"/>
    <n v="0"/>
    <n v="17"/>
    <n v="17"/>
    <s v="WINTER"/>
    <x v="0"/>
    <x v="1"/>
    <x v="0"/>
    <x v="4"/>
    <x v="0"/>
    <x v="18"/>
    <n v="0.08"/>
    <n v="0.36"/>
    <x v="0"/>
    <x v="8"/>
  </r>
  <r>
    <s v="RESULT (B)"/>
    <n v="879"/>
    <x v="39"/>
    <n v="1"/>
    <n v="0"/>
    <n v="2"/>
    <n v="1"/>
    <x v="0"/>
    <n v="3"/>
    <n v="1"/>
    <n v="0.1"/>
    <n v="0.1061"/>
    <n v="0.36"/>
    <n v="0.22389999999999999"/>
    <n v="0"/>
    <n v="7"/>
    <n v="7"/>
    <s v="WINTER"/>
    <x v="0"/>
    <x v="1"/>
    <x v="1"/>
    <x v="4"/>
    <x v="0"/>
    <x v="18"/>
    <n v="0.11"/>
    <n v="0.36"/>
    <x v="0"/>
    <x v="8"/>
  </r>
  <r>
    <s v="RESULT (B)"/>
    <n v="880"/>
    <x v="39"/>
    <n v="1"/>
    <n v="0"/>
    <n v="2"/>
    <n v="2"/>
    <x v="0"/>
    <n v="3"/>
    <n v="1"/>
    <n v="0.08"/>
    <n v="7.5800000000000006E-2"/>
    <n v="0.38"/>
    <n v="0.28360000000000002"/>
    <n v="1"/>
    <n v="2"/>
    <n v="3"/>
    <s v="WINTER"/>
    <x v="0"/>
    <x v="1"/>
    <x v="2"/>
    <x v="4"/>
    <x v="0"/>
    <x v="19"/>
    <n v="0.08"/>
    <n v="0.38"/>
    <x v="0"/>
    <x v="8"/>
  </r>
  <r>
    <s v="RESULT (B)"/>
    <n v="881"/>
    <x v="39"/>
    <n v="1"/>
    <n v="0"/>
    <n v="2"/>
    <n v="3"/>
    <x v="0"/>
    <n v="3"/>
    <n v="1"/>
    <n v="0.06"/>
    <n v="7.5800000000000006E-2"/>
    <n v="0.45"/>
    <n v="0.1343"/>
    <n v="0"/>
    <n v="2"/>
    <n v="2"/>
    <s v="WINTER"/>
    <x v="0"/>
    <x v="1"/>
    <x v="3"/>
    <x v="4"/>
    <x v="0"/>
    <x v="20"/>
    <n v="0.08"/>
    <n v="0.45"/>
    <x v="0"/>
    <x v="8"/>
  </r>
  <r>
    <s v="RESULT (B)"/>
    <n v="882"/>
    <x v="39"/>
    <n v="1"/>
    <n v="0"/>
    <n v="2"/>
    <n v="5"/>
    <x v="0"/>
    <n v="3"/>
    <n v="1"/>
    <n v="0.06"/>
    <n v="0.1061"/>
    <n v="0.45"/>
    <n v="0.1045"/>
    <n v="0"/>
    <n v="7"/>
    <n v="7"/>
    <s v="WINTER"/>
    <x v="0"/>
    <x v="1"/>
    <x v="5"/>
    <x v="4"/>
    <x v="0"/>
    <x v="20"/>
    <n v="0.11"/>
    <n v="0.45"/>
    <x v="0"/>
    <x v="8"/>
  </r>
  <r>
    <s v="RESULT (B)"/>
    <n v="883"/>
    <x v="39"/>
    <n v="1"/>
    <n v="0"/>
    <n v="2"/>
    <n v="6"/>
    <x v="0"/>
    <n v="3"/>
    <n v="1"/>
    <n v="0.06"/>
    <n v="0.1515"/>
    <n v="0.45"/>
    <n v="0"/>
    <n v="0"/>
    <n v="43"/>
    <n v="43"/>
    <s v="WINTER"/>
    <x v="0"/>
    <x v="1"/>
    <x v="6"/>
    <x v="4"/>
    <x v="0"/>
    <x v="20"/>
    <n v="0.15"/>
    <n v="0.45"/>
    <x v="0"/>
    <x v="8"/>
  </r>
  <r>
    <s v="RESULT (B)"/>
    <n v="884"/>
    <x v="39"/>
    <n v="1"/>
    <n v="0"/>
    <n v="2"/>
    <n v="7"/>
    <x v="0"/>
    <n v="3"/>
    <n v="1"/>
    <n v="0.06"/>
    <n v="0.1061"/>
    <n v="0.49"/>
    <n v="0.1045"/>
    <n v="4"/>
    <n v="95"/>
    <n v="99"/>
    <s v="WINTER"/>
    <x v="0"/>
    <x v="1"/>
    <x v="7"/>
    <x v="4"/>
    <x v="0"/>
    <x v="20"/>
    <n v="0.11"/>
    <n v="0.49"/>
    <x v="0"/>
    <x v="8"/>
  </r>
  <r>
    <s v="RESULT (B)"/>
    <n v="885"/>
    <x v="39"/>
    <n v="1"/>
    <n v="0"/>
    <n v="2"/>
    <n v="8"/>
    <x v="0"/>
    <n v="3"/>
    <n v="1"/>
    <n v="0.1"/>
    <n v="0.13639999999999999"/>
    <n v="0.42"/>
    <n v="0"/>
    <n v="1"/>
    <n v="198"/>
    <n v="199"/>
    <s v="WINTER"/>
    <x v="0"/>
    <x v="1"/>
    <x v="8"/>
    <x v="4"/>
    <x v="0"/>
    <x v="18"/>
    <n v="0.14000000000000001"/>
    <n v="0.42"/>
    <x v="0"/>
    <x v="8"/>
  </r>
  <r>
    <s v="RESULT (B)"/>
    <n v="886"/>
    <x v="39"/>
    <n v="1"/>
    <n v="0"/>
    <n v="2"/>
    <n v="9"/>
    <x v="0"/>
    <n v="3"/>
    <n v="1"/>
    <n v="0.12"/>
    <n v="0.13639999999999999"/>
    <n v="0.39"/>
    <n v="0.16420000000000001"/>
    <n v="4"/>
    <n v="119"/>
    <n v="123"/>
    <s v="WINTER"/>
    <x v="0"/>
    <x v="1"/>
    <x v="9"/>
    <x v="4"/>
    <x v="0"/>
    <x v="16"/>
    <n v="0.14000000000000001"/>
    <n v="0.39"/>
    <x v="0"/>
    <x v="8"/>
  </r>
  <r>
    <s v="RESULT (B)"/>
    <n v="887"/>
    <x v="39"/>
    <n v="1"/>
    <n v="0"/>
    <n v="2"/>
    <n v="10"/>
    <x v="0"/>
    <n v="3"/>
    <n v="1"/>
    <n v="0.14000000000000001"/>
    <n v="0.18179999999999999"/>
    <n v="0.36"/>
    <n v="0"/>
    <n v="8"/>
    <n v="51"/>
    <n v="59"/>
    <s v="WINTER"/>
    <x v="0"/>
    <x v="1"/>
    <x v="10"/>
    <x v="4"/>
    <x v="0"/>
    <x v="14"/>
    <n v="0.18"/>
    <n v="0.36"/>
    <x v="0"/>
    <x v="8"/>
  </r>
  <r>
    <s v="RESULT (B)"/>
    <n v="888"/>
    <x v="39"/>
    <n v="1"/>
    <n v="0"/>
    <n v="2"/>
    <n v="11"/>
    <x v="0"/>
    <n v="3"/>
    <n v="2"/>
    <n v="0.14000000000000001"/>
    <n v="0.1515"/>
    <n v="0.43"/>
    <n v="0.16420000000000001"/>
    <n v="1"/>
    <n v="40"/>
    <n v="41"/>
    <s v="WINTER"/>
    <x v="0"/>
    <x v="1"/>
    <x v="11"/>
    <x v="4"/>
    <x v="1"/>
    <x v="14"/>
    <n v="0.15"/>
    <n v="0.43"/>
    <x v="0"/>
    <x v="8"/>
  </r>
  <r>
    <s v="RESULT (B)"/>
    <n v="889"/>
    <x v="39"/>
    <n v="1"/>
    <n v="0"/>
    <n v="2"/>
    <n v="12"/>
    <x v="0"/>
    <n v="3"/>
    <n v="2"/>
    <n v="0.18"/>
    <n v="0.18179999999999999"/>
    <n v="0.4"/>
    <n v="0.22389999999999999"/>
    <n v="4"/>
    <n v="57"/>
    <n v="61"/>
    <s v="WINTER"/>
    <x v="0"/>
    <x v="1"/>
    <x v="12"/>
    <x v="4"/>
    <x v="1"/>
    <x v="15"/>
    <n v="0.18"/>
    <n v="0.4"/>
    <x v="1"/>
    <x v="8"/>
  </r>
  <r>
    <s v="RESULT (B)"/>
    <n v="890"/>
    <x v="39"/>
    <n v="1"/>
    <n v="0"/>
    <n v="2"/>
    <n v="13"/>
    <x v="0"/>
    <n v="3"/>
    <n v="1"/>
    <n v="0.18"/>
    <n v="0.16669999999999999"/>
    <n v="0.4"/>
    <n v="0.25369999999999998"/>
    <n v="2"/>
    <n v="67"/>
    <n v="69"/>
    <s v="WINTER"/>
    <x v="0"/>
    <x v="1"/>
    <x v="13"/>
    <x v="4"/>
    <x v="0"/>
    <x v="15"/>
    <n v="0.17"/>
    <n v="0.4"/>
    <x v="1"/>
    <x v="8"/>
  </r>
  <r>
    <s v="RESULT (B)"/>
    <n v="891"/>
    <x v="39"/>
    <n v="1"/>
    <n v="0"/>
    <n v="2"/>
    <n v="14"/>
    <x v="0"/>
    <n v="3"/>
    <n v="1"/>
    <n v="0.2"/>
    <n v="0.18179999999999999"/>
    <n v="0.34"/>
    <n v="0.29849999999999999"/>
    <n v="2"/>
    <n v="56"/>
    <n v="58"/>
    <s v="WINTER"/>
    <x v="0"/>
    <x v="1"/>
    <x v="14"/>
    <x v="4"/>
    <x v="0"/>
    <x v="2"/>
    <n v="0.18"/>
    <n v="0.34"/>
    <x v="1"/>
    <x v="8"/>
  </r>
  <r>
    <s v="RESULT (B)"/>
    <n v="892"/>
    <x v="39"/>
    <n v="1"/>
    <n v="0"/>
    <n v="2"/>
    <n v="15"/>
    <x v="0"/>
    <n v="3"/>
    <n v="2"/>
    <n v="0.2"/>
    <n v="0.18179999999999999"/>
    <n v="0.34"/>
    <n v="0.28360000000000002"/>
    <n v="3"/>
    <n v="61"/>
    <n v="64"/>
    <s v="WINTER"/>
    <x v="0"/>
    <x v="1"/>
    <x v="15"/>
    <x v="4"/>
    <x v="1"/>
    <x v="2"/>
    <n v="0.18"/>
    <n v="0.34"/>
    <x v="1"/>
    <x v="8"/>
  </r>
  <r>
    <s v="RESULT (B)"/>
    <n v="893"/>
    <x v="39"/>
    <n v="1"/>
    <n v="0"/>
    <n v="2"/>
    <n v="16"/>
    <x v="0"/>
    <n v="3"/>
    <n v="2"/>
    <n v="0.2"/>
    <n v="0.19700000000000001"/>
    <n v="0.37"/>
    <n v="0.25369999999999998"/>
    <n v="7"/>
    <n v="72"/>
    <n v="79"/>
    <s v="WINTER"/>
    <x v="0"/>
    <x v="1"/>
    <x v="16"/>
    <x v="4"/>
    <x v="1"/>
    <x v="2"/>
    <n v="0.2"/>
    <n v="0.37"/>
    <x v="1"/>
    <x v="8"/>
  </r>
  <r>
    <s v="RESULT (B)"/>
    <n v="894"/>
    <x v="39"/>
    <n v="1"/>
    <n v="0"/>
    <n v="2"/>
    <n v="17"/>
    <x v="0"/>
    <n v="3"/>
    <n v="2"/>
    <n v="0.2"/>
    <n v="0.19700000000000001"/>
    <n v="0.34"/>
    <n v="0.25369999999999998"/>
    <n v="9"/>
    <n v="157"/>
    <n v="166"/>
    <s v="WINTER"/>
    <x v="0"/>
    <x v="1"/>
    <x v="17"/>
    <x v="4"/>
    <x v="1"/>
    <x v="2"/>
    <n v="0.2"/>
    <n v="0.34"/>
    <x v="1"/>
    <x v="8"/>
  </r>
  <r>
    <s v="RESULT (B)"/>
    <n v="895"/>
    <x v="39"/>
    <n v="1"/>
    <n v="0"/>
    <n v="2"/>
    <n v="18"/>
    <x v="0"/>
    <n v="3"/>
    <n v="2"/>
    <n v="0.18"/>
    <n v="0.16669999999999999"/>
    <n v="0.47"/>
    <n v="0.29849999999999999"/>
    <n v="2"/>
    <n v="168"/>
    <n v="170"/>
    <s v="WINTER"/>
    <x v="0"/>
    <x v="1"/>
    <x v="18"/>
    <x v="4"/>
    <x v="1"/>
    <x v="15"/>
    <n v="0.17"/>
    <n v="0.47"/>
    <x v="1"/>
    <x v="8"/>
  </r>
  <r>
    <s v="RESULT (B)"/>
    <n v="896"/>
    <x v="39"/>
    <n v="1"/>
    <n v="0"/>
    <n v="2"/>
    <n v="19"/>
    <x v="0"/>
    <n v="3"/>
    <n v="3"/>
    <n v="0.14000000000000001"/>
    <n v="0.1212"/>
    <n v="0.86"/>
    <n v="0.25369999999999998"/>
    <n v="1"/>
    <n v="87"/>
    <n v="88"/>
    <s v="WINTER"/>
    <x v="0"/>
    <x v="1"/>
    <x v="19"/>
    <x v="4"/>
    <x v="2"/>
    <x v="14"/>
    <n v="0.12"/>
    <n v="0.86"/>
    <x v="1"/>
    <x v="8"/>
  </r>
  <r>
    <s v="RESULT (B)"/>
    <n v="897"/>
    <x v="39"/>
    <n v="1"/>
    <n v="0"/>
    <n v="2"/>
    <n v="20"/>
    <x v="0"/>
    <n v="3"/>
    <n v="3"/>
    <n v="0.14000000000000001"/>
    <n v="0.1515"/>
    <n v="0.86"/>
    <n v="0.16420000000000001"/>
    <n v="0"/>
    <n v="84"/>
    <n v="84"/>
    <s v="WINTER"/>
    <x v="0"/>
    <x v="1"/>
    <x v="20"/>
    <x v="4"/>
    <x v="2"/>
    <x v="14"/>
    <n v="0.15"/>
    <n v="0.86"/>
    <x v="1"/>
    <x v="8"/>
  </r>
  <r>
    <s v="RESULT (B)"/>
    <n v="898"/>
    <x v="39"/>
    <n v="1"/>
    <n v="0"/>
    <n v="2"/>
    <n v="21"/>
    <x v="0"/>
    <n v="3"/>
    <n v="2"/>
    <n v="0.14000000000000001"/>
    <n v="0.1515"/>
    <n v="0.86"/>
    <n v="0.16420000000000001"/>
    <n v="0"/>
    <n v="83"/>
    <n v="83"/>
    <s v="WINTER"/>
    <x v="0"/>
    <x v="1"/>
    <x v="21"/>
    <x v="4"/>
    <x v="1"/>
    <x v="14"/>
    <n v="0.15"/>
    <n v="0.86"/>
    <x v="1"/>
    <x v="8"/>
  </r>
  <r>
    <s v="RESULT (B)"/>
    <n v="899"/>
    <x v="39"/>
    <n v="1"/>
    <n v="0"/>
    <n v="2"/>
    <n v="22"/>
    <x v="0"/>
    <n v="3"/>
    <n v="3"/>
    <n v="0.16"/>
    <n v="0.16669999999999999"/>
    <n v="0.8"/>
    <n v="0.16420000000000001"/>
    <n v="4"/>
    <n v="42"/>
    <n v="46"/>
    <s v="WINTER"/>
    <x v="0"/>
    <x v="1"/>
    <x v="22"/>
    <x v="4"/>
    <x v="2"/>
    <x v="13"/>
    <n v="0.17"/>
    <n v="0.8"/>
    <x v="1"/>
    <x v="8"/>
  </r>
  <r>
    <s v="RESULT (B)"/>
    <n v="900"/>
    <x v="39"/>
    <n v="1"/>
    <n v="0"/>
    <n v="2"/>
    <n v="23"/>
    <x v="0"/>
    <n v="3"/>
    <n v="3"/>
    <n v="0.16"/>
    <n v="0.1515"/>
    <n v="0.8"/>
    <n v="0.19400000000000001"/>
    <n v="0"/>
    <n v="37"/>
    <n v="37"/>
    <s v="WINTER"/>
    <x v="0"/>
    <x v="1"/>
    <x v="23"/>
    <x v="4"/>
    <x v="2"/>
    <x v="13"/>
    <n v="0.15"/>
    <n v="0.8"/>
    <x v="1"/>
    <x v="8"/>
  </r>
  <r>
    <s v="RESULT (B)"/>
    <n v="901"/>
    <x v="40"/>
    <n v="1"/>
    <n v="0"/>
    <n v="2"/>
    <n v="0"/>
    <x v="0"/>
    <n v="4"/>
    <n v="3"/>
    <n v="0.14000000000000001"/>
    <n v="0.13639999999999999"/>
    <n v="0.86"/>
    <n v="0.19400000000000001"/>
    <n v="0"/>
    <n v="16"/>
    <n v="16"/>
    <s v="WINTER"/>
    <x v="0"/>
    <x v="1"/>
    <x v="0"/>
    <x v="5"/>
    <x v="2"/>
    <x v="14"/>
    <n v="0.14000000000000001"/>
    <n v="0.86"/>
    <x v="0"/>
    <x v="9"/>
  </r>
  <r>
    <s v="RESULT (B)"/>
    <n v="902"/>
    <x v="40"/>
    <n v="1"/>
    <n v="0"/>
    <n v="2"/>
    <n v="1"/>
    <x v="0"/>
    <n v="4"/>
    <n v="3"/>
    <n v="0.14000000000000001"/>
    <n v="0.1515"/>
    <n v="0.8"/>
    <n v="0.1343"/>
    <n v="0"/>
    <n v="7"/>
    <n v="7"/>
    <s v="WINTER"/>
    <x v="0"/>
    <x v="1"/>
    <x v="1"/>
    <x v="5"/>
    <x v="2"/>
    <x v="14"/>
    <n v="0.15"/>
    <n v="0.8"/>
    <x v="0"/>
    <x v="9"/>
  </r>
  <r>
    <s v="RESULT (B)"/>
    <n v="903"/>
    <x v="40"/>
    <n v="1"/>
    <n v="0"/>
    <n v="2"/>
    <n v="2"/>
    <x v="0"/>
    <n v="4"/>
    <n v="3"/>
    <n v="0.14000000000000001"/>
    <n v="0.1515"/>
    <n v="0.8"/>
    <n v="0.1343"/>
    <n v="0"/>
    <n v="3"/>
    <n v="3"/>
    <s v="WINTER"/>
    <x v="0"/>
    <x v="1"/>
    <x v="2"/>
    <x v="5"/>
    <x v="2"/>
    <x v="14"/>
    <n v="0.15"/>
    <n v="0.8"/>
    <x v="0"/>
    <x v="9"/>
  </r>
  <r>
    <s v="RESULT (B)"/>
    <n v="904"/>
    <x v="40"/>
    <n v="1"/>
    <n v="0"/>
    <n v="2"/>
    <n v="4"/>
    <x v="0"/>
    <n v="4"/>
    <n v="2"/>
    <n v="0.14000000000000001"/>
    <n v="0.13639999999999999"/>
    <n v="0.59"/>
    <n v="0.22389999999999999"/>
    <n v="0"/>
    <n v="1"/>
    <n v="1"/>
    <s v="WINTER"/>
    <x v="0"/>
    <x v="1"/>
    <x v="4"/>
    <x v="5"/>
    <x v="1"/>
    <x v="14"/>
    <n v="0.14000000000000001"/>
    <n v="0.59"/>
    <x v="0"/>
    <x v="9"/>
  </r>
  <r>
    <s v="RESULT (B)"/>
    <n v="905"/>
    <x v="40"/>
    <n v="1"/>
    <n v="0"/>
    <n v="2"/>
    <n v="5"/>
    <x v="0"/>
    <n v="4"/>
    <n v="2"/>
    <n v="0.12"/>
    <n v="0.1212"/>
    <n v="0.5"/>
    <n v="0.22389999999999999"/>
    <n v="0"/>
    <n v="6"/>
    <n v="6"/>
    <s v="WINTER"/>
    <x v="0"/>
    <x v="1"/>
    <x v="5"/>
    <x v="5"/>
    <x v="1"/>
    <x v="16"/>
    <n v="0.12"/>
    <n v="0.5"/>
    <x v="0"/>
    <x v="9"/>
  </r>
  <r>
    <s v="RESULT (B)"/>
    <n v="906"/>
    <x v="40"/>
    <n v="1"/>
    <n v="0"/>
    <n v="2"/>
    <n v="6"/>
    <x v="0"/>
    <n v="4"/>
    <n v="2"/>
    <n v="0.12"/>
    <n v="0.1212"/>
    <n v="0.54"/>
    <n v="0.28360000000000002"/>
    <n v="0"/>
    <n v="26"/>
    <n v="26"/>
    <s v="WINTER"/>
    <x v="0"/>
    <x v="1"/>
    <x v="6"/>
    <x v="5"/>
    <x v="1"/>
    <x v="16"/>
    <n v="0.12"/>
    <n v="0.54"/>
    <x v="0"/>
    <x v="9"/>
  </r>
  <r>
    <s v="RESULT (B)"/>
    <n v="907"/>
    <x v="40"/>
    <n v="1"/>
    <n v="0"/>
    <n v="2"/>
    <n v="7"/>
    <x v="0"/>
    <n v="4"/>
    <n v="1"/>
    <n v="0.1"/>
    <n v="7.5800000000000006E-2"/>
    <n v="0.5"/>
    <n v="0.41789999999999999"/>
    <n v="0"/>
    <n v="99"/>
    <n v="99"/>
    <s v="WINTER"/>
    <x v="0"/>
    <x v="1"/>
    <x v="7"/>
    <x v="5"/>
    <x v="0"/>
    <x v="18"/>
    <n v="0.08"/>
    <n v="0.5"/>
    <x v="0"/>
    <x v="9"/>
  </r>
  <r>
    <s v="RESULT (B)"/>
    <n v="908"/>
    <x v="40"/>
    <n v="1"/>
    <n v="0"/>
    <n v="2"/>
    <n v="8"/>
    <x v="0"/>
    <n v="4"/>
    <n v="1"/>
    <n v="0.1"/>
    <n v="7.5800000000000006E-2"/>
    <n v="0.49"/>
    <n v="0.32840000000000003"/>
    <n v="5"/>
    <n v="173"/>
    <n v="178"/>
    <s v="WINTER"/>
    <x v="0"/>
    <x v="1"/>
    <x v="8"/>
    <x v="5"/>
    <x v="0"/>
    <x v="18"/>
    <n v="0.08"/>
    <n v="0.49"/>
    <x v="0"/>
    <x v="9"/>
  </r>
  <r>
    <s v="RESULT (B)"/>
    <n v="909"/>
    <x v="40"/>
    <n v="1"/>
    <n v="0"/>
    <n v="2"/>
    <n v="9"/>
    <x v="0"/>
    <n v="4"/>
    <n v="1"/>
    <n v="0.12"/>
    <n v="0.1061"/>
    <n v="0.42"/>
    <n v="0.35820000000000002"/>
    <n v="1"/>
    <n v="121"/>
    <n v="122"/>
    <s v="WINTER"/>
    <x v="0"/>
    <x v="1"/>
    <x v="9"/>
    <x v="5"/>
    <x v="0"/>
    <x v="16"/>
    <n v="0.11"/>
    <n v="0.42"/>
    <x v="0"/>
    <x v="9"/>
  </r>
  <r>
    <s v="RESULT (B)"/>
    <n v="910"/>
    <x v="40"/>
    <n v="1"/>
    <n v="0"/>
    <n v="2"/>
    <n v="10"/>
    <x v="0"/>
    <n v="4"/>
    <n v="1"/>
    <n v="0.12"/>
    <n v="0.1061"/>
    <n v="0.42"/>
    <n v="0.29849999999999999"/>
    <n v="1"/>
    <n v="34"/>
    <n v="35"/>
    <s v="WINTER"/>
    <x v="0"/>
    <x v="1"/>
    <x v="10"/>
    <x v="5"/>
    <x v="0"/>
    <x v="16"/>
    <n v="0.11"/>
    <n v="0.42"/>
    <x v="0"/>
    <x v="9"/>
  </r>
  <r>
    <s v="RESULT (B)"/>
    <n v="911"/>
    <x v="40"/>
    <n v="1"/>
    <n v="0"/>
    <n v="2"/>
    <n v="11"/>
    <x v="0"/>
    <n v="4"/>
    <n v="1"/>
    <n v="0.14000000000000001"/>
    <n v="0.1212"/>
    <n v="0.39"/>
    <n v="0.35820000000000002"/>
    <n v="1"/>
    <n v="44"/>
    <n v="45"/>
    <s v="WINTER"/>
    <x v="0"/>
    <x v="1"/>
    <x v="11"/>
    <x v="5"/>
    <x v="0"/>
    <x v="14"/>
    <n v="0.12"/>
    <n v="0.39"/>
    <x v="0"/>
    <x v="9"/>
  </r>
  <r>
    <s v="RESULT (B)"/>
    <n v="912"/>
    <x v="40"/>
    <n v="1"/>
    <n v="0"/>
    <n v="2"/>
    <n v="12"/>
    <x v="0"/>
    <n v="4"/>
    <n v="1"/>
    <n v="0.16"/>
    <n v="0.13639999999999999"/>
    <n v="0.34"/>
    <n v="0.3881"/>
    <n v="4"/>
    <n v="65"/>
    <n v="69"/>
    <s v="WINTER"/>
    <x v="0"/>
    <x v="1"/>
    <x v="12"/>
    <x v="5"/>
    <x v="0"/>
    <x v="13"/>
    <n v="0.14000000000000001"/>
    <n v="0.34"/>
    <x v="1"/>
    <x v="9"/>
  </r>
  <r>
    <s v="RESULT (B)"/>
    <n v="913"/>
    <x v="40"/>
    <n v="1"/>
    <n v="0"/>
    <n v="2"/>
    <n v="13"/>
    <x v="0"/>
    <n v="4"/>
    <n v="1"/>
    <n v="0.18"/>
    <n v="0.16669999999999999"/>
    <n v="0.28999999999999998"/>
    <n v="0.29849999999999999"/>
    <n v="3"/>
    <n v="59"/>
    <n v="62"/>
    <s v="WINTER"/>
    <x v="0"/>
    <x v="1"/>
    <x v="13"/>
    <x v="5"/>
    <x v="0"/>
    <x v="15"/>
    <n v="0.17"/>
    <n v="0.28999999999999998"/>
    <x v="1"/>
    <x v="9"/>
  </r>
  <r>
    <s v="RESULT (B)"/>
    <n v="914"/>
    <x v="40"/>
    <n v="1"/>
    <n v="0"/>
    <n v="2"/>
    <n v="14"/>
    <x v="0"/>
    <n v="4"/>
    <n v="1"/>
    <n v="0.2"/>
    <n v="0.18179999999999999"/>
    <n v="0.27"/>
    <n v="0.28360000000000002"/>
    <n v="6"/>
    <n v="42"/>
    <n v="48"/>
    <s v="WINTER"/>
    <x v="0"/>
    <x v="1"/>
    <x v="14"/>
    <x v="5"/>
    <x v="0"/>
    <x v="2"/>
    <n v="0.18"/>
    <n v="0.27"/>
    <x v="1"/>
    <x v="9"/>
  </r>
  <r>
    <s v="RESULT (B)"/>
    <n v="915"/>
    <x v="40"/>
    <n v="1"/>
    <n v="0"/>
    <n v="2"/>
    <n v="15"/>
    <x v="0"/>
    <n v="4"/>
    <n v="1"/>
    <n v="0.2"/>
    <n v="0.19700000000000001"/>
    <n v="0.25"/>
    <n v="0.25369999999999998"/>
    <n v="0"/>
    <n v="50"/>
    <n v="50"/>
    <s v="WINTER"/>
    <x v="0"/>
    <x v="1"/>
    <x v="15"/>
    <x v="5"/>
    <x v="0"/>
    <x v="2"/>
    <n v="0.2"/>
    <n v="0.25"/>
    <x v="1"/>
    <x v="9"/>
  </r>
  <r>
    <s v="RESULT (B)"/>
    <n v="916"/>
    <x v="40"/>
    <n v="1"/>
    <n v="0"/>
    <n v="2"/>
    <n v="16"/>
    <x v="0"/>
    <n v="4"/>
    <n v="1"/>
    <n v="0.2"/>
    <n v="0.18179999999999999"/>
    <n v="0.27"/>
    <n v="0.29849999999999999"/>
    <n v="4"/>
    <n v="76"/>
    <n v="80"/>
    <s v="WINTER"/>
    <x v="0"/>
    <x v="1"/>
    <x v="16"/>
    <x v="5"/>
    <x v="0"/>
    <x v="2"/>
    <n v="0.18"/>
    <n v="0.27"/>
    <x v="1"/>
    <x v="9"/>
  </r>
  <r>
    <s v="RESULT (B)"/>
    <n v="917"/>
    <x v="40"/>
    <n v="1"/>
    <n v="0"/>
    <n v="2"/>
    <n v="17"/>
    <x v="0"/>
    <n v="4"/>
    <n v="1"/>
    <n v="0.18"/>
    <n v="0.18179999999999999"/>
    <n v="0.26"/>
    <n v="0.19400000000000001"/>
    <n v="6"/>
    <n v="159"/>
    <n v="165"/>
    <s v="WINTER"/>
    <x v="0"/>
    <x v="1"/>
    <x v="17"/>
    <x v="5"/>
    <x v="0"/>
    <x v="15"/>
    <n v="0.18"/>
    <n v="0.26"/>
    <x v="1"/>
    <x v="9"/>
  </r>
  <r>
    <s v="RESULT (B)"/>
    <n v="918"/>
    <x v="40"/>
    <n v="1"/>
    <n v="0"/>
    <n v="2"/>
    <n v="18"/>
    <x v="0"/>
    <n v="4"/>
    <n v="1"/>
    <n v="0.16"/>
    <n v="0.18179999999999999"/>
    <n v="0.28000000000000003"/>
    <n v="0.1343"/>
    <n v="3"/>
    <n v="157"/>
    <n v="160"/>
    <s v="WINTER"/>
    <x v="0"/>
    <x v="1"/>
    <x v="18"/>
    <x v="5"/>
    <x v="0"/>
    <x v="13"/>
    <n v="0.18"/>
    <n v="0.28000000000000003"/>
    <x v="1"/>
    <x v="9"/>
  </r>
  <r>
    <s v="RESULT (B)"/>
    <n v="919"/>
    <x v="40"/>
    <n v="1"/>
    <n v="0"/>
    <n v="2"/>
    <n v="19"/>
    <x v="0"/>
    <n v="4"/>
    <n v="1"/>
    <n v="0.14000000000000001"/>
    <n v="0.16669999999999999"/>
    <n v="0.28000000000000003"/>
    <n v="0.1045"/>
    <n v="2"/>
    <n v="110"/>
    <n v="112"/>
    <s v="WINTER"/>
    <x v="0"/>
    <x v="1"/>
    <x v="19"/>
    <x v="5"/>
    <x v="0"/>
    <x v="14"/>
    <n v="0.17"/>
    <n v="0.28000000000000003"/>
    <x v="1"/>
    <x v="9"/>
  </r>
  <r>
    <s v="RESULT (B)"/>
    <n v="920"/>
    <x v="40"/>
    <n v="1"/>
    <n v="0"/>
    <n v="2"/>
    <n v="20"/>
    <x v="0"/>
    <n v="4"/>
    <n v="1"/>
    <n v="0.14000000000000001"/>
    <n v="0.18179999999999999"/>
    <n v="0.31"/>
    <n v="8.9599999999999999E-2"/>
    <n v="4"/>
    <n v="93"/>
    <n v="97"/>
    <s v="WINTER"/>
    <x v="0"/>
    <x v="1"/>
    <x v="20"/>
    <x v="5"/>
    <x v="0"/>
    <x v="14"/>
    <n v="0.18"/>
    <n v="0.31"/>
    <x v="1"/>
    <x v="9"/>
  </r>
  <r>
    <s v="RESULT (B)"/>
    <n v="921"/>
    <x v="40"/>
    <n v="1"/>
    <n v="0"/>
    <n v="2"/>
    <n v="21"/>
    <x v="0"/>
    <n v="4"/>
    <n v="1"/>
    <n v="0.14000000000000001"/>
    <n v="0.21210000000000001"/>
    <n v="0.39"/>
    <n v="0"/>
    <n v="2"/>
    <n v="70"/>
    <n v="72"/>
    <s v="WINTER"/>
    <x v="0"/>
    <x v="1"/>
    <x v="21"/>
    <x v="5"/>
    <x v="0"/>
    <x v="14"/>
    <n v="0.21"/>
    <n v="0.39"/>
    <x v="1"/>
    <x v="9"/>
  </r>
  <r>
    <s v="RESULT (B)"/>
    <n v="922"/>
    <x v="40"/>
    <n v="1"/>
    <n v="0"/>
    <n v="2"/>
    <n v="22"/>
    <x v="0"/>
    <n v="4"/>
    <n v="1"/>
    <n v="0.12"/>
    <n v="0.19700000000000001"/>
    <n v="0.39"/>
    <n v="0"/>
    <n v="4"/>
    <n v="47"/>
    <n v="51"/>
    <s v="WINTER"/>
    <x v="0"/>
    <x v="1"/>
    <x v="22"/>
    <x v="5"/>
    <x v="0"/>
    <x v="16"/>
    <n v="0.2"/>
    <n v="0.39"/>
    <x v="1"/>
    <x v="9"/>
  </r>
  <r>
    <s v="RESULT (B)"/>
    <n v="923"/>
    <x v="40"/>
    <n v="1"/>
    <n v="0"/>
    <n v="2"/>
    <n v="23"/>
    <x v="0"/>
    <n v="4"/>
    <n v="1"/>
    <n v="0.12"/>
    <n v="0.1515"/>
    <n v="0.42"/>
    <n v="0.1045"/>
    <n v="1"/>
    <n v="33"/>
    <n v="34"/>
    <s v="WINTER"/>
    <x v="0"/>
    <x v="1"/>
    <x v="23"/>
    <x v="5"/>
    <x v="0"/>
    <x v="16"/>
    <n v="0.15"/>
    <n v="0.42"/>
    <x v="1"/>
    <x v="9"/>
  </r>
  <r>
    <s v="RESULT (B)"/>
    <n v="924"/>
    <x v="41"/>
    <n v="1"/>
    <n v="0"/>
    <n v="2"/>
    <n v="0"/>
    <x v="0"/>
    <n v="5"/>
    <n v="1"/>
    <n v="0.1"/>
    <n v="0.13639999999999999"/>
    <n v="0.49"/>
    <n v="0.1045"/>
    <n v="2"/>
    <n v="12"/>
    <n v="14"/>
    <s v="WINTER"/>
    <x v="0"/>
    <x v="1"/>
    <x v="0"/>
    <x v="6"/>
    <x v="0"/>
    <x v="18"/>
    <n v="0.14000000000000001"/>
    <n v="0.49"/>
    <x v="0"/>
    <x v="10"/>
  </r>
  <r>
    <s v="RESULT (B)"/>
    <n v="925"/>
    <x v="41"/>
    <n v="1"/>
    <n v="0"/>
    <n v="2"/>
    <n v="1"/>
    <x v="0"/>
    <n v="5"/>
    <n v="1"/>
    <n v="0.1"/>
    <n v="0.13639999999999999"/>
    <n v="0.54"/>
    <n v="8.9599999999999999E-2"/>
    <n v="1"/>
    <n v="6"/>
    <n v="7"/>
    <s v="WINTER"/>
    <x v="0"/>
    <x v="1"/>
    <x v="1"/>
    <x v="6"/>
    <x v="0"/>
    <x v="18"/>
    <n v="0.14000000000000001"/>
    <n v="0.54"/>
    <x v="0"/>
    <x v="10"/>
  </r>
  <r>
    <s v="RESULT (B)"/>
    <n v="926"/>
    <x v="41"/>
    <n v="1"/>
    <n v="0"/>
    <n v="2"/>
    <n v="2"/>
    <x v="0"/>
    <n v="5"/>
    <n v="1"/>
    <n v="0.1"/>
    <n v="0.13639999999999999"/>
    <n v="0.54"/>
    <n v="8.9599999999999999E-2"/>
    <n v="0"/>
    <n v="3"/>
    <n v="3"/>
    <s v="WINTER"/>
    <x v="0"/>
    <x v="1"/>
    <x v="2"/>
    <x v="6"/>
    <x v="0"/>
    <x v="18"/>
    <n v="0.14000000000000001"/>
    <n v="0.54"/>
    <x v="0"/>
    <x v="10"/>
  </r>
  <r>
    <s v="RESULT (B)"/>
    <n v="927"/>
    <x v="41"/>
    <n v="1"/>
    <n v="0"/>
    <n v="2"/>
    <n v="5"/>
    <x v="0"/>
    <n v="5"/>
    <n v="1"/>
    <n v="0.08"/>
    <n v="0.1212"/>
    <n v="0.63"/>
    <n v="8.9599999999999999E-2"/>
    <n v="0"/>
    <n v="4"/>
    <n v="4"/>
    <s v="WINTER"/>
    <x v="0"/>
    <x v="1"/>
    <x v="5"/>
    <x v="6"/>
    <x v="0"/>
    <x v="19"/>
    <n v="0.12"/>
    <n v="0.63"/>
    <x v="0"/>
    <x v="10"/>
  </r>
  <r>
    <s v="RESULT (B)"/>
    <n v="928"/>
    <x v="41"/>
    <n v="1"/>
    <n v="0"/>
    <n v="2"/>
    <n v="6"/>
    <x v="0"/>
    <n v="5"/>
    <n v="1"/>
    <n v="0.1"/>
    <n v="0.18179999999999999"/>
    <n v="0.68"/>
    <n v="0"/>
    <n v="1"/>
    <n v="23"/>
    <n v="24"/>
    <s v="WINTER"/>
    <x v="0"/>
    <x v="1"/>
    <x v="6"/>
    <x v="6"/>
    <x v="0"/>
    <x v="18"/>
    <n v="0.18"/>
    <n v="0.68"/>
    <x v="0"/>
    <x v="10"/>
  </r>
  <r>
    <s v="RESULT (B)"/>
    <n v="929"/>
    <x v="41"/>
    <n v="1"/>
    <n v="0"/>
    <n v="2"/>
    <n v="7"/>
    <x v="0"/>
    <n v="5"/>
    <n v="1"/>
    <n v="0.08"/>
    <n v="0.16669999999999999"/>
    <n v="0.73"/>
    <n v="0"/>
    <n v="1"/>
    <n v="73"/>
    <n v="74"/>
    <s v="WINTER"/>
    <x v="0"/>
    <x v="1"/>
    <x v="7"/>
    <x v="6"/>
    <x v="0"/>
    <x v="19"/>
    <n v="0.17"/>
    <n v="0.73"/>
    <x v="0"/>
    <x v="10"/>
  </r>
  <r>
    <s v="RESULT (B)"/>
    <n v="930"/>
    <x v="41"/>
    <n v="1"/>
    <n v="0"/>
    <n v="2"/>
    <n v="8"/>
    <x v="0"/>
    <n v="5"/>
    <n v="1"/>
    <n v="0.1"/>
    <n v="0.1212"/>
    <n v="0.74"/>
    <n v="0.16420000000000001"/>
    <n v="4"/>
    <n v="212"/>
    <n v="216"/>
    <s v="WINTER"/>
    <x v="0"/>
    <x v="1"/>
    <x v="8"/>
    <x v="6"/>
    <x v="0"/>
    <x v="18"/>
    <n v="0.12"/>
    <n v="0.74"/>
    <x v="0"/>
    <x v="10"/>
  </r>
  <r>
    <s v="RESULT (B)"/>
    <n v="931"/>
    <x v="41"/>
    <n v="1"/>
    <n v="0"/>
    <n v="2"/>
    <n v="9"/>
    <x v="0"/>
    <n v="5"/>
    <n v="1"/>
    <n v="0.12"/>
    <n v="0.1212"/>
    <n v="0.74"/>
    <n v="0.22389999999999999"/>
    <n v="8"/>
    <n v="132"/>
    <n v="140"/>
    <s v="WINTER"/>
    <x v="0"/>
    <x v="1"/>
    <x v="9"/>
    <x v="6"/>
    <x v="0"/>
    <x v="16"/>
    <n v="0.12"/>
    <n v="0.74"/>
    <x v="0"/>
    <x v="10"/>
  </r>
  <r>
    <s v="RESULT (B)"/>
    <n v="932"/>
    <x v="41"/>
    <n v="1"/>
    <n v="0"/>
    <n v="2"/>
    <n v="10"/>
    <x v="0"/>
    <n v="5"/>
    <n v="1"/>
    <n v="0.14000000000000001"/>
    <n v="0.13639999999999999"/>
    <n v="0.69"/>
    <n v="0.19400000000000001"/>
    <n v="5"/>
    <n v="39"/>
    <n v="44"/>
    <s v="WINTER"/>
    <x v="0"/>
    <x v="1"/>
    <x v="10"/>
    <x v="6"/>
    <x v="0"/>
    <x v="14"/>
    <n v="0.14000000000000001"/>
    <n v="0.69"/>
    <x v="0"/>
    <x v="10"/>
  </r>
  <r>
    <s v="RESULT (B)"/>
    <n v="933"/>
    <x v="41"/>
    <n v="1"/>
    <n v="0"/>
    <n v="2"/>
    <n v="11"/>
    <x v="0"/>
    <n v="5"/>
    <n v="1"/>
    <n v="0.22"/>
    <n v="0.2273"/>
    <n v="0.47"/>
    <n v="0.1343"/>
    <n v="12"/>
    <n v="52"/>
    <n v="64"/>
    <s v="WINTER"/>
    <x v="0"/>
    <x v="1"/>
    <x v="11"/>
    <x v="6"/>
    <x v="0"/>
    <x v="1"/>
    <n v="0.23"/>
    <n v="0.47"/>
    <x v="0"/>
    <x v="10"/>
  </r>
  <r>
    <s v="RESULT (B)"/>
    <n v="934"/>
    <x v="41"/>
    <n v="1"/>
    <n v="0"/>
    <n v="2"/>
    <n v="12"/>
    <x v="0"/>
    <n v="5"/>
    <n v="1"/>
    <n v="0.22"/>
    <n v="0.2273"/>
    <n v="0.47"/>
    <n v="0.1343"/>
    <n v="7"/>
    <n v="64"/>
    <n v="71"/>
    <s v="WINTER"/>
    <x v="0"/>
    <x v="1"/>
    <x v="12"/>
    <x v="6"/>
    <x v="0"/>
    <x v="1"/>
    <n v="0.23"/>
    <n v="0.47"/>
    <x v="1"/>
    <x v="10"/>
  </r>
  <r>
    <s v="RESULT (B)"/>
    <n v="935"/>
    <x v="41"/>
    <n v="1"/>
    <n v="0"/>
    <n v="2"/>
    <n v="13"/>
    <x v="0"/>
    <n v="5"/>
    <n v="1"/>
    <n v="0.24"/>
    <n v="0.2273"/>
    <n v="0.35"/>
    <n v="0.19400000000000001"/>
    <n v="21"/>
    <n v="89"/>
    <n v="110"/>
    <s v="WINTER"/>
    <x v="0"/>
    <x v="1"/>
    <x v="13"/>
    <x v="6"/>
    <x v="0"/>
    <x v="0"/>
    <n v="0.23"/>
    <n v="0.35"/>
    <x v="1"/>
    <x v="10"/>
  </r>
  <r>
    <s v="RESULT (B)"/>
    <n v="936"/>
    <x v="41"/>
    <n v="1"/>
    <n v="0"/>
    <n v="2"/>
    <n v="14"/>
    <x v="0"/>
    <n v="5"/>
    <n v="1"/>
    <n v="0.3"/>
    <n v="0.28789999999999999"/>
    <n v="0.26"/>
    <n v="0.25369999999999998"/>
    <n v="17"/>
    <n v="67"/>
    <n v="84"/>
    <s v="WINTER"/>
    <x v="0"/>
    <x v="1"/>
    <x v="14"/>
    <x v="6"/>
    <x v="0"/>
    <x v="11"/>
    <n v="0.28999999999999998"/>
    <n v="0.26"/>
    <x v="1"/>
    <x v="10"/>
  </r>
  <r>
    <s v="RESULT (B)"/>
    <n v="937"/>
    <x v="41"/>
    <n v="1"/>
    <n v="0"/>
    <n v="2"/>
    <n v="15"/>
    <x v="0"/>
    <n v="5"/>
    <n v="1"/>
    <n v="0.32"/>
    <n v="0.31819999999999998"/>
    <n v="0.21"/>
    <n v="0.16420000000000001"/>
    <n v="12"/>
    <n v="62"/>
    <n v="74"/>
    <s v="WINTER"/>
    <x v="0"/>
    <x v="1"/>
    <x v="15"/>
    <x v="6"/>
    <x v="0"/>
    <x v="3"/>
    <n v="0.32"/>
    <n v="0.21"/>
    <x v="1"/>
    <x v="10"/>
  </r>
  <r>
    <s v="RESULT (B)"/>
    <n v="938"/>
    <x v="41"/>
    <n v="1"/>
    <n v="0"/>
    <n v="2"/>
    <n v="16"/>
    <x v="0"/>
    <n v="5"/>
    <n v="1"/>
    <n v="0.3"/>
    <n v="0.28789999999999999"/>
    <n v="0.28000000000000003"/>
    <n v="0.19400000000000001"/>
    <n v="14"/>
    <n v="111"/>
    <n v="125"/>
    <s v="WINTER"/>
    <x v="0"/>
    <x v="1"/>
    <x v="16"/>
    <x v="6"/>
    <x v="0"/>
    <x v="11"/>
    <n v="0.28999999999999998"/>
    <n v="0.28000000000000003"/>
    <x v="1"/>
    <x v="10"/>
  </r>
  <r>
    <s v="RESULT (B)"/>
    <n v="939"/>
    <x v="41"/>
    <n v="1"/>
    <n v="0"/>
    <n v="2"/>
    <n v="17"/>
    <x v="0"/>
    <n v="5"/>
    <n v="1"/>
    <n v="0.3"/>
    <n v="0.33329999999999999"/>
    <n v="0.24"/>
    <n v="0"/>
    <n v="18"/>
    <n v="193"/>
    <n v="211"/>
    <s v="WINTER"/>
    <x v="0"/>
    <x v="1"/>
    <x v="17"/>
    <x v="6"/>
    <x v="0"/>
    <x v="11"/>
    <n v="0.33"/>
    <n v="0.24"/>
    <x v="1"/>
    <x v="10"/>
  </r>
  <r>
    <s v="RESULT (B)"/>
    <n v="940"/>
    <x v="41"/>
    <n v="1"/>
    <n v="0"/>
    <n v="2"/>
    <n v="18"/>
    <x v="0"/>
    <n v="5"/>
    <n v="1"/>
    <n v="0.28000000000000003"/>
    <n v="0.31819999999999998"/>
    <n v="0.28000000000000003"/>
    <n v="0"/>
    <n v="9"/>
    <n v="165"/>
    <n v="174"/>
    <s v="WINTER"/>
    <x v="0"/>
    <x v="1"/>
    <x v="18"/>
    <x v="6"/>
    <x v="0"/>
    <x v="17"/>
    <n v="0.32"/>
    <n v="0.28000000000000003"/>
    <x v="1"/>
    <x v="10"/>
  </r>
  <r>
    <s v="RESULT (B)"/>
    <n v="941"/>
    <x v="41"/>
    <n v="1"/>
    <n v="0"/>
    <n v="2"/>
    <n v="19"/>
    <x v="0"/>
    <n v="5"/>
    <n v="1"/>
    <n v="0.26"/>
    <n v="0.30299999999999999"/>
    <n v="0.33"/>
    <n v="0"/>
    <n v="7"/>
    <n v="94"/>
    <n v="101"/>
    <s v="WINTER"/>
    <x v="0"/>
    <x v="1"/>
    <x v="19"/>
    <x v="6"/>
    <x v="0"/>
    <x v="12"/>
    <n v="0.3"/>
    <n v="0.33"/>
    <x v="1"/>
    <x v="10"/>
  </r>
  <r>
    <s v="RESULT (B)"/>
    <n v="942"/>
    <x v="41"/>
    <n v="1"/>
    <n v="0"/>
    <n v="2"/>
    <n v="20"/>
    <x v="0"/>
    <n v="5"/>
    <n v="1"/>
    <n v="0.22"/>
    <n v="0.2273"/>
    <n v="0.55000000000000004"/>
    <n v="0.1343"/>
    <n v="2"/>
    <n v="61"/>
    <n v="63"/>
    <s v="WINTER"/>
    <x v="0"/>
    <x v="1"/>
    <x v="20"/>
    <x v="6"/>
    <x v="0"/>
    <x v="1"/>
    <n v="0.23"/>
    <n v="0.55000000000000004"/>
    <x v="1"/>
    <x v="10"/>
  </r>
  <r>
    <s v="RESULT (B)"/>
    <n v="943"/>
    <x v="41"/>
    <n v="1"/>
    <n v="0"/>
    <n v="2"/>
    <n v="21"/>
    <x v="0"/>
    <n v="5"/>
    <n v="1"/>
    <n v="0.2"/>
    <n v="0.21210000000000001"/>
    <n v="0.59"/>
    <n v="0.1343"/>
    <n v="1"/>
    <n v="46"/>
    <n v="47"/>
    <s v="WINTER"/>
    <x v="0"/>
    <x v="1"/>
    <x v="21"/>
    <x v="6"/>
    <x v="0"/>
    <x v="2"/>
    <n v="0.21"/>
    <n v="0.59"/>
    <x v="1"/>
    <x v="10"/>
  </r>
  <r>
    <s v="RESULT (B)"/>
    <n v="944"/>
    <x v="41"/>
    <n v="1"/>
    <n v="0"/>
    <n v="2"/>
    <n v="22"/>
    <x v="0"/>
    <n v="5"/>
    <n v="1"/>
    <n v="0.2"/>
    <n v="0.2273"/>
    <n v="0.64"/>
    <n v="8.9599999999999999E-2"/>
    <n v="2"/>
    <n v="41"/>
    <n v="43"/>
    <s v="WINTER"/>
    <x v="0"/>
    <x v="1"/>
    <x v="22"/>
    <x v="6"/>
    <x v="0"/>
    <x v="2"/>
    <n v="0.23"/>
    <n v="0.64"/>
    <x v="1"/>
    <x v="10"/>
  </r>
  <r>
    <s v="RESULT (B)"/>
    <n v="945"/>
    <x v="41"/>
    <n v="1"/>
    <n v="0"/>
    <n v="2"/>
    <n v="23"/>
    <x v="0"/>
    <n v="5"/>
    <n v="1"/>
    <n v="0.18"/>
    <n v="0.2424"/>
    <n v="0.69"/>
    <n v="0"/>
    <n v="5"/>
    <n v="48"/>
    <n v="53"/>
    <s v="WINTER"/>
    <x v="0"/>
    <x v="1"/>
    <x v="23"/>
    <x v="6"/>
    <x v="0"/>
    <x v="15"/>
    <n v="0.24"/>
    <n v="0.69"/>
    <x v="1"/>
    <x v="10"/>
  </r>
  <r>
    <s v="RESULT (B)"/>
    <n v="946"/>
    <x v="42"/>
    <n v="1"/>
    <n v="0"/>
    <n v="2"/>
    <n v="0"/>
    <x v="0"/>
    <n v="6"/>
    <n v="1"/>
    <n v="0.16"/>
    <n v="0.19700000000000001"/>
    <n v="0.69"/>
    <n v="8.9599999999999999E-2"/>
    <n v="3"/>
    <n v="27"/>
    <n v="30"/>
    <s v="WINTER"/>
    <x v="0"/>
    <x v="1"/>
    <x v="0"/>
    <x v="0"/>
    <x v="0"/>
    <x v="13"/>
    <n v="0.2"/>
    <n v="0.69"/>
    <x v="0"/>
    <x v="11"/>
  </r>
  <r>
    <s v="RESULT (B)"/>
    <n v="947"/>
    <x v="42"/>
    <n v="1"/>
    <n v="0"/>
    <n v="2"/>
    <n v="1"/>
    <x v="0"/>
    <n v="6"/>
    <n v="1"/>
    <n v="0.14000000000000001"/>
    <n v="0.21210000000000001"/>
    <n v="0.86"/>
    <n v="0"/>
    <n v="2"/>
    <n v="22"/>
    <n v="24"/>
    <s v="WINTER"/>
    <x v="0"/>
    <x v="1"/>
    <x v="1"/>
    <x v="0"/>
    <x v="0"/>
    <x v="14"/>
    <n v="0.21"/>
    <n v="0.86"/>
    <x v="0"/>
    <x v="11"/>
  </r>
  <r>
    <s v="RESULT (B)"/>
    <n v="948"/>
    <x v="42"/>
    <n v="1"/>
    <n v="0"/>
    <n v="2"/>
    <n v="2"/>
    <x v="0"/>
    <n v="6"/>
    <n v="1"/>
    <n v="0.14000000000000001"/>
    <n v="0.21210000000000001"/>
    <n v="0.8"/>
    <n v="0"/>
    <n v="2"/>
    <n v="13"/>
    <n v="15"/>
    <s v="WINTER"/>
    <x v="0"/>
    <x v="1"/>
    <x v="2"/>
    <x v="0"/>
    <x v="0"/>
    <x v="14"/>
    <n v="0.21"/>
    <n v="0.8"/>
    <x v="0"/>
    <x v="11"/>
  </r>
  <r>
    <s v="RESULT (B)"/>
    <n v="949"/>
    <x v="42"/>
    <n v="1"/>
    <n v="0"/>
    <n v="2"/>
    <n v="3"/>
    <x v="0"/>
    <n v="6"/>
    <n v="1"/>
    <n v="0.12"/>
    <n v="0.19700000000000001"/>
    <n v="0.8"/>
    <n v="0"/>
    <n v="3"/>
    <n v="7"/>
    <n v="10"/>
    <s v="WINTER"/>
    <x v="0"/>
    <x v="1"/>
    <x v="3"/>
    <x v="0"/>
    <x v="0"/>
    <x v="16"/>
    <n v="0.2"/>
    <n v="0.8"/>
    <x v="0"/>
    <x v="11"/>
  </r>
  <r>
    <s v="RESULT (B)"/>
    <n v="950"/>
    <x v="42"/>
    <n v="1"/>
    <n v="0"/>
    <n v="2"/>
    <n v="4"/>
    <x v="0"/>
    <n v="6"/>
    <n v="1"/>
    <n v="0.12"/>
    <n v="0.16669999999999999"/>
    <n v="0.74"/>
    <n v="8.9599999999999999E-2"/>
    <n v="0"/>
    <n v="4"/>
    <n v="4"/>
    <s v="WINTER"/>
    <x v="0"/>
    <x v="1"/>
    <x v="4"/>
    <x v="0"/>
    <x v="0"/>
    <x v="16"/>
    <n v="0.17"/>
    <n v="0.74"/>
    <x v="0"/>
    <x v="11"/>
  </r>
  <r>
    <s v="RESULT (B)"/>
    <n v="951"/>
    <x v="42"/>
    <n v="1"/>
    <n v="0"/>
    <n v="2"/>
    <n v="5"/>
    <x v="0"/>
    <n v="6"/>
    <n v="1"/>
    <n v="0.12"/>
    <n v="0.16669999999999999"/>
    <n v="0.74"/>
    <n v="8.9599999999999999E-2"/>
    <n v="0"/>
    <n v="1"/>
    <n v="1"/>
    <s v="WINTER"/>
    <x v="0"/>
    <x v="1"/>
    <x v="5"/>
    <x v="0"/>
    <x v="0"/>
    <x v="16"/>
    <n v="0.17"/>
    <n v="0.74"/>
    <x v="0"/>
    <x v="11"/>
  </r>
  <r>
    <s v="RESULT (B)"/>
    <n v="952"/>
    <x v="42"/>
    <n v="1"/>
    <n v="0"/>
    <n v="2"/>
    <n v="6"/>
    <x v="0"/>
    <n v="6"/>
    <n v="1"/>
    <n v="0.12"/>
    <n v="0.13639999999999999"/>
    <n v="0.93"/>
    <n v="0.19400000000000001"/>
    <n v="1"/>
    <n v="1"/>
    <n v="2"/>
    <s v="WINTER"/>
    <x v="0"/>
    <x v="1"/>
    <x v="6"/>
    <x v="0"/>
    <x v="0"/>
    <x v="16"/>
    <n v="0.14000000000000001"/>
    <n v="0.93"/>
    <x v="0"/>
    <x v="11"/>
  </r>
  <r>
    <s v="RESULT (B)"/>
    <n v="953"/>
    <x v="42"/>
    <n v="1"/>
    <n v="0"/>
    <n v="2"/>
    <n v="7"/>
    <x v="0"/>
    <n v="6"/>
    <n v="1"/>
    <n v="0.12"/>
    <n v="0.1515"/>
    <n v="0.8"/>
    <n v="0.1045"/>
    <n v="2"/>
    <n v="9"/>
    <n v="11"/>
    <s v="WINTER"/>
    <x v="0"/>
    <x v="1"/>
    <x v="7"/>
    <x v="0"/>
    <x v="0"/>
    <x v="16"/>
    <n v="0.15"/>
    <n v="0.8"/>
    <x v="0"/>
    <x v="11"/>
  </r>
  <r>
    <s v="RESULT (B)"/>
    <n v="954"/>
    <x v="42"/>
    <n v="1"/>
    <n v="0"/>
    <n v="2"/>
    <n v="8"/>
    <x v="0"/>
    <n v="6"/>
    <n v="1"/>
    <n v="0.14000000000000001"/>
    <n v="0.1515"/>
    <n v="0.86"/>
    <n v="0.1343"/>
    <n v="2"/>
    <n v="28"/>
    <n v="30"/>
    <s v="WINTER"/>
    <x v="0"/>
    <x v="1"/>
    <x v="8"/>
    <x v="0"/>
    <x v="0"/>
    <x v="14"/>
    <n v="0.15"/>
    <n v="0.86"/>
    <x v="0"/>
    <x v="11"/>
  </r>
  <r>
    <s v="RESULT (B)"/>
    <n v="955"/>
    <x v="42"/>
    <n v="1"/>
    <n v="0"/>
    <n v="2"/>
    <n v="9"/>
    <x v="0"/>
    <n v="6"/>
    <n v="1"/>
    <n v="0.16"/>
    <n v="0.18179999999999999"/>
    <n v="0.64"/>
    <n v="0.1343"/>
    <n v="5"/>
    <n v="38"/>
    <n v="43"/>
    <s v="WINTER"/>
    <x v="0"/>
    <x v="1"/>
    <x v="9"/>
    <x v="0"/>
    <x v="0"/>
    <x v="13"/>
    <n v="0.18"/>
    <n v="0.64"/>
    <x v="0"/>
    <x v="11"/>
  </r>
  <r>
    <s v="RESULT (B)"/>
    <n v="956"/>
    <x v="42"/>
    <n v="1"/>
    <n v="0"/>
    <n v="2"/>
    <n v="10"/>
    <x v="0"/>
    <n v="6"/>
    <n v="1"/>
    <n v="0.22"/>
    <n v="0.21210000000000001"/>
    <n v="0.41"/>
    <n v="0.25369999999999998"/>
    <n v="13"/>
    <n v="71"/>
    <n v="84"/>
    <s v="WINTER"/>
    <x v="0"/>
    <x v="1"/>
    <x v="10"/>
    <x v="0"/>
    <x v="0"/>
    <x v="1"/>
    <n v="0.21"/>
    <n v="0.41"/>
    <x v="0"/>
    <x v="11"/>
  </r>
  <r>
    <s v="RESULT (B)"/>
    <n v="957"/>
    <x v="42"/>
    <n v="1"/>
    <n v="0"/>
    <n v="2"/>
    <n v="11"/>
    <x v="0"/>
    <n v="6"/>
    <n v="1"/>
    <n v="0.3"/>
    <n v="0.2727"/>
    <n v="0.28000000000000003"/>
    <n v="0.32840000000000003"/>
    <n v="30"/>
    <n v="84"/>
    <n v="114"/>
    <s v="WINTER"/>
    <x v="0"/>
    <x v="1"/>
    <x v="11"/>
    <x v="0"/>
    <x v="0"/>
    <x v="11"/>
    <n v="0.27"/>
    <n v="0.28000000000000003"/>
    <x v="0"/>
    <x v="11"/>
  </r>
  <r>
    <s v="RESULT (B)"/>
    <n v="958"/>
    <x v="42"/>
    <n v="1"/>
    <n v="0"/>
    <n v="2"/>
    <n v="12"/>
    <x v="0"/>
    <n v="6"/>
    <n v="1"/>
    <n v="0.3"/>
    <n v="0.2727"/>
    <n v="0.39"/>
    <n v="0.4627"/>
    <n v="27"/>
    <n v="93"/>
    <n v="120"/>
    <s v="WINTER"/>
    <x v="0"/>
    <x v="1"/>
    <x v="12"/>
    <x v="0"/>
    <x v="0"/>
    <x v="11"/>
    <n v="0.27"/>
    <n v="0.39"/>
    <x v="1"/>
    <x v="11"/>
  </r>
  <r>
    <s v="RESULT (B)"/>
    <n v="959"/>
    <x v="42"/>
    <n v="1"/>
    <n v="0"/>
    <n v="2"/>
    <n v="13"/>
    <x v="0"/>
    <n v="6"/>
    <n v="1"/>
    <n v="0.3"/>
    <n v="0.2727"/>
    <n v="0.39"/>
    <n v="0.41789999999999999"/>
    <n v="32"/>
    <n v="103"/>
    <n v="135"/>
    <s v="WINTER"/>
    <x v="0"/>
    <x v="1"/>
    <x v="13"/>
    <x v="0"/>
    <x v="0"/>
    <x v="11"/>
    <n v="0.27"/>
    <n v="0.39"/>
    <x v="1"/>
    <x v="11"/>
  </r>
  <r>
    <s v="RESULT (B)"/>
    <n v="960"/>
    <x v="42"/>
    <n v="1"/>
    <n v="0"/>
    <n v="2"/>
    <n v="14"/>
    <x v="0"/>
    <n v="6"/>
    <n v="1"/>
    <n v="0.34"/>
    <n v="0.31819999999999998"/>
    <n v="0.31"/>
    <n v="0.28360000000000002"/>
    <n v="30"/>
    <n v="90"/>
    <n v="120"/>
    <s v="WINTER"/>
    <x v="0"/>
    <x v="1"/>
    <x v="14"/>
    <x v="0"/>
    <x v="0"/>
    <x v="10"/>
    <n v="0.32"/>
    <n v="0.31"/>
    <x v="1"/>
    <x v="11"/>
  </r>
  <r>
    <s v="RESULT (B)"/>
    <n v="961"/>
    <x v="42"/>
    <n v="1"/>
    <n v="0"/>
    <n v="2"/>
    <n v="15"/>
    <x v="0"/>
    <n v="6"/>
    <n v="1"/>
    <n v="0.34"/>
    <n v="0.30299999999999999"/>
    <n v="0.28999999999999998"/>
    <n v="0.41789999999999999"/>
    <n v="47"/>
    <n v="127"/>
    <n v="174"/>
    <s v="WINTER"/>
    <x v="0"/>
    <x v="1"/>
    <x v="15"/>
    <x v="0"/>
    <x v="0"/>
    <x v="10"/>
    <n v="0.3"/>
    <n v="0.28999999999999998"/>
    <x v="1"/>
    <x v="11"/>
  </r>
  <r>
    <s v="RESULT (B)"/>
    <n v="962"/>
    <x v="42"/>
    <n v="1"/>
    <n v="0"/>
    <n v="2"/>
    <n v="16"/>
    <x v="0"/>
    <n v="6"/>
    <n v="1"/>
    <n v="0.34"/>
    <n v="0.30299999999999999"/>
    <n v="0.28999999999999998"/>
    <n v="0.41789999999999999"/>
    <n v="42"/>
    <n v="103"/>
    <n v="145"/>
    <s v="WINTER"/>
    <x v="0"/>
    <x v="1"/>
    <x v="16"/>
    <x v="0"/>
    <x v="0"/>
    <x v="10"/>
    <n v="0.3"/>
    <n v="0.28999999999999998"/>
    <x v="1"/>
    <x v="11"/>
  </r>
  <r>
    <s v="RESULT (B)"/>
    <n v="963"/>
    <x v="42"/>
    <n v="1"/>
    <n v="0"/>
    <n v="2"/>
    <n v="17"/>
    <x v="0"/>
    <n v="6"/>
    <n v="1"/>
    <n v="0.32"/>
    <n v="0.28789999999999999"/>
    <n v="0.31"/>
    <n v="0.52239999999999998"/>
    <n v="24"/>
    <n v="113"/>
    <n v="137"/>
    <s v="WINTER"/>
    <x v="0"/>
    <x v="1"/>
    <x v="17"/>
    <x v="0"/>
    <x v="0"/>
    <x v="3"/>
    <n v="0.28999999999999998"/>
    <n v="0.31"/>
    <x v="1"/>
    <x v="11"/>
  </r>
  <r>
    <s v="RESULT (B)"/>
    <n v="964"/>
    <x v="42"/>
    <n v="1"/>
    <n v="0"/>
    <n v="2"/>
    <n v="18"/>
    <x v="0"/>
    <n v="6"/>
    <n v="1"/>
    <n v="0.28000000000000003"/>
    <n v="0.2576"/>
    <n v="0.38"/>
    <n v="0.32840000000000003"/>
    <n v="4"/>
    <n v="60"/>
    <n v="64"/>
    <s v="WINTER"/>
    <x v="0"/>
    <x v="1"/>
    <x v="18"/>
    <x v="0"/>
    <x v="0"/>
    <x v="17"/>
    <n v="0.26"/>
    <n v="0.38"/>
    <x v="1"/>
    <x v="11"/>
  </r>
  <r>
    <s v="RESULT (B)"/>
    <n v="965"/>
    <x v="42"/>
    <n v="1"/>
    <n v="0"/>
    <n v="2"/>
    <n v="19"/>
    <x v="0"/>
    <n v="6"/>
    <n v="1"/>
    <n v="0.28000000000000003"/>
    <n v="0.2727"/>
    <n v="0.38"/>
    <n v="0.16420000000000001"/>
    <n v="2"/>
    <n v="39"/>
    <n v="41"/>
    <s v="WINTER"/>
    <x v="0"/>
    <x v="1"/>
    <x v="19"/>
    <x v="0"/>
    <x v="0"/>
    <x v="17"/>
    <n v="0.27"/>
    <n v="0.38"/>
    <x v="1"/>
    <x v="11"/>
  </r>
  <r>
    <s v="RESULT (B)"/>
    <n v="966"/>
    <x v="42"/>
    <n v="1"/>
    <n v="0"/>
    <n v="2"/>
    <n v="20"/>
    <x v="0"/>
    <n v="6"/>
    <n v="1"/>
    <n v="0.26"/>
    <n v="0.2576"/>
    <n v="0.41"/>
    <n v="0.22389999999999999"/>
    <n v="1"/>
    <n v="39"/>
    <n v="40"/>
    <s v="WINTER"/>
    <x v="0"/>
    <x v="1"/>
    <x v="20"/>
    <x v="0"/>
    <x v="0"/>
    <x v="12"/>
    <n v="0.26"/>
    <n v="0.41"/>
    <x v="1"/>
    <x v="11"/>
  </r>
  <r>
    <s v="RESULT (B)"/>
    <n v="967"/>
    <x v="42"/>
    <n v="1"/>
    <n v="0"/>
    <n v="2"/>
    <n v="21"/>
    <x v="0"/>
    <n v="6"/>
    <n v="1"/>
    <n v="0.26"/>
    <n v="0.30299999999999999"/>
    <n v="0.41"/>
    <n v="0"/>
    <n v="9"/>
    <n v="42"/>
    <n v="51"/>
    <s v="WINTER"/>
    <x v="0"/>
    <x v="1"/>
    <x v="21"/>
    <x v="0"/>
    <x v="0"/>
    <x v="12"/>
    <n v="0.3"/>
    <n v="0.41"/>
    <x v="1"/>
    <x v="11"/>
  </r>
  <r>
    <s v="RESULT (B)"/>
    <n v="968"/>
    <x v="42"/>
    <n v="1"/>
    <n v="0"/>
    <n v="2"/>
    <n v="22"/>
    <x v="0"/>
    <n v="6"/>
    <n v="1"/>
    <n v="0.24"/>
    <n v="0.2576"/>
    <n v="0.44"/>
    <n v="8.9599999999999999E-2"/>
    <n v="6"/>
    <n v="39"/>
    <n v="45"/>
    <s v="WINTER"/>
    <x v="0"/>
    <x v="1"/>
    <x v="22"/>
    <x v="0"/>
    <x v="0"/>
    <x v="0"/>
    <n v="0.26"/>
    <n v="0.44"/>
    <x v="1"/>
    <x v="11"/>
  </r>
  <r>
    <s v="RESULT (B)"/>
    <n v="969"/>
    <x v="42"/>
    <n v="1"/>
    <n v="0"/>
    <n v="2"/>
    <n v="23"/>
    <x v="0"/>
    <n v="6"/>
    <n v="1"/>
    <n v="0.22"/>
    <n v="0.2273"/>
    <n v="0.51"/>
    <n v="0.1343"/>
    <n v="1"/>
    <n v="31"/>
    <n v="32"/>
    <s v="WINTER"/>
    <x v="0"/>
    <x v="1"/>
    <x v="23"/>
    <x v="0"/>
    <x v="0"/>
    <x v="1"/>
    <n v="0.23"/>
    <n v="0.51"/>
    <x v="1"/>
    <x v="11"/>
  </r>
  <r>
    <s v="RESULT (B)"/>
    <n v="970"/>
    <x v="43"/>
    <n v="1"/>
    <n v="0"/>
    <n v="2"/>
    <n v="0"/>
    <x v="0"/>
    <n v="0"/>
    <n v="1"/>
    <n v="0.2"/>
    <n v="0.2273"/>
    <n v="0.64"/>
    <n v="0.1045"/>
    <n v="5"/>
    <n v="34"/>
    <n v="39"/>
    <s v="WINTER"/>
    <x v="0"/>
    <x v="1"/>
    <x v="0"/>
    <x v="1"/>
    <x v="0"/>
    <x v="2"/>
    <n v="0.23"/>
    <n v="0.64"/>
    <x v="0"/>
    <x v="12"/>
  </r>
  <r>
    <s v="RESULT (B)"/>
    <n v="971"/>
    <x v="43"/>
    <n v="1"/>
    <n v="0"/>
    <n v="2"/>
    <n v="1"/>
    <x v="0"/>
    <n v="0"/>
    <n v="1"/>
    <n v="0.2"/>
    <n v="0.2273"/>
    <n v="0.59"/>
    <n v="8.9599999999999999E-2"/>
    <n v="1"/>
    <n v="23"/>
    <n v="24"/>
    <s v="WINTER"/>
    <x v="0"/>
    <x v="1"/>
    <x v="1"/>
    <x v="1"/>
    <x v="0"/>
    <x v="2"/>
    <n v="0.23"/>
    <n v="0.59"/>
    <x v="0"/>
    <x v="12"/>
  </r>
  <r>
    <s v="RESULT (B)"/>
    <n v="972"/>
    <x v="43"/>
    <n v="1"/>
    <n v="0"/>
    <n v="2"/>
    <n v="2"/>
    <x v="0"/>
    <n v="0"/>
    <n v="2"/>
    <n v="0.2"/>
    <n v="0.2273"/>
    <n v="0.75"/>
    <n v="8.9599999999999999E-2"/>
    <n v="1"/>
    <n v="19"/>
    <n v="20"/>
    <s v="WINTER"/>
    <x v="0"/>
    <x v="1"/>
    <x v="2"/>
    <x v="1"/>
    <x v="1"/>
    <x v="2"/>
    <n v="0.23"/>
    <n v="0.75"/>
    <x v="0"/>
    <x v="12"/>
  </r>
  <r>
    <s v="RESULT (B)"/>
    <n v="973"/>
    <x v="43"/>
    <n v="1"/>
    <n v="0"/>
    <n v="2"/>
    <n v="3"/>
    <x v="0"/>
    <n v="0"/>
    <n v="2"/>
    <n v="0.2"/>
    <n v="0.2273"/>
    <n v="0.69"/>
    <n v="0.1045"/>
    <n v="4"/>
    <n v="8"/>
    <n v="12"/>
    <s v="WINTER"/>
    <x v="0"/>
    <x v="1"/>
    <x v="3"/>
    <x v="1"/>
    <x v="1"/>
    <x v="2"/>
    <n v="0.23"/>
    <n v="0.69"/>
    <x v="0"/>
    <x v="12"/>
  </r>
  <r>
    <s v="RESULT (B)"/>
    <n v="974"/>
    <x v="43"/>
    <n v="1"/>
    <n v="0"/>
    <n v="2"/>
    <n v="4"/>
    <x v="0"/>
    <n v="0"/>
    <n v="2"/>
    <n v="0.2"/>
    <n v="0.21210000000000001"/>
    <n v="0.69"/>
    <n v="0.16420000000000001"/>
    <n v="0"/>
    <n v="2"/>
    <n v="2"/>
    <s v="WINTER"/>
    <x v="0"/>
    <x v="1"/>
    <x v="4"/>
    <x v="1"/>
    <x v="1"/>
    <x v="2"/>
    <n v="0.21"/>
    <n v="0.69"/>
    <x v="0"/>
    <x v="12"/>
  </r>
  <r>
    <s v="RESULT (B)"/>
    <n v="975"/>
    <x v="43"/>
    <n v="1"/>
    <n v="0"/>
    <n v="2"/>
    <n v="6"/>
    <x v="0"/>
    <n v="0"/>
    <n v="2"/>
    <n v="0.2"/>
    <n v="0.21210000000000001"/>
    <n v="0.69"/>
    <n v="0.1343"/>
    <n v="2"/>
    <n v="3"/>
    <n v="5"/>
    <s v="WINTER"/>
    <x v="0"/>
    <x v="1"/>
    <x v="6"/>
    <x v="1"/>
    <x v="1"/>
    <x v="2"/>
    <n v="0.21"/>
    <n v="0.69"/>
    <x v="0"/>
    <x v="12"/>
  </r>
  <r>
    <s v="RESULT (B)"/>
    <n v="976"/>
    <x v="43"/>
    <n v="1"/>
    <n v="0"/>
    <n v="2"/>
    <n v="7"/>
    <x v="0"/>
    <n v="0"/>
    <n v="2"/>
    <n v="0.22"/>
    <n v="0.2727"/>
    <n v="0.55000000000000004"/>
    <n v="0"/>
    <n v="0"/>
    <n v="3"/>
    <n v="3"/>
    <s v="WINTER"/>
    <x v="0"/>
    <x v="1"/>
    <x v="7"/>
    <x v="1"/>
    <x v="1"/>
    <x v="1"/>
    <n v="0.27"/>
    <n v="0.55000000000000004"/>
    <x v="0"/>
    <x v="12"/>
  </r>
  <r>
    <s v="RESULT (B)"/>
    <n v="977"/>
    <x v="43"/>
    <n v="1"/>
    <n v="0"/>
    <n v="2"/>
    <n v="8"/>
    <x v="0"/>
    <n v="0"/>
    <n v="2"/>
    <n v="0.22"/>
    <n v="0.2273"/>
    <n v="0.64"/>
    <n v="0.19400000000000001"/>
    <n v="1"/>
    <n v="11"/>
    <n v="12"/>
    <s v="WINTER"/>
    <x v="0"/>
    <x v="1"/>
    <x v="8"/>
    <x v="1"/>
    <x v="1"/>
    <x v="1"/>
    <n v="0.23"/>
    <n v="0.64"/>
    <x v="0"/>
    <x v="12"/>
  </r>
  <r>
    <s v="RESULT (B)"/>
    <n v="978"/>
    <x v="43"/>
    <n v="1"/>
    <n v="0"/>
    <n v="2"/>
    <n v="9"/>
    <x v="0"/>
    <n v="0"/>
    <n v="2"/>
    <n v="0.24"/>
    <n v="0.2273"/>
    <n v="0.6"/>
    <n v="0.22389999999999999"/>
    <n v="12"/>
    <n v="35"/>
    <n v="47"/>
    <s v="WINTER"/>
    <x v="0"/>
    <x v="1"/>
    <x v="9"/>
    <x v="1"/>
    <x v="1"/>
    <x v="0"/>
    <n v="0.23"/>
    <n v="0.6"/>
    <x v="0"/>
    <x v="12"/>
  </r>
  <r>
    <s v="RESULT (B)"/>
    <n v="979"/>
    <x v="43"/>
    <n v="1"/>
    <n v="0"/>
    <n v="2"/>
    <n v="10"/>
    <x v="0"/>
    <n v="0"/>
    <n v="1"/>
    <n v="0.3"/>
    <n v="0.2727"/>
    <n v="0.45"/>
    <n v="0.32840000000000003"/>
    <n v="19"/>
    <n v="86"/>
    <n v="105"/>
    <s v="WINTER"/>
    <x v="0"/>
    <x v="1"/>
    <x v="10"/>
    <x v="1"/>
    <x v="0"/>
    <x v="11"/>
    <n v="0.27"/>
    <n v="0.45"/>
    <x v="0"/>
    <x v="12"/>
  </r>
  <r>
    <s v="RESULT (B)"/>
    <n v="980"/>
    <x v="43"/>
    <n v="1"/>
    <n v="0"/>
    <n v="2"/>
    <n v="11"/>
    <x v="0"/>
    <n v="0"/>
    <n v="1"/>
    <n v="0.32"/>
    <n v="0.28789999999999999"/>
    <n v="0.39"/>
    <n v="0.44779999999999998"/>
    <n v="26"/>
    <n v="86"/>
    <n v="112"/>
    <s v="WINTER"/>
    <x v="0"/>
    <x v="1"/>
    <x v="11"/>
    <x v="1"/>
    <x v="0"/>
    <x v="3"/>
    <n v="0.28999999999999998"/>
    <n v="0.39"/>
    <x v="0"/>
    <x v="12"/>
  </r>
  <r>
    <s v="RESULT (B)"/>
    <n v="981"/>
    <x v="43"/>
    <n v="1"/>
    <n v="0"/>
    <n v="2"/>
    <n v="12"/>
    <x v="0"/>
    <n v="0"/>
    <n v="1"/>
    <n v="0.36"/>
    <n v="0.31819999999999998"/>
    <n v="0.32"/>
    <n v="0.4627"/>
    <n v="58"/>
    <n v="94"/>
    <n v="152"/>
    <s v="WINTER"/>
    <x v="0"/>
    <x v="1"/>
    <x v="12"/>
    <x v="1"/>
    <x v="0"/>
    <x v="5"/>
    <n v="0.32"/>
    <n v="0.32"/>
    <x v="1"/>
    <x v="12"/>
  </r>
  <r>
    <s v="RESULT (B)"/>
    <n v="982"/>
    <x v="43"/>
    <n v="1"/>
    <n v="0"/>
    <n v="2"/>
    <n v="13"/>
    <x v="0"/>
    <n v="0"/>
    <n v="1"/>
    <n v="0.38"/>
    <n v="0.39389999999999997"/>
    <n v="0.28999999999999998"/>
    <n v="0.35820000000000002"/>
    <n v="62"/>
    <n v="92"/>
    <n v="154"/>
    <s v="WINTER"/>
    <x v="0"/>
    <x v="1"/>
    <x v="13"/>
    <x v="1"/>
    <x v="0"/>
    <x v="4"/>
    <n v="0.39"/>
    <n v="0.28999999999999998"/>
    <x v="1"/>
    <x v="12"/>
  </r>
  <r>
    <s v="RESULT (B)"/>
    <n v="983"/>
    <x v="43"/>
    <n v="1"/>
    <n v="0"/>
    <n v="2"/>
    <n v="14"/>
    <x v="0"/>
    <n v="0"/>
    <n v="2"/>
    <n v="0.4"/>
    <n v="0.40910000000000002"/>
    <n v="0.3"/>
    <n v="0.41789999999999999"/>
    <n v="51"/>
    <n v="110"/>
    <n v="161"/>
    <s v="WINTER"/>
    <x v="0"/>
    <x v="1"/>
    <x v="14"/>
    <x v="1"/>
    <x v="1"/>
    <x v="9"/>
    <n v="0.41"/>
    <n v="0.3"/>
    <x v="1"/>
    <x v="12"/>
  </r>
  <r>
    <s v="RESULT (B)"/>
    <n v="984"/>
    <x v="43"/>
    <n v="1"/>
    <n v="0"/>
    <n v="2"/>
    <n v="15"/>
    <x v="0"/>
    <n v="0"/>
    <n v="2"/>
    <n v="0.4"/>
    <n v="0.40910000000000002"/>
    <n v="0.3"/>
    <n v="0.29849999999999999"/>
    <n v="40"/>
    <n v="122"/>
    <n v="162"/>
    <s v="WINTER"/>
    <x v="0"/>
    <x v="1"/>
    <x v="15"/>
    <x v="1"/>
    <x v="1"/>
    <x v="9"/>
    <n v="0.41"/>
    <n v="0.3"/>
    <x v="1"/>
    <x v="12"/>
  </r>
  <r>
    <s v="RESULT (B)"/>
    <n v="985"/>
    <x v="43"/>
    <n v="1"/>
    <n v="0"/>
    <n v="2"/>
    <n v="16"/>
    <x v="0"/>
    <n v="0"/>
    <n v="2"/>
    <n v="0.42"/>
    <n v="0.42420000000000002"/>
    <n v="0.28000000000000003"/>
    <n v="0.32840000000000003"/>
    <n v="28"/>
    <n v="106"/>
    <n v="134"/>
    <s v="WINTER"/>
    <x v="0"/>
    <x v="1"/>
    <x v="16"/>
    <x v="1"/>
    <x v="1"/>
    <x v="6"/>
    <n v="0.42"/>
    <n v="0.28000000000000003"/>
    <x v="1"/>
    <x v="12"/>
  </r>
  <r>
    <s v="RESULT (B)"/>
    <n v="986"/>
    <x v="43"/>
    <n v="1"/>
    <n v="0"/>
    <n v="2"/>
    <n v="17"/>
    <x v="0"/>
    <n v="0"/>
    <n v="1"/>
    <n v="0.42"/>
    <n v="0.42420000000000002"/>
    <n v="0.28000000000000003"/>
    <n v="0.32840000000000003"/>
    <n v="30"/>
    <n v="95"/>
    <n v="125"/>
    <s v="WINTER"/>
    <x v="0"/>
    <x v="1"/>
    <x v="17"/>
    <x v="1"/>
    <x v="0"/>
    <x v="6"/>
    <n v="0.42"/>
    <n v="0.28000000000000003"/>
    <x v="1"/>
    <x v="12"/>
  </r>
  <r>
    <s v="RESULT (B)"/>
    <n v="987"/>
    <x v="43"/>
    <n v="1"/>
    <n v="0"/>
    <n v="2"/>
    <n v="18"/>
    <x v="0"/>
    <n v="0"/>
    <n v="1"/>
    <n v="0.4"/>
    <n v="0.40910000000000002"/>
    <n v="0.32"/>
    <n v="0.29849999999999999"/>
    <n v="17"/>
    <n v="78"/>
    <n v="95"/>
    <s v="WINTER"/>
    <x v="0"/>
    <x v="1"/>
    <x v="18"/>
    <x v="1"/>
    <x v="0"/>
    <x v="9"/>
    <n v="0.41"/>
    <n v="0.32"/>
    <x v="1"/>
    <x v="12"/>
  </r>
  <r>
    <s v="RESULT (B)"/>
    <n v="988"/>
    <x v="43"/>
    <n v="1"/>
    <n v="0"/>
    <n v="2"/>
    <n v="19"/>
    <x v="0"/>
    <n v="0"/>
    <n v="1"/>
    <n v="0.4"/>
    <n v="0.40910000000000002"/>
    <n v="0.35"/>
    <n v="0.28360000000000002"/>
    <n v="11"/>
    <n v="50"/>
    <n v="61"/>
    <s v="WINTER"/>
    <x v="0"/>
    <x v="1"/>
    <x v="19"/>
    <x v="1"/>
    <x v="0"/>
    <x v="9"/>
    <n v="0.41"/>
    <n v="0.35"/>
    <x v="1"/>
    <x v="12"/>
  </r>
  <r>
    <s v="RESULT (B)"/>
    <n v="989"/>
    <x v="43"/>
    <n v="1"/>
    <n v="0"/>
    <n v="2"/>
    <n v="20"/>
    <x v="0"/>
    <n v="0"/>
    <n v="1"/>
    <n v="0.4"/>
    <n v="0.40910000000000002"/>
    <n v="0.35"/>
    <n v="0.32840000000000003"/>
    <n v="15"/>
    <n v="32"/>
    <n v="47"/>
    <s v="WINTER"/>
    <x v="0"/>
    <x v="1"/>
    <x v="20"/>
    <x v="1"/>
    <x v="0"/>
    <x v="9"/>
    <n v="0.41"/>
    <n v="0.35"/>
    <x v="1"/>
    <x v="12"/>
  </r>
  <r>
    <s v="RESULT (B)"/>
    <n v="990"/>
    <x v="43"/>
    <n v="1"/>
    <n v="0"/>
    <n v="2"/>
    <n v="21"/>
    <x v="0"/>
    <n v="0"/>
    <n v="1"/>
    <n v="0.4"/>
    <n v="0.40910000000000002"/>
    <n v="0.35"/>
    <n v="0.35820000000000002"/>
    <n v="6"/>
    <n v="45"/>
    <n v="51"/>
    <s v="WINTER"/>
    <x v="0"/>
    <x v="1"/>
    <x v="21"/>
    <x v="1"/>
    <x v="0"/>
    <x v="9"/>
    <n v="0.41"/>
    <n v="0.35"/>
    <x v="1"/>
    <x v="12"/>
  </r>
  <r>
    <s v="RESULT (B)"/>
    <n v="991"/>
    <x v="43"/>
    <n v="1"/>
    <n v="0"/>
    <n v="2"/>
    <n v="22"/>
    <x v="0"/>
    <n v="0"/>
    <n v="1"/>
    <n v="0.4"/>
    <n v="0.40910000000000002"/>
    <n v="0.35"/>
    <n v="0.29849999999999999"/>
    <n v="5"/>
    <n v="31"/>
    <n v="36"/>
    <s v="WINTER"/>
    <x v="0"/>
    <x v="1"/>
    <x v="22"/>
    <x v="1"/>
    <x v="0"/>
    <x v="9"/>
    <n v="0.41"/>
    <n v="0.35"/>
    <x v="1"/>
    <x v="12"/>
  </r>
  <r>
    <s v="RESULT (B)"/>
    <n v="992"/>
    <x v="43"/>
    <n v="1"/>
    <n v="0"/>
    <n v="2"/>
    <n v="23"/>
    <x v="0"/>
    <n v="0"/>
    <n v="1"/>
    <n v="0.4"/>
    <n v="0.40910000000000002"/>
    <n v="0.35"/>
    <n v="0.35820000000000002"/>
    <n v="3"/>
    <n v="27"/>
    <n v="30"/>
    <s v="WINTER"/>
    <x v="0"/>
    <x v="1"/>
    <x v="23"/>
    <x v="1"/>
    <x v="0"/>
    <x v="9"/>
    <n v="0.41"/>
    <n v="0.35"/>
    <x v="1"/>
    <x v="12"/>
  </r>
  <r>
    <s v="RESULT (B)"/>
    <n v="993"/>
    <x v="44"/>
    <n v="1"/>
    <n v="0"/>
    <n v="2"/>
    <n v="0"/>
    <x v="0"/>
    <n v="1"/>
    <n v="1"/>
    <n v="0.38"/>
    <n v="0.39389999999999997"/>
    <n v="0.37"/>
    <n v="0.35820000000000002"/>
    <n v="3"/>
    <n v="8"/>
    <n v="11"/>
    <s v="WINTER"/>
    <x v="0"/>
    <x v="1"/>
    <x v="0"/>
    <x v="2"/>
    <x v="0"/>
    <x v="4"/>
    <n v="0.39"/>
    <n v="0.37"/>
    <x v="0"/>
    <x v="13"/>
  </r>
  <r>
    <s v="RESULT (B)"/>
    <n v="994"/>
    <x v="44"/>
    <n v="1"/>
    <n v="0"/>
    <n v="2"/>
    <n v="1"/>
    <x v="0"/>
    <n v="1"/>
    <n v="1"/>
    <n v="0.38"/>
    <n v="0.39389999999999997"/>
    <n v="0.37"/>
    <n v="0.35820000000000002"/>
    <n v="1"/>
    <n v="6"/>
    <n v="7"/>
    <s v="WINTER"/>
    <x v="0"/>
    <x v="1"/>
    <x v="1"/>
    <x v="2"/>
    <x v="0"/>
    <x v="4"/>
    <n v="0.39"/>
    <n v="0.37"/>
    <x v="0"/>
    <x v="13"/>
  </r>
  <r>
    <s v="RESULT (B)"/>
    <n v="995"/>
    <x v="44"/>
    <n v="1"/>
    <n v="0"/>
    <n v="2"/>
    <n v="2"/>
    <x v="0"/>
    <n v="1"/>
    <n v="1"/>
    <n v="0.36"/>
    <n v="0.33329999999999999"/>
    <n v="0.4"/>
    <n v="0.29849999999999999"/>
    <n v="0"/>
    <n v="2"/>
    <n v="2"/>
    <s v="WINTER"/>
    <x v="0"/>
    <x v="1"/>
    <x v="2"/>
    <x v="2"/>
    <x v="0"/>
    <x v="5"/>
    <n v="0.33"/>
    <n v="0.4"/>
    <x v="0"/>
    <x v="13"/>
  </r>
  <r>
    <s v="RESULT (B)"/>
    <n v="996"/>
    <x v="44"/>
    <n v="1"/>
    <n v="0"/>
    <n v="2"/>
    <n v="3"/>
    <x v="0"/>
    <n v="1"/>
    <n v="1"/>
    <n v="0.34"/>
    <n v="0.31819999999999998"/>
    <n v="0.46"/>
    <n v="0.22389999999999999"/>
    <n v="1"/>
    <n v="1"/>
    <n v="2"/>
    <s v="WINTER"/>
    <x v="0"/>
    <x v="1"/>
    <x v="3"/>
    <x v="2"/>
    <x v="0"/>
    <x v="10"/>
    <n v="0.32"/>
    <n v="0.46"/>
    <x v="0"/>
    <x v="13"/>
  </r>
  <r>
    <s v="RESULT (B)"/>
    <n v="997"/>
    <x v="44"/>
    <n v="1"/>
    <n v="0"/>
    <n v="2"/>
    <n v="4"/>
    <x v="0"/>
    <n v="1"/>
    <n v="1"/>
    <n v="0.32"/>
    <n v="0.30299999999999999"/>
    <n v="0.53"/>
    <n v="0.28360000000000002"/>
    <n v="0"/>
    <n v="2"/>
    <n v="2"/>
    <s v="WINTER"/>
    <x v="0"/>
    <x v="1"/>
    <x v="4"/>
    <x v="2"/>
    <x v="0"/>
    <x v="3"/>
    <n v="0.3"/>
    <n v="0.53"/>
    <x v="0"/>
    <x v="13"/>
  </r>
  <r>
    <s v="RESULT (B)"/>
    <n v="998"/>
    <x v="44"/>
    <n v="1"/>
    <n v="0"/>
    <n v="2"/>
    <n v="5"/>
    <x v="0"/>
    <n v="1"/>
    <n v="1"/>
    <n v="0.32"/>
    <n v="0.30299999999999999"/>
    <n v="0.53"/>
    <n v="0.28360000000000002"/>
    <n v="0"/>
    <n v="3"/>
    <n v="3"/>
    <s v="WINTER"/>
    <x v="0"/>
    <x v="1"/>
    <x v="5"/>
    <x v="2"/>
    <x v="0"/>
    <x v="3"/>
    <n v="0.3"/>
    <n v="0.53"/>
    <x v="0"/>
    <x v="13"/>
  </r>
  <r>
    <s v="RESULT (B)"/>
    <n v="999"/>
    <x v="44"/>
    <n v="1"/>
    <n v="0"/>
    <n v="2"/>
    <n v="6"/>
    <x v="0"/>
    <n v="1"/>
    <n v="1"/>
    <n v="0.34"/>
    <n v="0.30299999999999999"/>
    <n v="0.46"/>
    <n v="0.29849999999999999"/>
    <n v="1"/>
    <n v="25"/>
    <n v="26"/>
    <s v="WINTER"/>
    <x v="0"/>
    <x v="1"/>
    <x v="6"/>
    <x v="2"/>
    <x v="0"/>
    <x v="10"/>
    <n v="0.3"/>
    <n v="0.46"/>
    <x v="0"/>
    <x v="13"/>
  </r>
  <r>
    <s v="RESULT (B)"/>
    <n v="1000"/>
    <x v="44"/>
    <n v="1"/>
    <n v="0"/>
    <n v="2"/>
    <n v="7"/>
    <x v="0"/>
    <n v="1"/>
    <n v="1"/>
    <n v="0.34"/>
    <n v="0.30299999999999999"/>
    <n v="0.46"/>
    <n v="0.29849999999999999"/>
    <n v="2"/>
    <n v="96"/>
    <n v="98"/>
    <s v="WINTER"/>
    <x v="0"/>
    <x v="1"/>
    <x v="7"/>
    <x v="2"/>
    <x v="0"/>
    <x v="10"/>
    <n v="0.3"/>
    <n v="0.46"/>
    <x v="0"/>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C464F0-ED1B-42E5-AC5E-3FF41F5CAC92}" name="WEATHER_(B)"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7">
  <location ref="G8:H13"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axis="axisRow"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2"/>
  </rowFields>
  <rowItems count="5">
    <i>
      <x/>
    </i>
    <i>
      <x v="1"/>
    </i>
    <i>
      <x v="2"/>
    </i>
    <i>
      <x v="3"/>
    </i>
    <i t="grand">
      <x/>
    </i>
  </rowItems>
  <colItems count="1">
    <i/>
  </colItems>
  <dataFields count="1">
    <dataField name="Sum of TOTAL BIKERS" fld="16" baseField="0" baseItem="0"/>
  </dataFields>
  <formats count="1">
    <format dxfId="108">
      <pivotArea outline="0" collapsedLevelsAreSubtotals="1" fieldPosition="0"/>
    </format>
  </formats>
  <chartFormats count="5">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8" format="10" series="1">
      <pivotArea type="data" outline="0" fieldPosition="0">
        <references count="1">
          <reference field="4294967294" count="1" selected="0">
            <x v="0"/>
          </reference>
        </references>
      </pivotArea>
    </chartFormat>
    <chartFormat chart="40" format="12" series="1">
      <pivotArea type="data" outline="0" fieldPosition="0">
        <references count="1">
          <reference field="4294967294" count="1" selected="0">
            <x v="0"/>
          </reference>
        </references>
      </pivotArea>
    </chartFormat>
    <chartFormat chart="4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6214F1-F7FE-449E-8493-8BD26B00965E}" name="BY_DATE(B)"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65">
  <location ref="A19:B65" firstHeaderRow="1" firstDataRow="1" firstDataCol="1"/>
  <pivotFields count="28">
    <pivotField showAll="0" defaultSubtotal="0"/>
    <pivotField showAll="0" defaultSubtotal="0"/>
    <pivotField axis="axisRow" numFmtId="14"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TOTAL BIKERS" fld="16" baseField="0" baseItem="0"/>
  </dataFields>
  <formats count="2">
    <format dxfId="110">
      <pivotArea outline="0" collapsedLevelsAreSubtotals="1" fieldPosition="0"/>
    </format>
    <format dxfId="109">
      <pivotArea dataOnly="0" labelOnly="1" fieldPosition="0">
        <references count="1">
          <reference field="2" count="0"/>
        </references>
      </pivotArea>
    </format>
  </formats>
  <chartFormats count="13">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44" format="3"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8" format="3" series="1">
      <pivotArea type="data" outline="0" fieldPosition="0">
        <references count="1">
          <reference field="4294967294" count="1" selected="0">
            <x v="0"/>
          </reference>
        </references>
      </pivotArea>
    </chartFormat>
    <chartFormat chart="49" format="4" series="1">
      <pivotArea type="data" outline="0" fieldPosition="0">
        <references count="1">
          <reference field="4294967294" count="1" selected="0">
            <x v="0"/>
          </reference>
        </references>
      </pivotArea>
    </chartFormat>
    <chartFormat chart="56" format="4" series="1">
      <pivotArea type="data" outline="0" fieldPosition="0">
        <references count="1">
          <reference field="4294967294" count="1" selected="0">
            <x v="0"/>
          </reference>
        </references>
      </pivotArea>
    </chartFormat>
    <chartFormat chart="6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C6B7296-A73E-4F01-80AC-1A799DA8DD95}" name="REAL_VS_AS_(B)" cacheId="1" applyNumberFormats="0" applyBorderFormats="0" applyFontFormats="0" applyPatternFormats="0" applyAlignmentFormats="0" applyWidthHeightFormats="1" dataCaption="Values" updatedVersion="8" minRefreshableVersion="3" showDrill="0" itemPrintTitles="1" createdVersion="8" indent="0" multipleFieldFilters="0" chartFormat="78">
  <location ref="K1:M47" firstHeaderRow="0" firstDataRow="1" firstDataCol="1"/>
  <pivotFields count="28">
    <pivotField showAll="0" defaultSubtotal="0"/>
    <pivotField showAll="0" defaultSubtotal="0"/>
    <pivotField axis="axisRow" numFmtId="14"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dataField="1" numFmtId="165" showAll="0" defaultSubtotal="0"/>
    <pivotField dataField="1"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2"/>
  </colFields>
  <colItems count="2">
    <i>
      <x/>
    </i>
    <i i="1">
      <x v="1"/>
    </i>
  </colItems>
  <dataFields count="2">
    <dataField name="REAL_TEMP" fld="23" subtotal="average" baseField="0" baseItem="0" numFmtId="165"/>
    <dataField name="ASSUME_TEMP" fld="24" subtotal="average" baseField="0" baseItem="0" numFmtId="165"/>
  </dataFields>
  <formats count="2">
    <format dxfId="112">
      <pivotArea outline="0" collapsedLevelsAreSubtotals="1" fieldPosition="0"/>
    </format>
    <format dxfId="111">
      <pivotArea collapsedLevelsAreSubtotals="1" fieldPosition="0">
        <references count="1">
          <reference field="2" count="0"/>
        </references>
      </pivotArea>
    </format>
  </formats>
  <chartFormats count="21">
    <chartFormat chart="53" format="262" series="1">
      <pivotArea type="data" outline="0" fieldPosition="0">
        <references count="1">
          <reference field="4294967294" count="1" selected="0">
            <x v="0"/>
          </reference>
        </references>
      </pivotArea>
    </chartFormat>
    <chartFormat chart="53" format="263" series="1">
      <pivotArea type="data" outline="0" fieldPosition="0">
        <references count="1">
          <reference field="4294967294" count="1" selected="0">
            <x v="1"/>
          </reference>
        </references>
      </pivotArea>
    </chartFormat>
    <chartFormat chart="53" format="264">
      <pivotArea type="data" outline="0" fieldPosition="0">
        <references count="2">
          <reference field="4294967294" count="1" selected="0">
            <x v="1"/>
          </reference>
          <reference field="2" count="1" selected="0">
            <x v="0"/>
          </reference>
        </references>
      </pivotArea>
    </chartFormat>
    <chartFormat chart="55" format="265" series="1">
      <pivotArea type="data" outline="0" fieldPosition="0">
        <references count="1">
          <reference field="4294967294" count="1" selected="0">
            <x v="0"/>
          </reference>
        </references>
      </pivotArea>
    </chartFormat>
    <chartFormat chart="55" format="266" series="1">
      <pivotArea type="data" outline="0" fieldPosition="0">
        <references count="1">
          <reference field="4294967294" count="1" selected="0">
            <x v="1"/>
          </reference>
        </references>
      </pivotArea>
    </chartFormat>
    <chartFormat chart="55" format="267">
      <pivotArea type="data" outline="0" fieldPosition="0">
        <references count="2">
          <reference field="4294967294" count="1" selected="0">
            <x v="1"/>
          </reference>
          <reference field="2" count="1" selected="0">
            <x v="0"/>
          </reference>
        </references>
      </pivotArea>
    </chartFormat>
    <chartFormat chart="57" format="265" series="1">
      <pivotArea type="data" outline="0" fieldPosition="0">
        <references count="1">
          <reference field="4294967294" count="1" selected="0">
            <x v="0"/>
          </reference>
        </references>
      </pivotArea>
    </chartFormat>
    <chartFormat chart="57" format="266" series="1">
      <pivotArea type="data" outline="0" fieldPosition="0">
        <references count="1">
          <reference field="4294967294" count="1" selected="0">
            <x v="1"/>
          </reference>
        </references>
      </pivotArea>
    </chartFormat>
    <chartFormat chart="57" format="267">
      <pivotArea type="data" outline="0" fieldPosition="0">
        <references count="2">
          <reference field="4294967294" count="1" selected="0">
            <x v="1"/>
          </reference>
          <reference field="2" count="1" selected="0">
            <x v="0"/>
          </reference>
        </references>
      </pivotArea>
    </chartFormat>
    <chartFormat chart="59" format="265" series="1">
      <pivotArea type="data" outline="0" fieldPosition="0">
        <references count="1">
          <reference field="4294967294" count="1" selected="0">
            <x v="0"/>
          </reference>
        </references>
      </pivotArea>
    </chartFormat>
    <chartFormat chart="59" format="266" series="1">
      <pivotArea type="data" outline="0" fieldPosition="0">
        <references count="1">
          <reference field="4294967294" count="1" selected="0">
            <x v="1"/>
          </reference>
        </references>
      </pivotArea>
    </chartFormat>
    <chartFormat chart="59" format="267">
      <pivotArea type="data" outline="0" fieldPosition="0">
        <references count="2">
          <reference field="4294967294" count="1" selected="0">
            <x v="1"/>
          </reference>
          <reference field="2" count="1" selected="0">
            <x v="0"/>
          </reference>
        </references>
      </pivotArea>
    </chartFormat>
    <chartFormat chart="60" format="268" series="1">
      <pivotArea type="data" outline="0" fieldPosition="0">
        <references count="1">
          <reference field="4294967294" count="1" selected="0">
            <x v="0"/>
          </reference>
        </references>
      </pivotArea>
    </chartFormat>
    <chartFormat chart="60" format="269" series="1">
      <pivotArea type="data" outline="0" fieldPosition="0">
        <references count="1">
          <reference field="4294967294" count="1" selected="0">
            <x v="1"/>
          </reference>
        </references>
      </pivotArea>
    </chartFormat>
    <chartFormat chart="60" format="270">
      <pivotArea type="data" outline="0" fieldPosition="0">
        <references count="2">
          <reference field="4294967294" count="1" selected="0">
            <x v="1"/>
          </reference>
          <reference field="2" count="1" selected="0">
            <x v="0"/>
          </reference>
        </references>
      </pivotArea>
    </chartFormat>
    <chartFormat chart="67" format="268" series="1">
      <pivotArea type="data" outline="0" fieldPosition="0">
        <references count="1">
          <reference field="4294967294" count="1" selected="0">
            <x v="0"/>
          </reference>
        </references>
      </pivotArea>
    </chartFormat>
    <chartFormat chart="67" format="269" series="1">
      <pivotArea type="data" outline="0" fieldPosition="0">
        <references count="1">
          <reference field="4294967294" count="1" selected="0">
            <x v="1"/>
          </reference>
        </references>
      </pivotArea>
    </chartFormat>
    <chartFormat chart="67" format="270">
      <pivotArea type="data" outline="0" fieldPosition="0">
        <references count="2">
          <reference field="4294967294" count="1" selected="0">
            <x v="1"/>
          </reference>
          <reference field="2" count="1" selected="0">
            <x v="0"/>
          </reference>
        </references>
      </pivotArea>
    </chartFormat>
    <chartFormat chart="77" format="271" series="1">
      <pivotArea type="data" outline="0" fieldPosition="0">
        <references count="1">
          <reference field="4294967294" count="1" selected="0">
            <x v="0"/>
          </reference>
        </references>
      </pivotArea>
    </chartFormat>
    <chartFormat chart="77" format="272" series="1">
      <pivotArea type="data" outline="0" fieldPosition="0">
        <references count="1">
          <reference field="4294967294" count="1" selected="0">
            <x v="1"/>
          </reference>
        </references>
      </pivotArea>
    </chartFormat>
    <chartFormat chart="77" format="273">
      <pivotArea type="data" outline="0" fieldPosition="0">
        <references count="2">
          <reference field="4294967294"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EB754B-04D8-4EF5-9D49-D88E2D0D4EAA}" name="WIND_SPEED(B)"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F1:F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dataField="1"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WINDSPEED" fld="13" subtotal="average" baseField="0" baseItem="0" numFmtId="171"/>
  </dataFields>
  <formats count="1">
    <format dxfId="1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64D376-D2C9-478C-B1C0-153D8AF057E9}" name="HUM_AUTO(B)"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1:G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numFmtId="165" showAll="0"/>
    <pivotField dataField="1"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HUM_(AUTO)" fld="25" subtotal="average" baseField="0" baseItem="0" numFmtId="9"/>
  </dataFields>
  <formats count="1">
    <format dxfId="1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5B3F9E-7263-471D-BE4D-6C6B0DC9B95D}" name="AM_AUTO(B)"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E1:E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dataField="1"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AM_TEMP(AUTO)" fld="24" subtotal="average" baseField="0" baseItem="0" numFmtId="167"/>
  </dataFields>
  <formats count="1">
    <format dxfId="1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CE847BC-0003-4122-946A-3CAFE381A37F}" name="WEEKEND(B)"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4">
  <location ref="G15:H1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7"/>
  </rowFields>
  <rowItems count="3">
    <i>
      <x/>
    </i>
    <i>
      <x v="1"/>
    </i>
    <i t="grand">
      <x/>
    </i>
  </rowItems>
  <colItems count="1">
    <i/>
  </colItems>
  <dataFields count="1">
    <dataField name="Sum of TOTAL BIKERS" fld="16" baseField="0" baseItem="0"/>
  </dataFields>
  <formats count="1">
    <format dxfId="116">
      <pivotArea outline="0" collapsedLevelsAreSubtotals="1" fieldPosition="0"/>
    </format>
  </formats>
  <chartFormats count="12">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0"/>
          </reference>
        </references>
      </pivotArea>
    </chartFormat>
    <chartFormat chart="35" format="11">
      <pivotArea type="data" outline="0" fieldPosition="0">
        <references count="2">
          <reference field="4294967294" count="1" selected="0">
            <x v="0"/>
          </reference>
          <reference field="7" count="1" selected="0">
            <x v="0"/>
          </reference>
        </references>
      </pivotArea>
    </chartFormat>
    <chartFormat chart="35" format="12">
      <pivotArea type="data" outline="0" fieldPosition="0">
        <references count="2">
          <reference field="4294967294" count="1" selected="0">
            <x v="0"/>
          </reference>
          <reference field="7" count="1" selected="0">
            <x v="1"/>
          </reference>
        </references>
      </pivotArea>
    </chartFormat>
    <chartFormat chart="38" format="16" series="1">
      <pivotArea type="data" outline="0" fieldPosition="0">
        <references count="1">
          <reference field="4294967294" count="1" selected="0">
            <x v="0"/>
          </reference>
        </references>
      </pivotArea>
    </chartFormat>
    <chartFormat chart="38" format="17">
      <pivotArea type="data" outline="0" fieldPosition="0">
        <references count="2">
          <reference field="4294967294" count="1" selected="0">
            <x v="0"/>
          </reference>
          <reference field="7" count="1" selected="0">
            <x v="0"/>
          </reference>
        </references>
      </pivotArea>
    </chartFormat>
    <chartFormat chart="38" format="18">
      <pivotArea type="data" outline="0" fieldPosition="0">
        <references count="2">
          <reference field="4294967294" count="1" selected="0">
            <x v="0"/>
          </reference>
          <reference field="7" count="1" selected="0">
            <x v="1"/>
          </reference>
        </references>
      </pivotArea>
    </chartFormat>
    <chartFormat chart="43" format="25" series="1">
      <pivotArea type="data" outline="0" fieldPosition="0">
        <references count="1">
          <reference field="4294967294" count="1" selected="0">
            <x v="0"/>
          </reference>
        </references>
      </pivotArea>
    </chartFormat>
    <chartFormat chart="43" format="26">
      <pivotArea type="data" outline="0" fieldPosition="0">
        <references count="2">
          <reference field="4294967294" count="1" selected="0">
            <x v="0"/>
          </reference>
          <reference field="7" count="1" selected="0">
            <x v="0"/>
          </reference>
        </references>
      </pivotArea>
    </chartFormat>
    <chartFormat chart="43" format="27">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2F386E-6C38-4218-8756-8218423763A7}" name="TEMP_AUTO(B)" cacheId="1" applyNumberFormats="0" applyBorderFormats="0" applyFontFormats="0" applyPatternFormats="0" applyAlignmentFormats="0" applyWidthHeightFormats="1" dataCaption="Values" updatedVersion="8" minRefreshableVersion="3" itemPrintTitles="1" createdVersion="8" indent="0" multipleFieldFilters="0">
  <location ref="D1:D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dataField="1" numFmtId="165" showAll="0"/>
    <pivotField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Items count="1">
    <i/>
  </colItems>
  <dataFields count="1">
    <dataField name="Average of TEMP (AUTO)" fld="23" subtotal="average" baseField="0" baseItem="0" numFmtId="167"/>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B8035F6-9F33-4411-B5D2-16DEFA4A724F}" name="WEEKS_(B)"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37">
  <location ref="G20:H2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axis="axisRow"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1"/>
  </rowFields>
  <rowItems count="8">
    <i>
      <x/>
    </i>
    <i>
      <x v="1"/>
    </i>
    <i>
      <x v="2"/>
    </i>
    <i>
      <x v="3"/>
    </i>
    <i>
      <x v="4"/>
    </i>
    <i>
      <x v="5"/>
    </i>
    <i>
      <x v="6"/>
    </i>
    <i t="grand">
      <x/>
    </i>
  </rowItems>
  <colItems count="1">
    <i/>
  </colItems>
  <dataFields count="1">
    <dataField name="Sum of TOTAL BIKERS" fld="16" baseField="0" baseItem="0"/>
  </dataFields>
  <formats count="1">
    <format dxfId="118">
      <pivotArea outline="0" collapsedLevelsAreSubtotals="1" fieldPosition="0"/>
    </format>
  </formats>
  <chartFormats count="8">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 chart="31" format="15" series="1">
      <pivotArea type="data" outline="0" fieldPosition="0">
        <references count="1">
          <reference field="4294967294" count="1" selected="0">
            <x v="0"/>
          </reference>
        </references>
      </pivotArea>
    </chartFormat>
    <chartFormat chart="36"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4C87D89-993D-4CAD-A941-CE62F10C0DCC}" name="BIKERS(B)" cacheId="1" applyNumberFormats="0" applyBorderFormats="0" applyFontFormats="0" applyPatternFormats="0" applyAlignmentFormats="0" applyWidthHeightFormats="1" dataCaption="Values" updatedVersion="8" minRefreshableVersion="3" itemPrintTitles="1" createdVersion="8" indent="0" multipleFieldFilters="0">
  <location ref="A1:C2" firstHeaderRow="0"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dataField="1" showAll="0"/>
    <pivotField dataField="1" showAll="0"/>
    <pivotField dataField="1" showAll="0"/>
    <pivotField showAll="0"/>
    <pivotField showAll="0">
      <items count="2">
        <item x="0"/>
        <item t="default"/>
      </items>
    </pivotField>
    <pivotField showAll="0">
      <items count="3">
        <item x="0"/>
        <item x="1"/>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8">
        <item x="1"/>
        <item x="2"/>
        <item x="3"/>
        <item x="4"/>
        <item x="5"/>
        <item x="6"/>
        <item x="0"/>
        <item t="default"/>
      </items>
    </pivotField>
    <pivotField showAll="0">
      <items count="5">
        <item x="0"/>
        <item x="2"/>
        <item x="1"/>
        <item x="3"/>
        <item t="default"/>
      </items>
    </pivotField>
    <pivotField numFmtId="165" showAll="0"/>
    <pivotField numFmtId="165" showAll="0"/>
    <pivotField numFmtId="9" showAll="0"/>
    <pivotField showAll="0">
      <items count="3">
        <item x="0"/>
        <item x="1"/>
        <item t="default"/>
      </items>
    </pivotField>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s>
  <rowItems count="1">
    <i/>
  </rowItems>
  <colFields count="1">
    <field x="-2"/>
  </colFields>
  <colItems count="3">
    <i>
      <x/>
    </i>
    <i i="1">
      <x v="1"/>
    </i>
    <i i="2">
      <x v="2"/>
    </i>
  </colItems>
  <dataFields count="3">
    <dataField name="Sum of TOTAL BIKERS" fld="16" baseField="0" baseItem="0" numFmtId="170"/>
    <dataField name="Sum of CASUAL" fld="14" baseField="0" baseItem="0"/>
    <dataField name="Sum of REGISTERED" fld="15" baseField="0" baseItem="0"/>
  </dataFields>
  <formats count="1">
    <format dxfId="1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E986470-D8BB-45B6-96F3-25337FFB6AB7}" name="PivotTable6"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54">
  <location ref="D29:E53" firstHeaderRow="1" firstDataRow="1" firstDataCol="1"/>
  <pivotFields count="28">
    <pivotField showAll="0" defaultSubtotal="0"/>
    <pivotField showAll="0" defaultSubtotal="0"/>
    <pivotField numFmtId="14" showAll="0" measureFilter="1" sortType="descending" defaultSubtotal="0">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axis="axisRow" numFmtId="165" showAll="0" defaultSubtotal="0">
      <items count="23">
        <item x="22"/>
        <item x="21"/>
        <item x="20"/>
        <item x="19"/>
        <item x="18"/>
        <item x="16"/>
        <item x="14"/>
        <item x="13"/>
        <item x="15"/>
        <item x="2"/>
        <item x="1"/>
        <item x="0"/>
        <item x="12"/>
        <item x="17"/>
        <item x="11"/>
        <item x="3"/>
        <item x="10"/>
        <item x="5"/>
        <item x="4"/>
        <item x="9"/>
        <item x="6"/>
        <item x="8"/>
        <item x="7"/>
      </items>
    </pivotField>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 BIKERS" fld="16" baseField="0" baseItem="0"/>
  </dataFields>
  <formats count="1">
    <format dxfId="120">
      <pivotArea outline="0" collapsedLevelsAreSubtotals="1" fieldPosition="0"/>
    </format>
  </formats>
  <chartFormats count="10">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 chart="46" format="4" series="1">
      <pivotArea type="data" outline="0" fieldPosition="0">
        <references count="1">
          <reference field="4294967294" count="1" selected="0">
            <x v="0"/>
          </reference>
        </references>
      </pivotArea>
    </chartFormat>
    <chartFormat chart="5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900DE4D-929B-4DD6-AE91-5D979EDACA6E}" name="TOP_5_(B)"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7">
  <location ref="D20:E26" firstHeaderRow="1" firstDataRow="1" firstDataCol="1"/>
  <pivotFields count="28">
    <pivotField showAll="0" defaultSubtotal="0"/>
    <pivotField showAll="0" defaultSubtotal="0"/>
    <pivotField axis="axisRow" numFmtId="14" showAll="0" measureFilter="1" sortType="descending"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
  </rowFields>
  <rowItems count="6">
    <i>
      <x v="24"/>
    </i>
    <i>
      <x v="19"/>
    </i>
    <i>
      <x v="41"/>
    </i>
    <i>
      <x v="37"/>
    </i>
    <i>
      <x v="34"/>
    </i>
    <i t="grand">
      <x/>
    </i>
  </rowItems>
  <colItems count="1">
    <i/>
  </colItems>
  <dataFields count="1">
    <dataField name="Sum of TOTAL BIKERS" fld="16" baseField="0" baseItem="0"/>
  </dataFields>
  <formats count="3">
    <format dxfId="123">
      <pivotArea outline="0" collapsedLevelsAreSubtotals="1" fieldPosition="0"/>
    </format>
    <format dxfId="122">
      <pivotArea dataOnly="0" labelOnly="1" fieldPosition="0">
        <references count="1">
          <reference field="2" count="4">
            <x v="5"/>
            <x v="18"/>
            <x v="19"/>
            <x v="24"/>
          </reference>
        </references>
      </pivotArea>
    </format>
    <format dxfId="121">
      <pivotArea dataOnly="0" labelOnly="1" fieldPosition="0">
        <references count="1">
          <reference field="2" count="3">
            <x v="34"/>
            <x v="37"/>
            <x v="41"/>
          </reference>
        </references>
      </pivotArea>
    </format>
  </formats>
  <chartFormats count="31">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41" format="9" series="1">
      <pivotArea type="data" outline="0" fieldPosition="0">
        <references count="1">
          <reference field="4294967294" count="1" selected="0">
            <x v="0"/>
          </reference>
        </references>
      </pivotArea>
    </chartFormat>
    <chartFormat chart="41" format="10">
      <pivotArea type="data" outline="0" fieldPosition="0">
        <references count="2">
          <reference field="4294967294" count="1" selected="0">
            <x v="0"/>
          </reference>
          <reference field="2" count="1" selected="0">
            <x v="24"/>
          </reference>
        </references>
      </pivotArea>
    </chartFormat>
    <chartFormat chart="41" format="11">
      <pivotArea type="data" outline="0" fieldPosition="0">
        <references count="2">
          <reference field="4294967294" count="1" selected="0">
            <x v="0"/>
          </reference>
          <reference field="2" count="1" selected="0">
            <x v="19"/>
          </reference>
        </references>
      </pivotArea>
    </chartFormat>
    <chartFormat chart="41" format="12">
      <pivotArea type="data" outline="0" fieldPosition="0">
        <references count="2">
          <reference field="4294967294" count="1" selected="0">
            <x v="0"/>
          </reference>
          <reference field="2" count="1" selected="0">
            <x v="18"/>
          </reference>
        </references>
      </pivotArea>
    </chartFormat>
    <chartFormat chart="41" format="13">
      <pivotArea type="data" outline="0" fieldPosition="0">
        <references count="2">
          <reference field="4294967294" count="1" selected="0">
            <x v="0"/>
          </reference>
          <reference field="2" count="1" selected="0">
            <x v="5"/>
          </reference>
        </references>
      </pivotArea>
    </chartFormat>
    <chartFormat chart="41" format="14">
      <pivotArea type="data" outline="0" fieldPosition="0">
        <references count="2">
          <reference field="4294967294" count="1" selected="0">
            <x v="0"/>
          </reference>
          <reference field="2" count="1" selected="0">
            <x v="4"/>
          </reference>
        </references>
      </pivotArea>
    </chartFormat>
    <chartFormat chart="44" format="21" series="1">
      <pivotArea type="data" outline="0" fieldPosition="0">
        <references count="1">
          <reference field="4294967294" count="1" selected="0">
            <x v="0"/>
          </reference>
        </references>
      </pivotArea>
    </chartFormat>
    <chartFormat chart="44" format="22">
      <pivotArea type="data" outline="0" fieldPosition="0">
        <references count="2">
          <reference field="4294967294" count="1" selected="0">
            <x v="0"/>
          </reference>
          <reference field="2" count="1" selected="0">
            <x v="24"/>
          </reference>
        </references>
      </pivotArea>
    </chartFormat>
    <chartFormat chart="44" format="23">
      <pivotArea type="data" outline="0" fieldPosition="0">
        <references count="2">
          <reference field="4294967294" count="1" selected="0">
            <x v="0"/>
          </reference>
          <reference field="2" count="1" selected="0">
            <x v="19"/>
          </reference>
        </references>
      </pivotArea>
    </chartFormat>
    <chartFormat chart="44" format="24">
      <pivotArea type="data" outline="0" fieldPosition="0">
        <references count="2">
          <reference field="4294967294" count="1" selected="0">
            <x v="0"/>
          </reference>
          <reference field="2" count="1" selected="0">
            <x v="41"/>
          </reference>
        </references>
      </pivotArea>
    </chartFormat>
    <chartFormat chart="44" format="25">
      <pivotArea type="data" outline="0" fieldPosition="0">
        <references count="2">
          <reference field="4294967294" count="1" selected="0">
            <x v="0"/>
          </reference>
          <reference field="2" count="1" selected="0">
            <x v="37"/>
          </reference>
        </references>
      </pivotArea>
    </chartFormat>
    <chartFormat chart="44" format="26">
      <pivotArea type="data" outline="0" fieldPosition="0">
        <references count="2">
          <reference field="4294967294" count="1" selected="0">
            <x v="0"/>
          </reference>
          <reference field="2" count="1" selected="0">
            <x v="34"/>
          </reference>
        </references>
      </pivotArea>
    </chartFormat>
    <chartFormat chart="45" format="27" series="1">
      <pivotArea type="data" outline="0" fieldPosition="0">
        <references count="1">
          <reference field="4294967294" count="1" selected="0">
            <x v="0"/>
          </reference>
        </references>
      </pivotArea>
    </chartFormat>
    <chartFormat chart="45" format="28">
      <pivotArea type="data" outline="0" fieldPosition="0">
        <references count="2">
          <reference field="4294967294" count="1" selected="0">
            <x v="0"/>
          </reference>
          <reference field="2" count="1" selected="0">
            <x v="24"/>
          </reference>
        </references>
      </pivotArea>
    </chartFormat>
    <chartFormat chart="45" format="29">
      <pivotArea type="data" outline="0" fieldPosition="0">
        <references count="2">
          <reference field="4294967294" count="1" selected="0">
            <x v="0"/>
          </reference>
          <reference field="2" count="1" selected="0">
            <x v="19"/>
          </reference>
        </references>
      </pivotArea>
    </chartFormat>
    <chartFormat chart="45" format="30">
      <pivotArea type="data" outline="0" fieldPosition="0">
        <references count="2">
          <reference field="4294967294" count="1" selected="0">
            <x v="0"/>
          </reference>
          <reference field="2" count="1" selected="0">
            <x v="41"/>
          </reference>
        </references>
      </pivotArea>
    </chartFormat>
    <chartFormat chart="45" format="31">
      <pivotArea type="data" outline="0" fieldPosition="0">
        <references count="2">
          <reference field="4294967294" count="1" selected="0">
            <x v="0"/>
          </reference>
          <reference field="2" count="1" selected="0">
            <x v="37"/>
          </reference>
        </references>
      </pivotArea>
    </chartFormat>
    <chartFormat chart="45" format="32">
      <pivotArea type="data" outline="0" fieldPosition="0">
        <references count="2">
          <reference field="4294967294" count="1" selected="0">
            <x v="0"/>
          </reference>
          <reference field="2" count="1" selected="0">
            <x v="34"/>
          </reference>
        </references>
      </pivotArea>
    </chartFormat>
    <chartFormat chart="46" format="15" series="1">
      <pivotArea type="data" outline="0" fieldPosition="0">
        <references count="1">
          <reference field="4294967294" count="1" selected="0">
            <x v="0"/>
          </reference>
        </references>
      </pivotArea>
    </chartFormat>
    <chartFormat chart="46" format="16">
      <pivotArea type="data" outline="0" fieldPosition="0">
        <references count="2">
          <reference field="4294967294" count="1" selected="0">
            <x v="0"/>
          </reference>
          <reference field="2" count="1" selected="0">
            <x v="24"/>
          </reference>
        </references>
      </pivotArea>
    </chartFormat>
    <chartFormat chart="46" format="17">
      <pivotArea type="data" outline="0" fieldPosition="0">
        <references count="2">
          <reference field="4294967294" count="1" selected="0">
            <x v="0"/>
          </reference>
          <reference field="2" count="1" selected="0">
            <x v="19"/>
          </reference>
        </references>
      </pivotArea>
    </chartFormat>
    <chartFormat chart="46" format="18">
      <pivotArea type="data" outline="0" fieldPosition="0">
        <references count="2">
          <reference field="4294967294" count="1" selected="0">
            <x v="0"/>
          </reference>
          <reference field="2" count="1" selected="0">
            <x v="41"/>
          </reference>
        </references>
      </pivotArea>
    </chartFormat>
    <chartFormat chart="46" format="19">
      <pivotArea type="data" outline="0" fieldPosition="0">
        <references count="2">
          <reference field="4294967294" count="1" selected="0">
            <x v="0"/>
          </reference>
          <reference field="2" count="1" selected="0">
            <x v="37"/>
          </reference>
        </references>
      </pivotArea>
    </chartFormat>
    <chartFormat chart="46" format="20">
      <pivotArea type="data" outline="0" fieldPosition="0">
        <references count="2">
          <reference field="4294967294" count="1" selected="0">
            <x v="0"/>
          </reference>
          <reference field="2" count="1" selected="0">
            <x v="34"/>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2F6D9C6-4CB0-4766-89EC-E3BFF9EB9042}" name="MAIN(B)" cacheId="1" applyNumberFormats="0" applyBorderFormats="0" applyFontFormats="0" applyPatternFormats="0" applyAlignmentFormats="0" applyWidthHeightFormats="1" dataCaption="Values" updatedVersion="8" minRefreshableVersion="3" showDrill="0" useAutoFormatting="1" itemPrintTitles="1" createdVersion="8" indent="0" multipleFieldFilters="0">
  <location ref="I1:I6"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2">
        <item x="0"/>
        <item x="1"/>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7">
        <item x="1"/>
        <item x="2"/>
        <item x="3"/>
        <item x="4"/>
        <item x="5"/>
        <item x="6"/>
        <item x="0"/>
      </items>
    </pivotField>
    <pivotField axis="axisRow" showAll="0" sortType="ascending"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s>
  <rowFields count="1">
    <field x="22"/>
  </rowFields>
  <rowItems count="5">
    <i>
      <x/>
    </i>
    <i>
      <x v="1"/>
    </i>
    <i>
      <x v="2"/>
    </i>
    <i>
      <x v="3"/>
    </i>
    <i t="grand">
      <x/>
    </i>
  </rowItems>
  <colItems count="1">
    <i/>
  </colItems>
  <formats count="1">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67BD583-1ACB-4CC2-A56D-12A14AA7DE18}" name="TOP_5_DATE(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9">
  <location ref="D20:E26" firstHeaderRow="1" firstDataRow="1" firstDataCol="1"/>
  <pivotFields count="28">
    <pivotField showAll="0" defaultSubtotal="0"/>
    <pivotField showAll="0" defaultSubtotal="0"/>
    <pivotField axis="axisRow" numFmtId="14" showAll="0" measureFilter="1" sortType="descending"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
  </rowFields>
  <rowItems count="6">
    <i>
      <x v="24"/>
    </i>
    <i>
      <x v="19"/>
    </i>
    <i>
      <x v="18"/>
    </i>
    <i>
      <x v="5"/>
    </i>
    <i>
      <x v="4"/>
    </i>
    <i t="grand">
      <x/>
    </i>
  </rowItems>
  <colItems count="1">
    <i/>
  </colItems>
  <dataFields count="1">
    <dataField name="Sum of TOTAL BIKERS" fld="16" baseField="0" baseItem="0"/>
  </dataFields>
  <formats count="3">
    <format dxfId="93">
      <pivotArea outline="0" collapsedLevelsAreSubtotals="1" fieldPosition="0"/>
    </format>
    <format dxfId="92">
      <pivotArea dataOnly="0" labelOnly="1" fieldPosition="0">
        <references count="1">
          <reference field="2" count="4">
            <x v="5"/>
            <x v="18"/>
            <x v="19"/>
            <x v="24"/>
          </reference>
        </references>
      </pivotArea>
    </format>
    <format dxfId="91">
      <pivotArea dataOnly="0" labelOnly="1" fieldPosition="0">
        <references count="1">
          <reference field="2" count="1">
            <x v="4"/>
          </reference>
        </references>
      </pivotArea>
    </format>
  </formats>
  <chartFormats count="12">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33" format="3">
      <pivotArea type="data" outline="0" fieldPosition="0">
        <references count="2">
          <reference field="4294967294" count="1" selected="0">
            <x v="0"/>
          </reference>
          <reference field="2" count="1" selected="0">
            <x v="24"/>
          </reference>
        </references>
      </pivotArea>
    </chartFormat>
    <chartFormat chart="33" format="4">
      <pivotArea type="data" outline="0" fieldPosition="0">
        <references count="2">
          <reference field="4294967294" count="1" selected="0">
            <x v="0"/>
          </reference>
          <reference field="2" count="1" selected="0">
            <x v="19"/>
          </reference>
        </references>
      </pivotArea>
    </chartFormat>
    <chartFormat chart="33" format="5">
      <pivotArea type="data" outline="0" fieldPosition="0">
        <references count="2">
          <reference field="4294967294" count="1" selected="0">
            <x v="0"/>
          </reference>
          <reference field="2" count="1" selected="0">
            <x v="18"/>
          </reference>
        </references>
      </pivotArea>
    </chartFormat>
    <chartFormat chart="33" format="6">
      <pivotArea type="data" outline="0" fieldPosition="0">
        <references count="2">
          <reference field="4294967294" count="1" selected="0">
            <x v="0"/>
          </reference>
          <reference field="2" count="1" selected="0">
            <x v="5"/>
          </reference>
        </references>
      </pivotArea>
    </chartFormat>
    <chartFormat chart="33" format="7">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F6C9CB0-3A93-41D5-9668-08B5ECCFCAB4}" name="MAIN(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location ref="I1:I6"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axis="axisRow" showAll="0" sortType="ascending"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2"/>
  </rowFields>
  <rowItems count="5">
    <i>
      <x/>
    </i>
    <i>
      <x v="1"/>
    </i>
    <i>
      <x v="2"/>
    </i>
    <i>
      <x v="3"/>
    </i>
    <i t="grand">
      <x/>
    </i>
  </rowItems>
  <colItems count="1">
    <i/>
  </colItems>
  <formats count="1">
    <format dxfId="9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33FF1CC-27D5-49BE-963B-F1B85D889E5D}" name="TEMP_AUTO(A)" cacheId="0" applyNumberFormats="0" applyBorderFormats="0" applyFontFormats="0" applyPatternFormats="0" applyAlignmentFormats="0" applyWidthHeightFormats="1" dataCaption="Values" updatedVersion="8" minRefreshableVersion="3" itemPrintTitles="1" createdVersion="8" indent="0" multipleFieldFilters="0">
  <location ref="D1:D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pivotField dataField="1" numFmtId="165" showAll="0"/>
    <pivotField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TEMP (AUTO)" fld="23" subtotal="average" baseField="0" baseItem="0" numFmtId="167"/>
  </dataFields>
  <formats count="1">
    <format dxfId="9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04E2FC3-E0EB-4F36-AB7C-B2CB13CCAABD}" name="HUM_AUTO(A)"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1:G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pivotField numFmtId="165" showAll="0"/>
    <pivotField numFmtId="165" showAll="0"/>
    <pivotField dataField="1"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HUM_(AUTO)" fld="25" subtotal="average" baseField="0" baseItem="0" numFmtId="9"/>
  </dataFields>
  <formats count="1">
    <format dxfId="9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6B84949-5FD1-48A7-BF38-6CE005C15048}" name="BIKERS(A)" cacheId="0" applyNumberFormats="0" applyBorderFormats="0" applyFontFormats="0" applyPatternFormats="0" applyAlignmentFormats="0" applyWidthHeightFormats="1" dataCaption="Values" updatedVersion="8" minRefreshableVersion="3" itemPrintTitles="1" createdVersion="8" indent="0" multipleFieldFilters="0">
  <location ref="A1:C2" firstHeaderRow="0"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dataField="1" showAll="0"/>
    <pivotField dataField="1" showAll="0"/>
    <pivotField dataField="1"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pivotField numFmtId="165" showAll="0"/>
    <pivotField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Fields count="1">
    <field x="-2"/>
  </colFields>
  <colItems count="3">
    <i>
      <x/>
    </i>
    <i i="1">
      <x v="1"/>
    </i>
    <i i="2">
      <x v="2"/>
    </i>
  </colItems>
  <dataFields count="3">
    <dataField name="Sum of TOTAL BIKERS" fld="16" baseField="0" baseItem="0" numFmtId="170"/>
    <dataField name="Sum of CASUAL" fld="14" baseField="0" baseItem="0"/>
    <dataField name="Sum of REGISTERED" fld="15" baseField="0" baseItem="0"/>
  </dataFields>
  <formats count="1">
    <format dxfId="9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8AF7CF2-6BBD-499D-805A-55CC5F502385}" name="WEEKS(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36">
  <location ref="G20:H2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axis="axisRow"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1"/>
  </rowFields>
  <rowItems count="8">
    <i>
      <x v="2"/>
    </i>
    <i>
      <x v="3"/>
    </i>
    <i>
      <x v="7"/>
    </i>
    <i>
      <x v="8"/>
    </i>
    <i>
      <x v="11"/>
    </i>
    <i>
      <x v="12"/>
    </i>
    <i>
      <x v="13"/>
    </i>
    <i t="grand">
      <x/>
    </i>
  </rowItems>
  <colItems count="1">
    <i/>
  </colItems>
  <dataFields count="1">
    <dataField name="Sum of TOTAL BIKERS" fld="16" baseField="0" baseItem="0"/>
  </dataFields>
  <formats count="1">
    <format dxfId="98">
      <pivotArea outline="0" collapsedLevelsAreSubtotals="1" fieldPosition="0"/>
    </format>
  </formats>
  <chartFormats count="6">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9"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CE33B54-CEF1-4591-AC8B-F331FFC14ADA}" name="BY_DATE(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84">
  <location ref="A19:B48" firstHeaderRow="1" firstDataRow="1" firstDataCol="1"/>
  <pivotFields count="28">
    <pivotField showAll="0" defaultSubtotal="0"/>
    <pivotField showAll="0" defaultSubtotal="0"/>
    <pivotField axis="axisRow" numFmtId="14"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Sum of TOTAL BIKERS" fld="16" baseField="0" baseItem="0"/>
  </dataFields>
  <formats count="2">
    <format dxfId="100">
      <pivotArea outline="0" collapsedLevelsAreSubtotals="1" fieldPosition="0"/>
    </format>
    <format dxfId="99">
      <pivotArea dataOnly="0" labelOnly="1" fieldPosition="0">
        <references count="1">
          <reference field="2" count="0"/>
        </references>
      </pivotArea>
    </format>
  </formats>
  <chartFormats count="13">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44" format="3" series="1">
      <pivotArea type="data" outline="0" fieldPosition="0">
        <references count="1">
          <reference field="4294967294" count="1" selected="0">
            <x v="0"/>
          </reference>
        </references>
      </pivotArea>
    </chartFormat>
    <chartFormat chart="46" format="3" series="1">
      <pivotArea type="data" outline="0" fieldPosition="0">
        <references count="1">
          <reference field="4294967294" count="1" selected="0">
            <x v="0"/>
          </reference>
        </references>
      </pivotArea>
    </chartFormat>
    <chartFormat chart="48" format="3" series="1">
      <pivotArea type="data" outline="0" fieldPosition="0">
        <references count="1">
          <reference field="4294967294" count="1" selected="0">
            <x v="0"/>
          </reference>
        </references>
      </pivotArea>
    </chartFormat>
    <chartFormat chart="49" format="4" series="1">
      <pivotArea type="data" outline="0" fieldPosition="0">
        <references count="1">
          <reference field="4294967294" count="1" selected="0">
            <x v="0"/>
          </reference>
        </references>
      </pivotArea>
    </chartFormat>
    <chartFormat chart="77" format="3" series="1">
      <pivotArea type="data" outline="0" fieldPosition="0">
        <references count="1">
          <reference field="4294967294" count="1" selected="0">
            <x v="0"/>
          </reference>
        </references>
      </pivotArea>
    </chartFormat>
    <chartFormat chart="7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BAA7D70-EAA5-449C-B44D-74B931DCDEA3}" name="WHEATHER_(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56">
  <location ref="G8:H13"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axis="axisRow"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2"/>
  </rowFields>
  <rowItems count="5">
    <i>
      <x/>
    </i>
    <i>
      <x v="1"/>
    </i>
    <i>
      <x v="2"/>
    </i>
    <i>
      <x v="3"/>
    </i>
    <i t="grand">
      <x/>
    </i>
  </rowItems>
  <colItems count="1">
    <i/>
  </colItems>
  <dataFields count="1">
    <dataField name="Sum of TOTAL BIKERS" fld="16" baseField="0" baseItem="0"/>
  </dataFields>
  <formats count="1">
    <format dxfId="101">
      <pivotArea outline="0" collapsedLevelsAreSubtotals="1" fieldPosition="0"/>
    </format>
  </formats>
  <chartFormats count="5">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8" format="10" series="1">
      <pivotArea type="data" outline="0" fieldPosition="0">
        <references count="1">
          <reference field="4294967294" count="1" selected="0">
            <x v="0"/>
          </reference>
        </references>
      </pivotArea>
    </chartFormat>
    <chartFormat chart="47" format="11" series="1">
      <pivotArea type="data" outline="0" fieldPosition="0">
        <references count="1">
          <reference field="4294967294" count="1" selected="0">
            <x v="0"/>
          </reference>
        </references>
      </pivotArea>
    </chartFormat>
    <chartFormat chart="48"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EDC7619-D2F2-485E-9BE5-5D920ABA8025}" name="WEEKEND(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43">
  <location ref="G15:H18" firstHeaderRow="1" firstDataRow="1" firstDataCol="1"/>
  <pivotFields count="28">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axis="axisRow"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items count="4">
        <item x="0"/>
        <item x="2"/>
        <item x="1"/>
        <item x="3"/>
      </items>
    </pivotField>
    <pivotField numFmtId="165" showAll="0" defaultSubtotal="0"/>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7"/>
  </rowFields>
  <rowItems count="3">
    <i>
      <x/>
    </i>
    <i>
      <x v="1"/>
    </i>
    <i t="grand">
      <x/>
    </i>
  </rowItems>
  <colItems count="1">
    <i/>
  </colItems>
  <dataFields count="1">
    <dataField name="Sum of TOTAL BIKERS" fld="16" baseField="0" baseItem="0"/>
  </dataFields>
  <formats count="1">
    <format dxfId="102">
      <pivotArea outline="0" collapsedLevelsAreSubtotals="1" fieldPosition="0"/>
    </format>
  </formats>
  <chartFormats count="6">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0"/>
          </reference>
        </references>
      </pivotArea>
    </chartFormat>
    <chartFormat chart="35" format="11">
      <pivotArea type="data" outline="0" fieldPosition="0">
        <references count="2">
          <reference field="4294967294" count="1" selected="0">
            <x v="0"/>
          </reference>
          <reference field="7" count="1" selected="0">
            <x v="0"/>
          </reference>
        </references>
      </pivotArea>
    </chartFormat>
    <chartFormat chart="35" format="1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EAFF77E-B14D-4730-889C-9EC1D73CFEC7}" name="REAL_VS_AS_TEMP(A)" cacheId="0" applyNumberFormats="0" applyBorderFormats="0" applyFontFormats="0" applyPatternFormats="0" applyAlignmentFormats="0" applyWidthHeightFormats="1" dataCaption="Values" updatedVersion="8" minRefreshableVersion="3" showDrill="0" itemPrintTitles="1" createdVersion="8" indent="0" multipleFieldFilters="0" chartFormat="78">
  <location ref="K1:M30" firstHeaderRow="0" firstDataRow="1" firstDataCol="1"/>
  <pivotFields count="28">
    <pivotField showAll="0" defaultSubtotal="0"/>
    <pivotField showAll="0" defaultSubtotal="0"/>
    <pivotField axis="axisRow" numFmtId="14"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pivotField dataField="1" numFmtId="165" showAll="0" defaultSubtotal="0"/>
    <pivotField dataField="1"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dataFields count="2">
    <dataField name="REAL_TEMP" fld="23" subtotal="average" baseField="0" baseItem="0" numFmtId="165"/>
    <dataField name="ASSUME_TEMP" fld="24" subtotal="average" baseField="0" baseItem="0" numFmtId="165"/>
  </dataFields>
  <formats count="2">
    <format dxfId="104">
      <pivotArea outline="0" collapsedLevelsAreSubtotals="1" fieldPosition="0"/>
    </format>
    <format dxfId="103">
      <pivotArea collapsedLevelsAreSubtotals="1" fieldPosition="0">
        <references count="1">
          <reference field="2" count="0"/>
        </references>
      </pivotArea>
    </format>
  </formats>
  <chartFormats count="15">
    <chartFormat chart="53" format="262" series="1">
      <pivotArea type="data" outline="0" fieldPosition="0">
        <references count="1">
          <reference field="4294967294" count="1" selected="0">
            <x v="0"/>
          </reference>
        </references>
      </pivotArea>
    </chartFormat>
    <chartFormat chart="53" format="263" series="1">
      <pivotArea type="data" outline="0" fieldPosition="0">
        <references count="1">
          <reference field="4294967294" count="1" selected="0">
            <x v="1"/>
          </reference>
        </references>
      </pivotArea>
    </chartFormat>
    <chartFormat chart="53" format="264">
      <pivotArea type="data" outline="0" fieldPosition="0">
        <references count="2">
          <reference field="4294967294" count="1" selected="0">
            <x v="1"/>
          </reference>
          <reference field="2" count="1" selected="0">
            <x v="0"/>
          </reference>
        </references>
      </pivotArea>
    </chartFormat>
    <chartFormat chart="55" format="265" series="1">
      <pivotArea type="data" outline="0" fieldPosition="0">
        <references count="1">
          <reference field="4294967294" count="1" selected="0">
            <x v="0"/>
          </reference>
        </references>
      </pivotArea>
    </chartFormat>
    <chartFormat chart="55" format="266" series="1">
      <pivotArea type="data" outline="0" fieldPosition="0">
        <references count="1">
          <reference field="4294967294" count="1" selected="0">
            <x v="1"/>
          </reference>
        </references>
      </pivotArea>
    </chartFormat>
    <chartFormat chart="55" format="267">
      <pivotArea type="data" outline="0" fieldPosition="0">
        <references count="2">
          <reference field="4294967294" count="1" selected="0">
            <x v="1"/>
          </reference>
          <reference field="2" count="1" selected="0">
            <x v="0"/>
          </reference>
        </references>
      </pivotArea>
    </chartFormat>
    <chartFormat chart="57" format="265" series="1">
      <pivotArea type="data" outline="0" fieldPosition="0">
        <references count="1">
          <reference field="4294967294" count="1" selected="0">
            <x v="0"/>
          </reference>
        </references>
      </pivotArea>
    </chartFormat>
    <chartFormat chart="57" format="266" series="1">
      <pivotArea type="data" outline="0" fieldPosition="0">
        <references count="1">
          <reference field="4294967294" count="1" selected="0">
            <x v="1"/>
          </reference>
        </references>
      </pivotArea>
    </chartFormat>
    <chartFormat chart="57" format="267">
      <pivotArea type="data" outline="0" fieldPosition="0">
        <references count="2">
          <reference field="4294967294" count="1" selected="0">
            <x v="1"/>
          </reference>
          <reference field="2" count="1" selected="0">
            <x v="0"/>
          </reference>
        </references>
      </pivotArea>
    </chartFormat>
    <chartFormat chart="59" format="265" series="1">
      <pivotArea type="data" outline="0" fieldPosition="0">
        <references count="1">
          <reference field="4294967294" count="1" selected="0">
            <x v="0"/>
          </reference>
        </references>
      </pivotArea>
    </chartFormat>
    <chartFormat chart="59" format="266" series="1">
      <pivotArea type="data" outline="0" fieldPosition="0">
        <references count="1">
          <reference field="4294967294" count="1" selected="0">
            <x v="1"/>
          </reference>
        </references>
      </pivotArea>
    </chartFormat>
    <chartFormat chart="59" format="267">
      <pivotArea type="data" outline="0" fieldPosition="0">
        <references count="2">
          <reference field="4294967294" count="1" selected="0">
            <x v="1"/>
          </reference>
          <reference field="2" count="1" selected="0">
            <x v="0"/>
          </reference>
        </references>
      </pivotArea>
    </chartFormat>
    <chartFormat chart="60" format="268" series="1">
      <pivotArea type="data" outline="0" fieldPosition="0">
        <references count="1">
          <reference field="4294967294" count="1" selected="0">
            <x v="0"/>
          </reference>
        </references>
      </pivotArea>
    </chartFormat>
    <chartFormat chart="60" format="269" series="1">
      <pivotArea type="data" outline="0" fieldPosition="0">
        <references count="1">
          <reference field="4294967294" count="1" selected="0">
            <x v="1"/>
          </reference>
        </references>
      </pivotArea>
    </chartFormat>
    <chartFormat chart="60" format="270">
      <pivotArea type="data" outline="0" fieldPosition="0">
        <references count="2">
          <reference field="4294967294"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CA2AC32-7858-40AF-AC8A-EA98462FB0CC}" name="AM_AUTO(A)"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E1:E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pivotField numFmtId="165" showAll="0"/>
    <pivotField dataField="1"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AM_TEMP(AUTO)" fld="24" subtotal="average" baseField="0" baseItem="0" numFmtId="167"/>
  </dataFields>
  <formats count="1">
    <format dxfId="10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B8BD4FB-1A2C-4055-A411-A15F2E979827}" name="BY_TEMP(A)" cacheId="0" applyNumberFormats="0" applyBorderFormats="0" applyFontFormats="0" applyPatternFormats="0" applyAlignmentFormats="0" applyWidthHeightFormats="1" dataCaption="Values" updatedVersion="8" minRefreshableVersion="3" showDrill="0" useAutoFormatting="1" itemPrintTitles="1" createdVersion="8" indent="0" multipleFieldFilters="0" chartFormat="67">
  <location ref="D29:E53" firstHeaderRow="1" firstDataRow="1" firstDataCol="1"/>
  <pivotFields count="28">
    <pivotField showAll="0" defaultSubtotal="0"/>
    <pivotField showAll="0" defaultSubtotal="0"/>
    <pivotField numFmtId="14" showAll="0" measureFilter="1" sortType="descending" defaultSubtotal="0">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items count="2">
        <item x="1"/>
        <item x="0"/>
      </items>
    </pivotField>
    <pivotField showAll="0" defaultSubtotal="0"/>
    <pivotField showAll="0" defaultSubtotal="0"/>
    <pivotField numFmtId="165" showAll="0" defaultSubtotal="0"/>
    <pivotField showAll="0" defaultSubtotal="0"/>
    <pivotField numFmtId="9" showAll="0" defaultSubtotal="0"/>
    <pivotField showAll="0" defaultSubtotal="0"/>
    <pivotField showAll="0" defaultSubtotal="0"/>
    <pivotField showAll="0" defaultSubtotal="0"/>
    <pivotField dataField="1" showAll="0" defaultSubtotal="0"/>
    <pivotField showAll="0" defaultSubtotal="0"/>
    <pivotField showAll="0" defaultSubtotal="0">
      <items count="1">
        <item x="0"/>
      </items>
    </pivotField>
    <pivotField showAll="0" defaultSubtotal="0">
      <items count="1">
        <item x="0"/>
      </items>
    </pivotField>
    <pivotField numFmtId="166" showAll="0" defaultSubtotal="0">
      <items count="24">
        <item x="0"/>
        <item x="1"/>
        <item x="2"/>
        <item x="3"/>
        <item x="4"/>
        <item x="5"/>
        <item x="6"/>
        <item x="7"/>
        <item x="8"/>
        <item x="9"/>
        <item x="10"/>
        <item x="11"/>
        <item x="12"/>
        <item x="13"/>
        <item x="14"/>
        <item x="15"/>
        <item x="16"/>
        <item x="17"/>
        <item x="18"/>
        <item x="19"/>
        <item x="20"/>
        <item x="21"/>
        <item x="22"/>
        <item x="23"/>
      </items>
    </pivotField>
    <pivotField showAll="0" defaultSubtotal="0">
      <items count="14">
        <item m="1" x="8"/>
        <item m="1" x="9"/>
        <item x="1"/>
        <item x="2"/>
        <item m="1" x="10"/>
        <item m="1" x="11"/>
        <item m="1" x="12"/>
        <item x="3"/>
        <item x="4"/>
        <item m="1" x="13"/>
        <item m="1" x="7"/>
        <item x="5"/>
        <item x="6"/>
        <item x="0"/>
      </items>
    </pivotField>
    <pivotField showAll="0" defaultSubtotal="0"/>
    <pivotField axis="axisRow" numFmtId="165" showAll="0" defaultSubtotal="0">
      <items count="23">
        <item x="22"/>
        <item x="21"/>
        <item x="20"/>
        <item x="19"/>
        <item x="18"/>
        <item x="16"/>
        <item x="14"/>
        <item x="13"/>
        <item x="15"/>
        <item x="2"/>
        <item x="1"/>
        <item x="0"/>
        <item x="12"/>
        <item x="17"/>
        <item x="11"/>
        <item x="3"/>
        <item x="10"/>
        <item x="5"/>
        <item x="4"/>
        <item x="9"/>
        <item x="6"/>
        <item x="8"/>
        <item x="7"/>
      </items>
    </pivotField>
    <pivotField numFmtId="165" showAll="0" defaultSubtotal="0"/>
    <pivotField numFmtId="9" showAll="0" defaultSubtotal="0"/>
    <pivotField showAll="0" defaultSubtotal="0">
      <items count="2">
        <item x="0"/>
        <item x="1"/>
      </items>
    </pivotField>
    <pivotField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s>
  <rowFields count="1">
    <field x="2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TOTAL BIKERS" fld="16" baseField="0" baseItem="0"/>
  </dataFields>
  <formats count="1">
    <format dxfId="106">
      <pivotArea outline="0" collapsedLevelsAreSubtotals="1" fieldPosition="0"/>
    </format>
  </formats>
  <chartFormats count="15">
    <chartFormat chart="5" format="8" series="1">
      <pivotArea type="data" outline="0" fieldPosition="0">
        <references count="1">
          <reference field="4294967294" count="1" selected="0">
            <x v="0"/>
          </reference>
        </references>
      </pivotArea>
    </chartFormat>
    <chartFormat chart="12" format="12" series="1">
      <pivotArea type="data" outline="0" fieldPosition="0">
        <references count="1">
          <reference field="4294967294" count="1" selected="0">
            <x v="0"/>
          </reference>
        </references>
      </pivotArea>
    </chartFormat>
    <chartFormat chart="18" format="13"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 chart="53" format="3" series="1">
      <pivotArea type="data" outline="0" fieldPosition="0">
        <references count="1">
          <reference field="4294967294" count="1" selected="0">
            <x v="0"/>
          </reference>
        </references>
      </pivotArea>
    </chartFormat>
    <chartFormat chart="54" format="4" series="1">
      <pivotArea type="data" outline="0" fieldPosition="0">
        <references count="1">
          <reference field="4294967294" count="1" selected="0">
            <x v="0"/>
          </reference>
        </references>
      </pivotArea>
    </chartFormat>
    <chartFormat chart="55" format="3" series="1">
      <pivotArea type="data" outline="0" fieldPosition="0">
        <references count="1">
          <reference field="4294967294" count="1" selected="0">
            <x v="0"/>
          </reference>
        </references>
      </pivotArea>
    </chartFormat>
    <chartFormat chart="56" format="4" series="1">
      <pivotArea type="data" outline="0" fieldPosition="0">
        <references count="1">
          <reference field="4294967294" count="1" selected="0">
            <x v="0"/>
          </reference>
        </references>
      </pivotArea>
    </chartFormat>
    <chartFormat chart="57" format="3" series="1">
      <pivotArea type="data" outline="0" fieldPosition="0">
        <references count="1">
          <reference field="4294967294" count="1" selected="0">
            <x v="0"/>
          </reference>
        </references>
      </pivotArea>
    </chartFormat>
    <chartFormat chart="63" format="3" series="1">
      <pivotArea type="data" outline="0" fieldPosition="0">
        <references count="1">
          <reference field="4294967294" count="1" selected="0">
            <x v="0"/>
          </reference>
        </references>
      </pivotArea>
    </chartFormat>
    <chartFormat chart="6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B19F6456-8164-43FA-ADE2-6493628B1C07}" name="WIND_SPEED(A)"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F1:F2" firstHeaderRow="1" firstDataRow="1" firstDataCol="0"/>
  <pivotFields count="28">
    <pivotField showAll="0"/>
    <pivotField showAll="0"/>
    <pivotField numFmtId="14" showAll="0"/>
    <pivotField showAll="0"/>
    <pivotField showAll="0"/>
    <pivotField showAll="0"/>
    <pivotField showAll="0"/>
    <pivotField showAll="0">
      <items count="3">
        <item x="1"/>
        <item x="0"/>
        <item t="default"/>
      </items>
    </pivotField>
    <pivotField showAll="0"/>
    <pivotField showAll="0"/>
    <pivotField numFmtId="165" showAll="0"/>
    <pivotField showAll="0"/>
    <pivotField numFmtId="9" showAll="0"/>
    <pivotField dataField="1" showAll="0"/>
    <pivotField showAll="0"/>
    <pivotField showAll="0"/>
    <pivotField showAll="0"/>
    <pivotField showAll="0"/>
    <pivotField showAll="0">
      <items count="2">
        <item x="0"/>
        <item t="default"/>
      </items>
    </pivotField>
    <pivotField showAll="0">
      <items count="2">
        <item x="0"/>
        <item t="default"/>
      </items>
    </pivotField>
    <pivotField numFmtId="166"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15">
        <item m="1" x="8"/>
        <item m="1" x="9"/>
        <item x="1"/>
        <item x="2"/>
        <item m="1" x="10"/>
        <item m="1" x="11"/>
        <item m="1" x="12"/>
        <item x="3"/>
        <item x="4"/>
        <item m="1" x="13"/>
        <item m="1" x="7"/>
        <item x="5"/>
        <item x="6"/>
        <item x="0"/>
        <item t="default"/>
      </items>
    </pivotField>
    <pivotField showAll="0"/>
    <pivotField numFmtId="165" showAll="0"/>
    <pivotField numFmtId="165" showAll="0"/>
    <pivotField numFmtId="9" showAll="0"/>
    <pivotField showAll="0">
      <items count="3">
        <item x="0"/>
        <item x="1"/>
        <item t="default"/>
      </items>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Items count="1">
    <i/>
  </rowItems>
  <colItems count="1">
    <i/>
  </colItems>
  <dataFields count="1">
    <dataField name="Average of WINDSPEED" fld="13" subtotal="average" baseField="0" baseItem="0" numFmtId="171"/>
  </dataFields>
  <formats count="1">
    <format dxfId="10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4" xr16:uid="{6BB453EB-2CBC-4778-9624-8522792EBFD4}" autoFormatId="16" applyNumberFormats="0" applyBorderFormats="0" applyFontFormats="0" applyPatternFormats="0" applyAlignmentFormats="0" applyWidthHeightFormats="0">
  <queryTableRefresh nextId="55" unboundColumnsRight="2">
    <queryTableFields count="28">
      <queryTableField id="19" name="Name" tableColumnId="1"/>
      <queryTableField id="2" name="INSTANT" tableColumnId="2"/>
      <queryTableField id="3" name="DTEDAY" tableColumnId="3"/>
      <queryTableField id="4" name="SEASON" tableColumnId="4"/>
      <queryTableField id="5" name="YR" tableColumnId="5"/>
      <queryTableField id="6" name="MNTH" tableColumnId="6"/>
      <queryTableField id="7" name="HR" tableColumnId="7"/>
      <queryTableField id="8" name="HOLIDAY" tableColumnId="8"/>
      <queryTableField id="10" name="WEEKDAY" tableColumnId="10"/>
      <queryTableField id="11" name="WEATHERSIT" tableColumnId="11"/>
      <queryTableField id="12" name="TEMP" tableColumnId="12"/>
      <queryTableField id="13" name="ATEMP" tableColumnId="13"/>
      <queryTableField id="14" name="HUM" tableColumnId="14"/>
      <queryTableField id="15" name="WINDSPEED" tableColumnId="15"/>
      <queryTableField id="16" name="CASUAL" tableColumnId="16"/>
      <queryTableField id="17" name="REGISTERED" tableColumnId="17"/>
      <queryTableField id="28" name="TOTAL BIKERS" tableColumnId="26"/>
      <queryTableField id="27" name="SEASON NAME" tableColumnId="25"/>
      <queryTableField id="25" name="YEAR" tableColumnId="23"/>
      <queryTableField id="24" name="MONTH" tableColumnId="22"/>
      <queryTableField id="23" name="TIME" tableColumnId="21"/>
      <queryTableField id="9" name="WEEK NAME" tableColumnId="9"/>
      <queryTableField id="26" name="WEATHER CONDITION" tableColumnId="24"/>
      <queryTableField id="22" name="TEMP (AUTO)" tableColumnId="20"/>
      <queryTableField id="21" name="AM_TEMP(AUTO)" tableColumnId="19"/>
      <queryTableField id="29" name="HUM_(AUTO)" tableColumnId="27"/>
      <queryTableField id="51" dataBound="0" tableColumnId="18"/>
      <queryTableField id="52" dataBound="0" tableColumnId="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5" xr16:uid="{011211A4-2004-47B9-B693-2A05711CA1DD}" autoFormatId="16" applyNumberFormats="0" applyBorderFormats="0" applyFontFormats="0" applyPatternFormats="0" applyAlignmentFormats="0" applyWidthHeightFormats="0">
  <queryTableRefresh nextId="53" unboundColumnsRight="2">
    <queryTableFields count="28">
      <queryTableField id="19" name="Name" tableColumnId="1"/>
      <queryTableField id="2" name="INSTANT" tableColumnId="2"/>
      <queryTableField id="3" name="DTEDAY" tableColumnId="3"/>
      <queryTableField id="4" name="SEASON" tableColumnId="4"/>
      <queryTableField id="5" name="YR" tableColumnId="5"/>
      <queryTableField id="6" name="MNTH" tableColumnId="6"/>
      <queryTableField id="7" name="HR" tableColumnId="7"/>
      <queryTableField id="8" name="HOLIDAY" tableColumnId="8"/>
      <queryTableField id="10" name="WEEKDAY" tableColumnId="10"/>
      <queryTableField id="11" name="WEATHERSIT" tableColumnId="11"/>
      <queryTableField id="12" name="TEMP" tableColumnId="12"/>
      <queryTableField id="13" name="ATEMP" tableColumnId="13"/>
      <queryTableField id="14" name="HUM" tableColumnId="14"/>
      <queryTableField id="15" name="WINDSPEED" tableColumnId="15"/>
      <queryTableField id="16" name="CASUAL" tableColumnId="16"/>
      <queryTableField id="17" name="REGISTERED" tableColumnId="17"/>
      <queryTableField id="28" name="TOTAL BIKERS" tableColumnId="26"/>
      <queryTableField id="27" name="SEASON NAME" tableColumnId="25"/>
      <queryTableField id="25" name="YEAR" tableColumnId="23"/>
      <queryTableField id="24" name="MONTH" tableColumnId="22"/>
      <queryTableField id="23" name="TIME" tableColumnId="21"/>
      <queryTableField id="9" name="WEEK NAME" tableColumnId="9"/>
      <queryTableField id="26" name="WEATHER CONDITION" tableColumnId="24"/>
      <queryTableField id="22" name="TEMP (AUTO)" tableColumnId="20"/>
      <queryTableField id="21" name="AM_TEMP(AUTO)" tableColumnId="19"/>
      <queryTableField id="29" name="HUM_(AUTO)" tableColumnId="27"/>
      <queryTableField id="51" dataBound="0" tableColumnId="18"/>
      <queryTableField id="52" dataBound="0" tableColumnId="2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499EAC7-C993-44A4-84DF-BCAD654FCD79}" sourceName="YEAR">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16CD3E3-4860-41C0-AAFB-79343F3248F5}" sourceName="MONTH">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_PM" xr10:uid="{4D94C82B-3502-4BF9-B58B-22A0A8563ED9}" sourceName="AM/PM">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 xr10:uid="{1BD1210F-4A60-4FBE-B429-26A926EEDB51}" sourceName="TIME">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showMissing="0">
      <items count="24">
        <i x="0" s="1"/>
        <i x="1" s="1"/>
        <i x="2" s="1"/>
        <i x="3" s="1"/>
        <i x="4" s="1"/>
        <i x="5" s="1"/>
        <i x="6" s="1"/>
        <i x="7" s="1"/>
        <i x="8" s="1"/>
        <i x="9" s="1"/>
        <i x="10" s="1"/>
        <i x="11" s="1"/>
        <i x="12" s="1"/>
        <i x="13" s="1"/>
        <i x="14" s="1"/>
        <i x="15" s="1"/>
        <i x="16" s="1"/>
        <i x="17" s="1"/>
        <i x="18" s="1"/>
        <i x="19" s="1"/>
        <i x="20" s="1"/>
        <i x="21" s="1"/>
        <i x="22" s="1"/>
        <i x="23"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25A2717-0DE6-4F52-B5A4-6832736438F6}" sourceName="DATE">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items count="28">
        <i x="0" s="1"/>
        <i x="1" s="1"/>
        <i x="2" s="1"/>
        <i x="3" s="1"/>
        <i x="4" s="1"/>
        <i x="5" s="1"/>
        <i x="6" s="1"/>
        <i x="7" s="1"/>
        <i x="8" s="1"/>
        <i x="9" s="1"/>
        <i x="10" s="1"/>
        <i x="11" s="1"/>
        <i x="12" s="1"/>
        <i x="13" s="1"/>
        <i x="14" s="1"/>
        <i x="15" s="1"/>
        <i x="16" s="1"/>
        <i x="17" s="1"/>
        <i x="18" s="1"/>
        <i x="19" s="1"/>
        <i x="20" s="1"/>
        <i x="21" s="1"/>
        <i x="22" s="1"/>
        <i x="23" s="1"/>
        <i x="24" s="1"/>
        <i x="25" s="1"/>
        <i x="26" s="1"/>
        <i x="27"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 xr10:uid="{BD18ED0D-7B84-4368-B4F5-461D403752D3}" sourceName="HOLIDAY">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showMissing="0">
      <items count="2">
        <i x="1" s="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AME" xr10:uid="{5C60B6AA-669A-42D1-AC58-C7CFAF01F8EF}" sourceName="WEEK NAME">
  <pivotTables>
    <pivotTable tabId="7" name="MAIN(A)"/>
    <pivotTable tabId="7" name="AM_AUTO(A)"/>
    <pivotTable tabId="7" name="BIKERS(A)"/>
    <pivotTable tabId="7" name="HUM_AUTO(A)"/>
    <pivotTable tabId="7" name="TEMP_AUTO(A)"/>
    <pivotTable tabId="7" name="WIND_SPEED(A)"/>
    <pivotTable tabId="7" name="WHEATHER_(A)"/>
    <pivotTable tabId="7" name="WEEKEND(A)"/>
    <pivotTable tabId="7" name="WEEKS(A)"/>
    <pivotTable tabId="7" name="BY_DATE(A)"/>
    <pivotTable tabId="7" name="REAL_VS_AS_TEMP(A)"/>
    <pivotTable tabId="7" name="BY_TEMP(A)"/>
    <pivotTable tabId="7" name="TOP_5_DATE(A)"/>
  </pivotTables>
  <data>
    <tabular pivotCacheId="931392290" showMissing="0">
      <items count="14">
        <i x="1" s="1"/>
        <i x="2" s="1"/>
        <i x="3" s="1"/>
        <i x="4" s="1"/>
        <i x="5" s="1"/>
        <i x="6" s="1"/>
        <i x="0" s="1"/>
        <i x="8" s="1" nd="1"/>
        <i x="9" s="1" nd="1"/>
        <i x="10" s="1" nd="1"/>
        <i x="11" s="1" nd="1"/>
        <i x="12" s="1" nd="1"/>
        <i x="13" s="1" nd="1"/>
        <i x="7"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ONDITION" xr10:uid="{BC8FB566-11C0-4986-ADF2-385C29832407}" sourceName="WEATHER CONDITION">
  <pivotTables>
    <pivotTable tabId="7" name="TOP_5_DATE(A)"/>
    <pivotTable tabId="7" name="WHEATHER_(A)"/>
    <pivotTable tabId="7" name="WEEKS(A)"/>
    <pivotTable tabId="7" name="WEEKEND(A)"/>
  </pivotTables>
  <data>
    <tabular pivotCacheId="931392290" showMissing="0">
      <items count="4">
        <i x="0" s="1"/>
        <i x="2" s="1"/>
        <i x="1" s="1"/>
        <i x="3"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8C3F4ED2-AE94-4A79-A6B3-87FEC917EBA6}" sourceName="YEAR">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showMissing="0">
      <items count="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1" xr10:uid="{28BB5F9B-E0B9-4410-A247-A3EF7CFBF619}" sourceName="TIME">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24">
        <i x="0" s="1"/>
        <i x="1" s="1"/>
        <i x="2" s="1"/>
        <i x="3" s="1"/>
        <i x="4" s="1"/>
        <i x="5" s="1"/>
        <i x="6" s="1"/>
        <i x="7" s="1"/>
        <i x="8" s="1"/>
        <i x="9" s="1"/>
        <i x="10" s="1"/>
        <i x="11" s="1"/>
        <i x="12" s="1"/>
        <i x="13" s="1"/>
        <i x="14" s="1"/>
        <i x="15" s="1"/>
        <i x="16" s="1"/>
        <i x="17" s="1"/>
        <i x="18" s="1"/>
        <i x="19" s="1"/>
        <i x="20" s="1"/>
        <i x="21" s="1"/>
        <i x="22" s="1"/>
        <i x="23" s="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AME1" xr10:uid="{7C235E51-54B9-4133-80D0-939E0028B1CC}" sourceName="WEEK NAME">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7">
        <i x="1" s="1"/>
        <i x="2" s="1"/>
        <i x="3" s="1"/>
        <i x="4" s="1"/>
        <i x="5" s="1"/>
        <i x="6" s="1"/>
        <i x="0"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ONDITION1" xr10:uid="{15014052-EC5D-41B3-A7B5-605E2C2B53E9}" sourceName="WEATHER CONDITION">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4">
        <i x="0" s="1"/>
        <i x="2" s="1"/>
        <i x="1" s="1"/>
        <i x="3"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_PM1" xr10:uid="{978BC580-30DC-4262-AD72-B11FBD4ED96E}" sourceName="AM/PM">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2">
        <i x="0" s="1"/>
        <i x="1"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700F4640-62D1-4FD7-90C8-378964175180}" sourceName="DATE">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363849E1-445D-4F53-8C39-516F4D6C8B96}" sourceName="MONTH">
  <pivotTables>
    <pivotTable tabId="10" name="MAIN(B)"/>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showMissing="0" crossFilter="showItemsWithNoData">
      <items count="2">
        <i x="0" s="1"/>
        <i x="1"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1" xr10:uid="{B4BBDC4B-DA78-4250-B288-9DE998FCDB81}" sourceName="HOLIDAY">
  <pivotTables>
    <pivotTable tabId="10" name="AM_AUTO(B)"/>
    <pivotTable tabId="10" name="BIKERS(B)"/>
    <pivotTable tabId="10" name="BY_DATE(B)"/>
    <pivotTable tabId="10" name="HUM_AUTO(B)"/>
    <pivotTable tabId="10" name="PivotTable6"/>
    <pivotTable tabId="10" name="REAL_VS_AS_(B)"/>
    <pivotTable tabId="10" name="TEMP_AUTO(B)"/>
    <pivotTable tabId="10" name="TOP_5_(B)"/>
    <pivotTable tabId="10" name="WEATHER_(B)"/>
    <pivotTable tabId="10" name="WEEKEND(B)"/>
    <pivotTable tabId="10" name="WEEKS_(B)"/>
    <pivotTable tabId="10" name="WIND_SPEED(B)"/>
  </pivotTables>
  <data>
    <tabular pivotCacheId="1907951706">
      <items count="2">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49A6CB3-3CF6-437F-BC05-2A51BF1C851B}" cache="Slicer_YEAR" caption="YEAR" showCaption="0" style="SlicerStyleDark2" rowHeight="241300"/>
  <slicer name="MONTH 1" xr10:uid="{66852A2B-459B-4F47-9386-52C1187C1BEF}" cache="Slicer_MONTH" caption="MONTH" showCaption="0" style="SlicerStyleDark2" rowHeight="241300"/>
  <slicer name="AM/PM 1" xr10:uid="{A348CDB7-B0EE-4DA6-91AA-C51106DCBA6C}" cache="Slicer_AM_PM" style="SlicerStyleDark6" rowHeight="241300"/>
  <slicer name="TIME 1" xr10:uid="{11F6A8A3-3DC1-4CD1-8A40-7E09D8DD1C9F}" cache="Slicer_TIME" caption="TIME" columnCount="3" style="SlicerStyleDark6" rowHeight="241300"/>
  <slicer name="DATE" xr10:uid="{206C38E9-BCE4-439B-86F3-091F5C1C59D4}" cache="Slicer_DATE" caption="DATE" columnCount="5" style="SlicerStyleDark2" rowHeight="241300"/>
  <slicer name="HOLIDAY 1" xr10:uid="{07779663-F71F-47C4-B969-3B3B3E6DDC1A}" cache="Slicer_HOLIDAY" caption="Work_Sts" rowHeight="241300"/>
  <slicer name="WEEK NAME 1" xr10:uid="{E1A27714-7949-4203-9B0E-03A751C130D7}" cache="Slicer_WEEK_NAME" caption="WEEKDAY" columnCount="3" rowHeight="241300"/>
  <slicer name="WEATHER CONDITION 1" xr10:uid="{07B75A40-FBA9-459F-A6D0-CF3125F9A843}" cache="Slicer_WEATHER_CONDITION" caption="WEATHER CONDITION FILTER" columnCount="4" style="SlicerStyleDark3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DC978261-F34E-4625-9B44-A8A7AEF8A252}" cache="Slicer_YEAR1" caption="YEAR" showCaption="0" style="SlicerStyleDark2" rowHeight="241300"/>
  <slicer name="TIME 3" xr10:uid="{A6F5DC10-C0FB-41A8-AB79-89E340479CE0}" cache="Slicer_TIME1" caption="TIME" columnCount="3" style="SlicerStyleDark6" rowHeight="241300"/>
  <slicer name="WEEK NAME 3" xr10:uid="{03E07CDA-7BA5-4024-981A-A470E50ECC4D}" cache="Slicer_WEEK_NAME1" caption="WEEK NAME" columnCount="3" rowHeight="241300"/>
  <slicer name="WEATHER CONDITION 3" xr10:uid="{0F1678A3-B3F8-402D-B6BC-777E2E09C698}" cache="Slicer_WEATHER_CONDITION1" caption="WEATHER CONDITION" columnCount="4" style="SlicerStyleDark3 2" rowHeight="274320"/>
  <slicer name="AM/PM 3" xr10:uid="{EA657915-EE06-41E0-BE34-52DC05661D61}" cache="Slicer_AM_PM1" style="SlicerStyleDark6" rowHeight="241300"/>
  <slicer name="DATE 3" xr10:uid="{8F6CB364-6E17-4CF5-9F41-C587631FA48F}" cache="Slicer_DATE1" caption="DATE" columnCount="5" style="SlicerStyleDark2" rowHeight="241300"/>
  <slicer name="MONTH 3" xr10:uid="{377F863D-B140-4648-8EDF-8D888C88474B}" cache="Slicer_MONTH1" columnCount="2" showCaption="0" style="SlicerStyleDark2" rowHeight="241300"/>
  <slicer name="HOLIDAY 3" xr10:uid="{B758B270-6803-43BC-A561-3799898F2B29}" cache="Slicer_HOLIDAY1" caption="Work_Sts"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FC4F040-D5E1-4B07-BDE7-F85E4B3964FD}" cache="Slicer_YEAR1" caption="YEAR" showCaption="0" style="SlicerStyleDark2" rowHeight="241300"/>
  <slicer name="TIME 2" xr10:uid="{EF3E2FE8-33F8-431E-BF20-1B374E726F0A}" cache="Slicer_TIME1" caption="TIME" columnCount="3" rowHeight="241300"/>
  <slicer name="WEEK NAME 2" xr10:uid="{EE24DFE4-D1B6-402D-AAE8-47F24FB8F2B4}" cache="Slicer_WEEK_NAME1" caption="WEEK NAME" columnCount="3" rowHeight="241300"/>
  <slicer name="WEATHER CONDITION 2" xr10:uid="{70B4398F-9ED7-479A-9826-EC6AB1B6B4E1}" cache="Slicer_WEATHER_CONDITION1" caption="WEATHER CONDITION" rowHeight="241300"/>
  <slicer name="AM/PM 2" xr10:uid="{FA3F1554-7EDE-4126-B2BF-7C2C0F3E367F}" cache="Slicer_AM_PM1" rowHeight="241300"/>
  <slicer name="DATE 2" xr10:uid="{3AF274D4-C29F-43EC-BA71-F3DCAE7D3312}" cache="Slicer_DATE1" caption="DATE" columnCount="5" style="SlicerStyleDark2" rowHeight="241300"/>
  <slicer name="MONTH 2" xr10:uid="{888243CB-B515-4C1E-8C97-59A1C9E1B20C}" cache="Slicer_MONTH1" caption="MONTH" columnCount="2" showCaption="0" style="SlicerStyleDark2" rowHeight="241300"/>
  <slicer name="HOLIDAY 2" xr10:uid="{346A68F5-0FE1-42E6-B792-4458C1E9BE5F}" cache="Slicer_HOLIDAY1" caption="Work_Sts"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86B1271-238F-4373-A928-BCB8A730EC58}" cache="Slicer_YEAR" caption="YEAR(A)" showCaption="0" style="SlicerStyleLight1" rowHeight="241300"/>
  <slicer name="MONTH" xr10:uid="{D7AC4514-1190-4A25-8478-D5FC8347B56F}" cache="Slicer_MONTH" caption="MONTH(A)" showCaption="0" style="SlicerStyleLight1" rowHeight="241300"/>
  <slicer name="AM/PM" xr10:uid="{A974088E-8225-44CC-8EE0-C9966397C9B3}" cache="Slicer_AM_PM" caption="AM_PM(A)" showCaption="0" style="SlicerStyleLight1" rowHeight="241300"/>
  <slicer name="TIME" xr10:uid="{A7018B4C-08D7-4333-A664-B68D782B0EE1}" cache="Slicer_TIME" caption="TIME" columnCount="3" rowHeight="241300"/>
  <slicer name="DATE 1" xr10:uid="{370B5958-36A7-43BA-9327-EDCAE02873F4}" cache="Slicer_DATE" caption="DATE(A)" columnCount="5" style="SlicerStyleDark2" rowHeight="241300"/>
  <slicer name="HOLIDAY" xr10:uid="{1BD6473B-DB9A-4006-BA64-512D968A308A}" cache="Slicer_HOLIDAY" caption="HOLIDAY" style="SlicerStyleLight1" rowHeight="241300"/>
  <slicer name="WEEK NAME" xr10:uid="{A1BED5E0-6703-456A-8BA9-9803BD4C55A7}" cache="Slicer_WEEK_NAME" caption="WEEK NAME" showCaption="0" style="SlicerStyleLight1" rowHeight="241300"/>
  <slicer name="WEATHER CONDITION" xr10:uid="{B74414B9-EF49-49E8-AA9A-EFBB1847601E}" cache="Slicer_WEATHER_CONDITION" caption="WEATHER CONDITION" style="SlicerStyleLight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2B37D7-247E-4BBB-B1CA-BA9F571FBDBD}" name="RESULT__A" displayName="RESULT__A" ref="A2:AB612" tableType="queryTable" totalsRowShown="0">
  <tableColumns count="28">
    <tableColumn id="1" xr3:uid="{778069A7-58A5-4A60-A472-5BFEAF559B8E}" uniqueName="1" name="Name" queryTableFieldId="19"/>
    <tableColumn id="2" xr3:uid="{CF108FB1-B336-4634-B8F8-B69DD5B796C6}" uniqueName="2" name="INSTANT" queryTableFieldId="2"/>
    <tableColumn id="3" xr3:uid="{DDD48A25-ECB3-4D86-8E4A-ABD1C955B984}" uniqueName="3" name="DTEDAY" queryTableFieldId="3" dataDxfId="90"/>
    <tableColumn id="4" xr3:uid="{FF543CE8-53A8-4551-BA99-52043E6A7C1A}" uniqueName="4" name="SEASON" queryTableFieldId="4"/>
    <tableColumn id="5" xr3:uid="{78D66675-FF39-4994-80B4-93209C20E229}" uniqueName="5" name="YR" queryTableFieldId="5"/>
    <tableColumn id="6" xr3:uid="{B0BAE44C-B7D4-4A1B-B019-98310313ACB4}" uniqueName="6" name="MNTH" queryTableFieldId="6"/>
    <tableColumn id="7" xr3:uid="{475BC138-9235-4220-AC2D-860C12D9BAF8}" uniqueName="7" name="HR" queryTableFieldId="7"/>
    <tableColumn id="8" xr3:uid="{CDF1A193-ECF4-41FD-980E-783F52B9AE1C}" uniqueName="8" name="HOLIDAY" queryTableFieldId="8" dataDxfId="89"/>
    <tableColumn id="10" xr3:uid="{9FAE29F7-0FA8-4148-8DC0-3B88CD47ED4F}" uniqueName="10" name="WEEKDAY" queryTableFieldId="10"/>
    <tableColumn id="11" xr3:uid="{3616EDC5-C881-4827-B55D-40EB4CEF8D43}" uniqueName="11" name="WEATHERSIT" queryTableFieldId="11"/>
    <tableColumn id="12" xr3:uid="{6F676608-537A-499C-B72C-582FE3135F37}" uniqueName="12" name="TEMP" queryTableFieldId="12" dataDxfId="88"/>
    <tableColumn id="13" xr3:uid="{0C00EE90-1434-4EB9-9DFD-7D5F8BEF274F}" uniqueName="13" name="ATEMP" queryTableFieldId="13" dataDxfId="87"/>
    <tableColumn id="14" xr3:uid="{AB2A3101-5C7E-48F0-A2AE-CEF532B6427D}" uniqueName="14" name="HUM" queryTableFieldId="14" dataDxfId="86" dataCellStyle="Percent"/>
    <tableColumn id="15" xr3:uid="{6CDBF56C-6077-4CF2-891F-0ECCBD801E04}" uniqueName="15" name="WINDSPEED" queryTableFieldId="15" dataCellStyle="Percent"/>
    <tableColumn id="16" xr3:uid="{A1EB24A5-E77F-497F-8EE6-CEB36C951BC1}" uniqueName="16" name="CASUAL" queryTableFieldId="16"/>
    <tableColumn id="17" xr3:uid="{FB8C1861-2306-4365-876D-62DA53E4540E}" uniqueName="17" name="REGISTERED" queryTableFieldId="17"/>
    <tableColumn id="26" xr3:uid="{F00259B3-5BEE-4D02-BF65-3D6CFF127D22}" uniqueName="26" name="TOTAL BIKERS" queryTableFieldId="28"/>
    <tableColumn id="25" xr3:uid="{8FD4A726-55CA-4FAB-B976-050A215C5D82}" uniqueName="25" name="SEASON NAME" queryTableFieldId="27" dataDxfId="85"/>
    <tableColumn id="23" xr3:uid="{221228CD-BF28-491A-9E79-853E01332E4A}" uniqueName="23" name="YEAR" queryTableFieldId="25"/>
    <tableColumn id="22" xr3:uid="{29D02609-7D6A-4DB4-B50C-79AFC6BC4043}" uniqueName="22" name="MONTH" queryTableFieldId="24" dataDxfId="84"/>
    <tableColumn id="21" xr3:uid="{938A3B50-47D5-4528-A2C3-F3F0AE32DE4C}" uniqueName="21" name="TIME" queryTableFieldId="23" dataDxfId="83"/>
    <tableColumn id="9" xr3:uid="{0F4427AC-24BB-428A-BFAF-2D2A25237AE8}" uniqueName="9" name="WEEK NAME" queryTableFieldId="9"/>
    <tableColumn id="24" xr3:uid="{25D0557E-114C-4FBC-A379-7DA3502DC293}" uniqueName="24" name="WEATHER CONDITION" queryTableFieldId="26" dataDxfId="82"/>
    <tableColumn id="20" xr3:uid="{B6C3BF99-3D1A-4337-BD4A-BF798A75604B}" uniqueName="20" name="TEMP (AUTO)" queryTableFieldId="22" dataDxfId="81"/>
    <tableColumn id="19" xr3:uid="{B68146AA-5A0E-4275-A055-15ADE554576A}" uniqueName="19" name="AM_TEMP(AUTO)" queryTableFieldId="21" dataDxfId="80"/>
    <tableColumn id="27" xr3:uid="{EC089EF9-D175-4ACB-B728-91BC4EC88D48}" uniqueName="27" name="HUM_(AUTO)" queryTableFieldId="29" dataDxfId="79" dataCellStyle="Percent"/>
    <tableColumn id="18" xr3:uid="{F2A6DDB9-9101-4C7E-9EBF-28ABCA27F079}" uniqueName="18" name="AM/PM" queryTableFieldId="51" dataDxfId="78">
      <calculatedColumnFormula>TEXT(RESULT__A[[#This Row],[TIME]],"AM/PM")</calculatedColumnFormula>
    </tableColumn>
    <tableColumn id="28" xr3:uid="{B3CA0C81-7ED6-471A-92C7-AC30D2E2E1FD}" uniqueName="28" name="DATE" queryTableFieldId="52" dataDxfId="77">
      <calculatedColumnFormula>TEXT(RESULT__A[[#This Row],[DTEDAY]],"DD")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D6D11B-90A2-439E-94D3-392B97FFAEC6}" name="RESULT__B" displayName="RESULT__B" ref="A2:AB1002" tableType="queryTable" totalsRowShown="0">
  <tableColumns count="28">
    <tableColumn id="1" xr3:uid="{0402E265-7EAE-4323-91E8-79D49AF1D85A}" uniqueName="1" name="Name" queryTableFieldId="19"/>
    <tableColumn id="2" xr3:uid="{0E1A65D6-5F6B-48F9-87E0-2DF49D4B5BA4}" uniqueName="2" name="INSTANT" queryTableFieldId="2"/>
    <tableColumn id="3" xr3:uid="{CBAEFA68-9FF9-4805-8A6E-63DA3C15136A}" uniqueName="3" name="DTEDAY" queryTableFieldId="3" dataDxfId="76"/>
    <tableColumn id="4" xr3:uid="{1EDD4B33-BAD8-43AF-AF6A-3055F83DEE46}" uniqueName="4" name="SEASON" queryTableFieldId="4"/>
    <tableColumn id="5" xr3:uid="{9D602093-1ED7-46BD-B2A3-2840F30E7660}" uniqueName="5" name="YR" queryTableFieldId="5"/>
    <tableColumn id="6" xr3:uid="{D46590EB-61CC-4E9B-B214-A0F44BBB95CA}" uniqueName="6" name="MNTH" queryTableFieldId="6"/>
    <tableColumn id="7" xr3:uid="{691DC7F5-CCF0-4C2A-B018-1A5D7A46F0CB}" uniqueName="7" name="HR" queryTableFieldId="7"/>
    <tableColumn id="8" xr3:uid="{675C0843-B8B0-4DA7-BB90-225D8610514E}" uniqueName="8" name="HOLIDAY" queryTableFieldId="8" dataDxfId="75"/>
    <tableColumn id="10" xr3:uid="{92BE7609-8B78-498D-865B-05FE364477D6}" uniqueName="10" name="WEEKDAY" queryTableFieldId="10"/>
    <tableColumn id="11" xr3:uid="{B0F20224-09E9-43EB-A139-52456D97D284}" uniqueName="11" name="WEATHERSIT" queryTableFieldId="11"/>
    <tableColumn id="12" xr3:uid="{849ECD2C-1450-43DF-9FA6-78D7A50BF804}" uniqueName="12" name="TEMP" queryTableFieldId="12" dataDxfId="74"/>
    <tableColumn id="13" xr3:uid="{69E153ED-703E-4621-90FE-96A1628C5BDA}" uniqueName="13" name="ATEMP" queryTableFieldId="13" dataDxfId="73"/>
    <tableColumn id="14" xr3:uid="{DB31B8E4-4C0A-4A4B-A0F6-911FE1453E19}" uniqueName="14" name="HUM" queryTableFieldId="14"/>
    <tableColumn id="15" xr3:uid="{5F88D34D-42DD-42DA-8332-E2BBE278B94E}" uniqueName="15" name="WINDSPEED" queryTableFieldId="15"/>
    <tableColumn id="16" xr3:uid="{3C613A57-EAC1-43BA-A044-B634D4E38DAD}" uniqueName="16" name="CASUAL" queryTableFieldId="16"/>
    <tableColumn id="17" xr3:uid="{F002FAE6-62BC-4E5C-8B1A-D03E593D5EC1}" uniqueName="17" name="REGISTERED" queryTableFieldId="17"/>
    <tableColumn id="26" xr3:uid="{9CB96B3D-A823-484D-8132-D96541A0EB59}" uniqueName="26" name="TOTAL BIKERS" queryTableFieldId="28"/>
    <tableColumn id="25" xr3:uid="{9E1EE78D-CE86-48D7-A389-2CE0608BEA9E}" uniqueName="25" name="SEASON NAME" queryTableFieldId="27" dataDxfId="72"/>
    <tableColumn id="23" xr3:uid="{B7AE5F35-DECB-46D1-A295-E52B899209FB}" uniqueName="23" name="YEAR" queryTableFieldId="25"/>
    <tableColumn id="22" xr3:uid="{5E89C005-3710-410A-BC03-30233252C050}" uniqueName="22" name="MONTH" queryTableFieldId="24" dataDxfId="71"/>
    <tableColumn id="21" xr3:uid="{A4A093AF-8C67-41F8-A3B8-19BF18A49713}" uniqueName="21" name="TIME" queryTableFieldId="23" dataDxfId="70"/>
    <tableColumn id="9" xr3:uid="{B2670EE4-34CC-4C4B-9D44-611B7EFFCC5D}" uniqueName="9" name="WEEK NAME" queryTableFieldId="9"/>
    <tableColumn id="24" xr3:uid="{CDD7D47A-8137-44FE-BD0B-AE38F5D699CF}" uniqueName="24" name="WEATHER CONDITION" queryTableFieldId="26" dataDxfId="69"/>
    <tableColumn id="20" xr3:uid="{911EC1E5-6D91-4204-94E1-DC75096F34EE}" uniqueName="20" name="TEMP (AUTO)" queryTableFieldId="22" dataDxfId="68"/>
    <tableColumn id="19" xr3:uid="{F6D4CC06-59F9-48A2-ADFE-F0457A5E1C14}" uniqueName="19" name="AM_TEMP(AUTO)" queryTableFieldId="21" dataDxfId="67"/>
    <tableColumn id="27" xr3:uid="{D1515347-FDD5-4376-9744-4EF69DC63F24}" uniqueName="27" name="HUM_(AUTO)" queryTableFieldId="29" dataDxfId="66" dataCellStyle="Percent"/>
    <tableColumn id="18" xr3:uid="{365AA2BD-D923-400F-ACB0-98DAAF681825}" uniqueName="18" name="AM/PM" queryTableFieldId="51" dataDxfId="65">
      <calculatedColumnFormula>TEXT(RESULT__B[[#This Row],[TIME]],"AM/PM")</calculatedColumnFormula>
    </tableColumn>
    <tableColumn id="28" xr3:uid="{02E68D40-B80D-495B-B1DC-DD209D691685}" uniqueName="28" name="DATE" queryTableFieldId="52" dataDxfId="64">
      <calculatedColumnFormula>TEXT(RESULT__B[[#This Row],[DTEDAY]],"DD")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4DB0651-6726-4964-9972-7704E0E80AC2}" name="DATA_1_M" displayName="DATA_1_M" ref="A1:Q611" totalsRowShown="0" headerRowDxfId="63" dataDxfId="61" headerRowBorderDxfId="62" tableBorderDxfId="60">
  <autoFilter ref="A1:Q611" xr:uid="{00000000-0001-0000-0000-000000000000}"/>
  <tableColumns count="17">
    <tableColumn id="1" xr3:uid="{2E31D76F-12A3-4D42-8D35-B49C1744FCFF}" name="INSTANT" dataDxfId="59"/>
    <tableColumn id="2" xr3:uid="{4DBA708E-C1DF-4056-80C9-357DAD073B82}" name="DTEDAY" dataDxfId="58"/>
    <tableColumn id="3" xr3:uid="{814E018C-8B39-459D-8CDE-44A3F8DFF1F9}" name="SEASON" dataDxfId="57"/>
    <tableColumn id="4" xr3:uid="{0BF4569B-8E0E-4D0C-BCC9-EA8C88DAD9AC}" name="YR" dataDxfId="56"/>
    <tableColumn id="5" xr3:uid="{28A1D03F-BA4F-4614-BC06-4C7C887071F8}" name="MNTH" dataDxfId="55"/>
    <tableColumn id="6" xr3:uid="{6E6A97D1-68E7-46F9-906F-F5C36A83B9DF}" name="HR" dataDxfId="54"/>
    <tableColumn id="7" xr3:uid="{C4B1ED1F-12BB-4048-B90F-FBF4C623A9D5}" name="HOLIDAY" dataDxfId="53"/>
    <tableColumn id="9" xr3:uid="{015DFFF0-AC90-4147-B8F0-7424CB807B8A}" name="WEEKDAY" dataDxfId="52"/>
    <tableColumn id="10" xr3:uid="{D8259125-51A4-4AFB-B8D2-9249BB99D6F7}" name="WEATHERSIT" dataDxfId="51"/>
    <tableColumn id="11" xr3:uid="{829E370B-D1F3-4D96-949C-5A30624373F0}" name="TEMP" dataDxfId="50"/>
    <tableColumn id="8" xr3:uid="{30E05E0E-BCB4-4E94-A90B-4F72F4AC1A3C}" name="WEEK NAME" dataDxfId="49">
      <calculatedColumnFormula>TEXT(H2+1,"DDD")</calculatedColumnFormula>
    </tableColumn>
    <tableColumn id="17" xr3:uid="{BE88F395-97BF-44E8-8522-82BBA356EA4F}" name="TEMP (AUTO)" dataDxfId="48" dataCellStyle="Normal 2">
      <calculatedColumnFormula>IF(DATA_1_M[[#This Row],[TEMP]]="",AVERAGE(DATA_1_M[TEMP]),DATA_1_M[[#This Row],[TEMP]])</calculatedColumnFormula>
    </tableColumn>
    <tableColumn id="12" xr3:uid="{5E822646-3661-4C16-9848-3EBFAA93975B}" name="TIME" dataDxfId="47">
      <calculatedColumnFormula>TIME(DATA_1_M[[#This Row],[HR]],,)</calculatedColumnFormula>
    </tableColumn>
    <tableColumn id="13" xr3:uid="{A61065C5-0C77-40A6-8075-FE9658B3A142}" name="MONTH" dataDxfId="46">
      <calculatedColumnFormula>TEXT(DATA_1_M[[#This Row],[DTEDAY]],"MMM")</calculatedColumnFormula>
    </tableColumn>
    <tableColumn id="14" xr3:uid="{E267EAB9-9F63-4F82-A747-915D1261C784}" name="YEAR" dataDxfId="45">
      <calculatedColumnFormula>TEXT(DATA_1_M[[#This Row],[DTEDAY]],"YYY")</calculatedColumnFormula>
    </tableColumn>
    <tableColumn id="15" xr3:uid="{B1AA6A13-FFC4-4FC3-A8CD-540EE63DE7E2}" name="WEATHER CONDITION" dataDxfId="44">
      <calculatedColumnFormula array="1">_xlfn.SWITCH(DATA_1_M[[#This Row],[WEATHERSIT]],1,"CLEAR SKY",2,"MIST SKY",3,"DARK SKY",4,"RAINY &amp; DARK SKY")</calculatedColumnFormula>
    </tableColumn>
    <tableColumn id="16" xr3:uid="{E5E0A1BB-6A1D-46DD-8A9D-40B125585B6A}" name="SEASON NAME" dataDxfId="43">
      <calculatedColumnFormula array="1">_xlfn.SWITCH(DATA_1_M[[#This Row],[SEASON]],1,"WINTER",2,"SUMMER",3,"MONSOON",4,"POST MONSOON/AUTUMN")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78E388-31C3-4289-A464-0EBC7D864EB3}" name="DATA_2_M" displayName="DATA_2_M" ref="A1:J611" totalsRowShown="0" headerRowDxfId="42" dataDxfId="40" headerRowBorderDxfId="41" tableBorderDxfId="39">
  <autoFilter ref="A1:J611" xr:uid="{A578E388-31C3-4289-A464-0EBC7D864EB3}"/>
  <tableColumns count="10">
    <tableColumn id="1" xr3:uid="{CFDB0032-FB76-429D-AC6D-EB6E6134B817}" name="UNNAMED: 0" dataDxfId="38"/>
    <tableColumn id="2" xr3:uid="{8496A36B-56A8-4651-BD8D-0498ED89D2CB}" name="INSTANT" dataDxfId="37"/>
    <tableColumn id="3" xr3:uid="{998E7911-A08A-4C05-8950-F53CA590066B}" name="ATEMP" dataDxfId="36"/>
    <tableColumn id="4" xr3:uid="{ECE33804-23B7-4987-9455-9DCCCCA4663B}" name="HUM" dataDxfId="35"/>
    <tableColumn id="5" xr3:uid="{515B6737-3867-4F07-96AF-AA44C3202712}" name="WINDSPEED" dataDxfId="34"/>
    <tableColumn id="6" xr3:uid="{E42D4B8C-0431-4BC0-910C-89D63A0AA50B}" name="CASUAL" dataDxfId="33"/>
    <tableColumn id="7" xr3:uid="{302BF63E-D3CF-4EE2-AB8A-73D2CFC039AF}" name="REGISTERED" dataDxfId="32"/>
    <tableColumn id="8" xr3:uid="{34535424-F7B8-422A-B1FC-A3E623B58C3F}" name="TOTAL BIKERS" dataDxfId="31"/>
    <tableColumn id="9" xr3:uid="{F43DEE45-63C4-460F-8FD5-898FAE239758}" name="AM_TEMP(AUTO)" dataDxfId="30">
      <calculatedColumnFormula>ROUND(IF(DATA_2_M[[#This Row],[ATEMP]]="",AVERAGE(DATA_2_M[ATEMP]),DATA_2_M[[#This Row],[ATEMP]]),2)</calculatedColumnFormula>
    </tableColumn>
    <tableColumn id="10" xr3:uid="{6DA94B4F-15B8-426F-9C91-ACA5FAAA6EEA}" name="HUM_(AUTO)" dataDxfId="29">
      <calculatedColumnFormula>ROUND(IF(DATA_2_M[[#This Row],[HUM]]="",AVERAGE(DATA_2_M[HUM]),DATA_2_M[[#This Row],[HUM]]),2)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AD333C-3BB1-45FD-8960-3DC63248998B}" name="DATA_3_M" displayName="DATA_3_M" ref="A1:Y391" totalsRowShown="0" headerRowDxfId="28" dataDxfId="26" headerRowBorderDxfId="27" tableBorderDxfId="25">
  <autoFilter ref="A1:Y391" xr:uid="{78AD333C-3BB1-45FD-8960-3DC63248998B}"/>
  <tableColumns count="25">
    <tableColumn id="1" xr3:uid="{833771A1-1BBD-41CD-B8FD-8F311CC79495}" name="INSTANT" dataDxfId="24"/>
    <tableColumn id="2" xr3:uid="{555A4395-95B0-408F-A2FC-FE7BA4341C7A}" name="DTEDAY" dataDxfId="23"/>
    <tableColumn id="3" xr3:uid="{8DFF9D20-2E0A-47A9-80E3-74F14B0D50E0}" name="SEASON" dataDxfId="22"/>
    <tableColumn id="4" xr3:uid="{AEF536F0-F20A-409C-90A8-B6C2EDEDE9E1}" name="YR" dataDxfId="21"/>
    <tableColumn id="5" xr3:uid="{B4DAC808-1539-40F8-8134-134038069A1C}" name="MNTH" dataDxfId="20"/>
    <tableColumn id="6" xr3:uid="{3EA50889-3114-40FB-8CBA-55AB369C45CD}" name="HR" dataDxfId="19"/>
    <tableColumn id="7" xr3:uid="{F34E197E-F21F-4A3C-94C1-A8BF340A91A3}" name="HOLIDAY" dataDxfId="18"/>
    <tableColumn id="8" xr3:uid="{99CCD0D0-F20A-4CB6-AFE4-71178A97C696}" name="WEEKDAY" dataDxfId="17"/>
    <tableColumn id="9" xr3:uid="{8A2C5A6B-BD52-4EF6-B5F5-D70822D60584}" name="WEATHERSIT" dataDxfId="16"/>
    <tableColumn id="10" xr3:uid="{133B7064-EF33-4051-B55A-7BF4DCE1A0D8}" name="TEMP" dataDxfId="15"/>
    <tableColumn id="11" xr3:uid="{ABBB7DE9-65F7-4741-9F39-B93E5FDDD450}" name="ATEMP" dataDxfId="14"/>
    <tableColumn id="12" xr3:uid="{397F5765-8F30-44F7-AED6-3AF8F3DA098F}" name="HUM" dataDxfId="13"/>
    <tableColumn id="13" xr3:uid="{5C99262B-1801-4515-9558-E88AB5631EDA}" name="WINDSPEED" dataDxfId="12"/>
    <tableColumn id="14" xr3:uid="{94B16EA7-224B-44DF-93BA-8C49F9EE1CBF}" name="CASUAL" dataDxfId="11"/>
    <tableColumn id="15" xr3:uid="{9B881EF9-9B78-4ABE-AF90-C0D89C281FBE}" name="REGISTERED" dataDxfId="10"/>
    <tableColumn id="16" xr3:uid="{B8F16B16-B264-4060-AC8B-EC82C4AFAB25}" name="TOTAL BIKERS" dataDxfId="9"/>
    <tableColumn id="17" xr3:uid="{10A816F3-0964-4B82-AC1B-3A87B23D3BED}" name="WEEK NAME" dataDxfId="8">
      <calculatedColumnFormula>TEXT(DATA_3_M[[#This Row],[WEEKDAY]]+1,"DDD")</calculatedColumnFormula>
    </tableColumn>
    <tableColumn id="26" xr3:uid="{601DB0BB-0056-471E-9284-7CD5F56CAF6E}" name="TEMP (AUTO)" dataDxfId="7" dataCellStyle="Normal 2">
      <calculatedColumnFormula>IF(DATA_3_M[[#This Row],[TEMP]]="",AVERAGE(DATA_3_M[TEMP]),DATA_3_M[[#This Row],[TEMP]])</calculatedColumnFormula>
    </tableColumn>
    <tableColumn id="18" xr3:uid="{E8BB7C19-08A3-453F-8F6A-3735DCB6C0FC}" name="AM_TEMP(AUTO)" dataDxfId="6">
      <calculatedColumnFormula>ROUND(IF(DATA_3_M[[#This Row],[ATEMP]]="",AVERAGE(DATA_3_M[ATEMP]),DATA_3_M[[#This Row],[ATEMP]]),2)</calculatedColumnFormula>
    </tableColumn>
    <tableColumn id="19" xr3:uid="{806B506D-D946-4DBC-ADEE-991B5ABF0B6E}" name="HUM_(AUTO)" dataDxfId="5" dataCellStyle="Percent">
      <calculatedColumnFormula>ROUND(IF(DATA_3_M[[#This Row],[HUM]]="",AVERAGE(DATA_3_M[HUM]),DATA_3_M[[#This Row],[HUM]]),2)</calculatedColumnFormula>
    </tableColumn>
    <tableColumn id="21" xr3:uid="{CC2441D7-B5C9-458A-B38C-CAF73BF5FA6B}" name="TIME" dataDxfId="4">
      <calculatedColumnFormula>TIME(DATA_3_M[[#This Row],[HR]],,)</calculatedColumnFormula>
    </tableColumn>
    <tableColumn id="22" xr3:uid="{D2323485-D0E3-4B9C-BF11-613796E28B80}" name="MONTH" dataDxfId="3">
      <calculatedColumnFormula>TEXT(DATA_3_M[[#This Row],[DTEDAY]],"MMM")</calculatedColumnFormula>
    </tableColumn>
    <tableColumn id="23" xr3:uid="{6A696692-62A8-444E-9494-C94DE2F82ABA}" name="YEAR" dataDxfId="2">
      <calculatedColumnFormula>TEXT(DATA_3_M[[#This Row],[DTEDAY]],"YYY")</calculatedColumnFormula>
    </tableColumn>
    <tableColumn id="24" xr3:uid="{CF5D5252-0F96-49BC-A2E5-C2FF089450CD}" name="WEATHER CONDITION" dataDxfId="1">
      <calculatedColumnFormula array="1">_xlfn.SWITCH(DATA_3_M[[#This Row],[WEATHERSIT]],1,"CLEAR SKY",2,"MIST SKY",3,"DARK SKY",4,"RAINY &amp; DARK SKY")</calculatedColumnFormula>
    </tableColumn>
    <tableColumn id="25" xr3:uid="{A3155198-3AA9-4B6A-8DA2-034D0FC02CA0}" name="SEASON NAME" dataDxfId="0">
      <calculatedColumnFormula array="1">_xlfn.SWITCH(DATA_3_M[[#This Row],[SEASON]],1,"WINTER",2,"SUMMER",3,"MONSOON",4,"POST MONSOON/AUTUMN")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1.xml"/><Relationship Id="rId13" Type="http://schemas.openxmlformats.org/officeDocument/2006/relationships/pivotTable" Target="../pivotTables/pivotTable26.xml"/><Relationship Id="rId3" Type="http://schemas.openxmlformats.org/officeDocument/2006/relationships/pivotTable" Target="../pivotTables/pivotTable16.xml"/><Relationship Id="rId7" Type="http://schemas.openxmlformats.org/officeDocument/2006/relationships/pivotTable" Target="../pivotTables/pivotTable20.xml"/><Relationship Id="rId12" Type="http://schemas.openxmlformats.org/officeDocument/2006/relationships/pivotTable" Target="../pivotTables/pivotTable25.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11" Type="http://schemas.openxmlformats.org/officeDocument/2006/relationships/pivotTable" Target="../pivotTables/pivotTable24.xml"/><Relationship Id="rId5" Type="http://schemas.openxmlformats.org/officeDocument/2006/relationships/pivotTable" Target="../pivotTables/pivotTable18.xml"/><Relationship Id="rId15" Type="http://schemas.microsoft.com/office/2007/relationships/slicer" Target="../slicers/slicer4.xml"/><Relationship Id="rId10" Type="http://schemas.openxmlformats.org/officeDocument/2006/relationships/pivotTable" Target="../pivotTables/pivotTable23.xml"/><Relationship Id="rId4" Type="http://schemas.openxmlformats.org/officeDocument/2006/relationships/pivotTable" Target="../pivotTables/pivotTable17.xml"/><Relationship Id="rId9" Type="http://schemas.openxmlformats.org/officeDocument/2006/relationships/pivotTable" Target="../pivotTables/pivotTable22.xm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9AF2C-06D6-4851-BCEC-6B5FADA2656F}">
  <dimension ref="A1"/>
  <sheetViews>
    <sheetView showGridLines="0" showRowColHeaders="0" tabSelected="1" zoomScale="105" zoomScaleNormal="105" workbookViewId="0"/>
  </sheetViews>
  <sheetFormatPr defaultRowHeight="15" x14ac:dyDescent="0.25"/>
  <cols>
    <col min="1" max="1" width="5.7109375" style="73" customWidth="1"/>
    <col min="2" max="20" width="9.140625" style="73"/>
    <col min="21" max="21" width="11.42578125" style="73" customWidth="1"/>
    <col min="22" max="22" width="9.140625" style="73"/>
    <col min="23" max="23" width="8.42578125" style="73" customWidth="1"/>
    <col min="24" max="24" width="5.140625" style="73" customWidth="1"/>
    <col min="25" max="16384" width="9.140625" style="73"/>
  </cols>
  <sheetData>
    <row r="1" ht="7.5" customHeight="1" x14ac:dyDescent="0.25"/>
  </sheetData>
  <pageMargins left="0.7" right="0.7" top="0.75" bottom="0.75" header="0.3" footer="0.3"/>
  <pageSetup paperSize="5"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DBEF9-3352-4F21-8034-AD18AA71EED2}">
  <dimension ref="A1"/>
  <sheetViews>
    <sheetView showGridLines="0" showRowColHeaders="0" zoomScale="105" zoomScaleNormal="105" workbookViewId="0">
      <selection sqref="A1:A1048576"/>
    </sheetView>
  </sheetViews>
  <sheetFormatPr defaultRowHeight="15" x14ac:dyDescent="0.25"/>
  <cols>
    <col min="1" max="1" width="3" style="73" customWidth="1"/>
    <col min="2" max="20" width="9.140625" style="73"/>
    <col min="21" max="21" width="11.42578125" style="73" customWidth="1"/>
    <col min="22" max="16384" width="9.140625" style="73"/>
  </cols>
  <sheetData>
    <row r="1" ht="7.5" customHeight="1" x14ac:dyDescent="0.25"/>
  </sheetData>
  <pageMargins left="0.7" right="0.7" top="0.75" bottom="0.75" header="0.3" footer="0.3"/>
  <pageSetup paperSize="5" scale="88"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3B38B-0F46-4BDC-A960-841E7CB32DFD}">
  <dimension ref="A1:M65"/>
  <sheetViews>
    <sheetView zoomScaleNormal="100" workbookViewId="0">
      <selection activeCell="F9" sqref="F9"/>
    </sheetView>
  </sheetViews>
  <sheetFormatPr defaultRowHeight="15" customHeight="1" x14ac:dyDescent="0.25"/>
  <cols>
    <col min="1" max="1" width="13.140625" bestFit="1" customWidth="1"/>
    <col min="2" max="3" width="19.85546875" customWidth="1"/>
    <col min="4" max="4" width="13.140625" bestFit="1" customWidth="1"/>
    <col min="5" max="6" width="22.140625" bestFit="1" customWidth="1"/>
    <col min="7" max="7" width="13.140625" bestFit="1" customWidth="1"/>
    <col min="8" max="8" width="22.140625" bestFit="1" customWidth="1"/>
    <col min="9" max="9" width="17.42578125" bestFit="1" customWidth="1"/>
    <col min="10" max="11" width="18.42578125" bestFit="1" customWidth="1"/>
    <col min="12" max="12" width="18.28515625" customWidth="1"/>
    <col min="13" max="13" width="27.28515625" bestFit="1" customWidth="1"/>
  </cols>
  <sheetData>
    <row r="1" spans="1:13" ht="15" customHeight="1" x14ac:dyDescent="0.25">
      <c r="A1" t="s">
        <v>39</v>
      </c>
      <c r="B1" t="s">
        <v>43</v>
      </c>
      <c r="C1" t="s">
        <v>44</v>
      </c>
      <c r="D1" t="s">
        <v>40</v>
      </c>
      <c r="E1" t="s">
        <v>41</v>
      </c>
      <c r="F1" t="s">
        <v>45</v>
      </c>
      <c r="G1" t="s">
        <v>42</v>
      </c>
      <c r="I1" s="55" t="s">
        <v>37</v>
      </c>
      <c r="K1" s="55" t="s">
        <v>37</v>
      </c>
      <c r="L1" t="s">
        <v>55</v>
      </c>
      <c r="M1" t="s">
        <v>56</v>
      </c>
    </row>
    <row r="2" spans="1:13" ht="15" customHeight="1" x14ac:dyDescent="0.25">
      <c r="A2" s="61">
        <v>58304</v>
      </c>
      <c r="B2" s="61">
        <v>4921</v>
      </c>
      <c r="C2" s="61">
        <v>53383</v>
      </c>
      <c r="D2" s="57">
        <v>0.20589999999999961</v>
      </c>
      <c r="E2" s="57">
        <v>0.2123299999999998</v>
      </c>
      <c r="F2" s="62">
        <v>0.19493129999999903</v>
      </c>
      <c r="G2" s="58">
        <v>0.58248000000000033</v>
      </c>
      <c r="H2" s="58"/>
      <c r="I2" s="56" t="s">
        <v>32</v>
      </c>
      <c r="K2" s="69">
        <v>40544</v>
      </c>
      <c r="L2" s="72">
        <v>0.34416666666666673</v>
      </c>
      <c r="M2" s="72">
        <v>0.33833333333333337</v>
      </c>
    </row>
    <row r="3" spans="1:13" ht="15" customHeight="1" x14ac:dyDescent="0.25">
      <c r="A3" s="61"/>
      <c r="B3" s="61"/>
      <c r="C3" s="60"/>
      <c r="D3" s="57"/>
      <c r="E3" s="57"/>
      <c r="F3" s="59"/>
      <c r="G3" s="54"/>
      <c r="H3" s="54"/>
      <c r="I3" s="56" t="s">
        <v>35</v>
      </c>
      <c r="K3" s="69">
        <v>40545</v>
      </c>
      <c r="L3" s="72">
        <v>0.36347826086956525</v>
      </c>
      <c r="M3" s="72">
        <v>0.32347826086956527</v>
      </c>
    </row>
    <row r="4" spans="1:13" ht="15" customHeight="1" x14ac:dyDescent="0.25">
      <c r="A4" s="60"/>
      <c r="B4" s="60"/>
      <c r="I4" s="56" t="s">
        <v>34</v>
      </c>
      <c r="K4" s="69">
        <v>40546</v>
      </c>
      <c r="L4" s="72">
        <v>0.19636363636363632</v>
      </c>
      <c r="M4" s="72">
        <v>0.19000000000000003</v>
      </c>
    </row>
    <row r="5" spans="1:13" ht="15" customHeight="1" x14ac:dyDescent="0.25">
      <c r="I5" s="56" t="s">
        <v>36</v>
      </c>
      <c r="K5" s="69">
        <v>40547</v>
      </c>
      <c r="L5" s="72">
        <v>0.19999999999999998</v>
      </c>
      <c r="M5" s="72">
        <v>0.2130434782608695</v>
      </c>
    </row>
    <row r="6" spans="1:13" ht="15" customHeight="1" x14ac:dyDescent="0.25">
      <c r="C6" s="60"/>
      <c r="D6" s="57"/>
      <c r="E6" s="57"/>
      <c r="F6" s="59"/>
      <c r="I6" s="56" t="s">
        <v>38</v>
      </c>
      <c r="K6" s="69">
        <v>40548</v>
      </c>
      <c r="L6" s="72">
        <v>0.22695652173913042</v>
      </c>
      <c r="M6" s="72">
        <v>0.23130434782608697</v>
      </c>
    </row>
    <row r="7" spans="1:13" ht="15" customHeight="1" x14ac:dyDescent="0.25">
      <c r="A7" s="60"/>
      <c r="B7" s="60"/>
      <c r="K7" s="69">
        <v>40549</v>
      </c>
      <c r="L7" s="72">
        <v>0.20434782608695654</v>
      </c>
      <c r="M7" s="72">
        <v>0.23391304347826089</v>
      </c>
    </row>
    <row r="8" spans="1:13" ht="15" customHeight="1" x14ac:dyDescent="0.25">
      <c r="G8" s="55" t="s">
        <v>37</v>
      </c>
      <c r="H8" t="s">
        <v>39</v>
      </c>
      <c r="K8" s="69">
        <v>40550</v>
      </c>
      <c r="L8" s="72">
        <v>0.19652173913043483</v>
      </c>
      <c r="M8" s="72">
        <v>0.21000000000000005</v>
      </c>
    </row>
    <row r="9" spans="1:13" ht="15" customHeight="1" x14ac:dyDescent="0.25">
      <c r="C9" s="60"/>
      <c r="D9" s="68"/>
      <c r="E9" s="57"/>
      <c r="F9" s="59"/>
      <c r="G9" s="56" t="s">
        <v>32</v>
      </c>
      <c r="H9" s="61">
        <v>37373</v>
      </c>
      <c r="K9" s="69">
        <v>40551</v>
      </c>
      <c r="L9" s="72">
        <v>0.16500000000000006</v>
      </c>
      <c r="M9" s="72">
        <v>0.16291666666666668</v>
      </c>
    </row>
    <row r="10" spans="1:13" ht="15" customHeight="1" x14ac:dyDescent="0.25">
      <c r="A10" s="60"/>
      <c r="B10" s="60"/>
      <c r="G10" s="56" t="s">
        <v>35</v>
      </c>
      <c r="H10" s="61">
        <v>2789</v>
      </c>
      <c r="K10" s="69">
        <v>40552</v>
      </c>
      <c r="L10" s="72">
        <v>0.13833333333333339</v>
      </c>
      <c r="M10" s="72">
        <v>0.11749999999999999</v>
      </c>
    </row>
    <row r="11" spans="1:13" ht="15" customHeight="1" x14ac:dyDescent="0.25">
      <c r="G11" s="56" t="s">
        <v>34</v>
      </c>
      <c r="H11" s="61">
        <v>18106</v>
      </c>
      <c r="K11" s="69">
        <v>40553</v>
      </c>
      <c r="L11" s="72">
        <v>0.1508333333333334</v>
      </c>
      <c r="M11" s="72">
        <v>0.15125000000000002</v>
      </c>
    </row>
    <row r="12" spans="1:13" ht="15" customHeight="1" x14ac:dyDescent="0.25">
      <c r="G12" s="56" t="s">
        <v>36</v>
      </c>
      <c r="H12" s="61">
        <v>36</v>
      </c>
      <c r="K12" s="69">
        <v>40554</v>
      </c>
      <c r="L12" s="72">
        <v>0.16909090909090915</v>
      </c>
      <c r="M12" s="72">
        <v>0.1918181818181818</v>
      </c>
    </row>
    <row r="13" spans="1:13" ht="15" customHeight="1" x14ac:dyDescent="0.25">
      <c r="G13" s="56" t="s">
        <v>38</v>
      </c>
      <c r="H13" s="61">
        <v>58304</v>
      </c>
      <c r="K13" s="69">
        <v>40555</v>
      </c>
      <c r="L13" s="72">
        <v>0.17272727272727278</v>
      </c>
      <c r="M13" s="72">
        <v>0.16090909090909092</v>
      </c>
    </row>
    <row r="14" spans="1:13" ht="15" customHeight="1" x14ac:dyDescent="0.25">
      <c r="K14" s="69">
        <v>40556</v>
      </c>
      <c r="L14" s="72">
        <v>0.16500000000000006</v>
      </c>
      <c r="M14" s="72">
        <v>0.15083333333333335</v>
      </c>
    </row>
    <row r="15" spans="1:13" ht="15" customHeight="1" x14ac:dyDescent="0.25">
      <c r="G15" s="55" t="s">
        <v>37</v>
      </c>
      <c r="H15" t="s">
        <v>39</v>
      </c>
      <c r="K15" s="69">
        <v>40557</v>
      </c>
      <c r="L15" s="72">
        <v>0.16086956521739135</v>
      </c>
      <c r="M15" s="72">
        <v>0.18913043478260871</v>
      </c>
    </row>
    <row r="16" spans="1:13" ht="15" customHeight="1" x14ac:dyDescent="0.25">
      <c r="G16" s="56" t="s">
        <v>22</v>
      </c>
      <c r="H16" s="61">
        <v>1000</v>
      </c>
      <c r="K16" s="69">
        <v>40558</v>
      </c>
      <c r="L16" s="72">
        <v>0.23333333333333331</v>
      </c>
      <c r="M16" s="72">
        <v>0.24875000000000003</v>
      </c>
    </row>
    <row r="17" spans="1:13" ht="15" customHeight="1" x14ac:dyDescent="0.25">
      <c r="G17" s="56" t="s">
        <v>21</v>
      </c>
      <c r="H17" s="61">
        <v>57304</v>
      </c>
      <c r="K17" s="69">
        <v>40559</v>
      </c>
      <c r="L17" s="72">
        <v>0.23166666666666669</v>
      </c>
      <c r="M17" s="72">
        <v>0.23416666666666672</v>
      </c>
    </row>
    <row r="18" spans="1:13" ht="15" customHeight="1" x14ac:dyDescent="0.25">
      <c r="G18" s="56" t="s">
        <v>38</v>
      </c>
      <c r="H18" s="61">
        <v>58304</v>
      </c>
      <c r="K18" s="69">
        <v>40560</v>
      </c>
      <c r="L18" s="72">
        <v>0.1758333333333334</v>
      </c>
      <c r="M18" s="72">
        <v>0.17708333333333329</v>
      </c>
    </row>
    <row r="19" spans="1:13" ht="15" customHeight="1" x14ac:dyDescent="0.25">
      <c r="A19" s="55" t="s">
        <v>37</v>
      </c>
      <c r="B19" t="s">
        <v>39</v>
      </c>
      <c r="K19" s="69">
        <v>40561</v>
      </c>
      <c r="L19" s="72">
        <v>0.2166666666666667</v>
      </c>
      <c r="M19" s="72">
        <v>0.23333333333333336</v>
      </c>
    </row>
    <row r="20" spans="1:13" ht="15" customHeight="1" x14ac:dyDescent="0.25">
      <c r="A20" s="70">
        <v>40544</v>
      </c>
      <c r="B20" s="61">
        <v>985</v>
      </c>
      <c r="D20" s="55" t="s">
        <v>37</v>
      </c>
      <c r="E20" t="s">
        <v>39</v>
      </c>
      <c r="G20" s="55" t="s">
        <v>37</v>
      </c>
      <c r="H20" t="s">
        <v>39</v>
      </c>
      <c r="K20" s="69">
        <v>40562</v>
      </c>
      <c r="L20" s="72">
        <v>0.29217391304347828</v>
      </c>
      <c r="M20" s="72">
        <v>0.29869565217391303</v>
      </c>
    </row>
    <row r="21" spans="1:13" ht="15" customHeight="1" x14ac:dyDescent="0.25">
      <c r="A21" s="70">
        <v>40545</v>
      </c>
      <c r="B21" s="61">
        <v>801</v>
      </c>
      <c r="D21" s="70">
        <v>40568</v>
      </c>
      <c r="E21" s="61">
        <v>1985</v>
      </c>
      <c r="G21" s="56" t="s">
        <v>49</v>
      </c>
      <c r="H21" s="61">
        <v>8121</v>
      </c>
      <c r="K21" s="69">
        <v>40563</v>
      </c>
      <c r="L21" s="72">
        <v>0.26166666666666666</v>
      </c>
      <c r="M21" s="72">
        <v>0.25500000000000006</v>
      </c>
    </row>
    <row r="22" spans="1:13" ht="15" customHeight="1" x14ac:dyDescent="0.25">
      <c r="A22" s="70">
        <v>40546</v>
      </c>
      <c r="B22" s="61">
        <v>1349</v>
      </c>
      <c r="D22" s="70">
        <v>40563</v>
      </c>
      <c r="E22" s="61">
        <v>1927</v>
      </c>
      <c r="G22" s="56" t="s">
        <v>50</v>
      </c>
      <c r="H22" s="61">
        <v>8450</v>
      </c>
      <c r="K22" s="69">
        <v>40564</v>
      </c>
      <c r="L22" s="72">
        <v>0.17750000000000002</v>
      </c>
      <c r="M22" s="72">
        <v>0.15833333333333333</v>
      </c>
    </row>
    <row r="23" spans="1:13" ht="15" customHeight="1" x14ac:dyDescent="0.25">
      <c r="A23" s="70">
        <v>40547</v>
      </c>
      <c r="B23" s="61">
        <v>1562</v>
      </c>
      <c r="D23" s="70">
        <v>40585</v>
      </c>
      <c r="E23" s="61">
        <v>1746</v>
      </c>
      <c r="G23" s="56" t="s">
        <v>51</v>
      </c>
      <c r="H23" s="61">
        <v>8383</v>
      </c>
      <c r="K23" s="69">
        <v>40565</v>
      </c>
      <c r="L23" s="72">
        <v>5.9130434782608703E-2</v>
      </c>
      <c r="M23" s="72">
        <v>8.0869565217391318E-2</v>
      </c>
    </row>
    <row r="24" spans="1:13" ht="15" customHeight="1" x14ac:dyDescent="0.25">
      <c r="A24" s="70">
        <v>40548</v>
      </c>
      <c r="B24" s="61">
        <v>1600</v>
      </c>
      <c r="D24" s="70">
        <v>40581</v>
      </c>
      <c r="E24" s="61">
        <v>1712</v>
      </c>
      <c r="G24" s="56" t="s">
        <v>52</v>
      </c>
      <c r="H24" s="61">
        <v>8049</v>
      </c>
      <c r="K24" s="69">
        <v>40566</v>
      </c>
      <c r="L24" s="72">
        <v>9.6521739130434797E-2</v>
      </c>
      <c r="M24" s="72">
        <v>0.10130434782608697</v>
      </c>
    </row>
    <row r="25" spans="1:13" ht="15" customHeight="1" x14ac:dyDescent="0.25">
      <c r="A25" s="70">
        <v>40549</v>
      </c>
      <c r="B25" s="61">
        <v>1606</v>
      </c>
      <c r="D25" s="70">
        <v>40578</v>
      </c>
      <c r="E25" s="61">
        <v>1708</v>
      </c>
      <c r="G25" s="56" t="s">
        <v>53</v>
      </c>
      <c r="H25" s="61">
        <v>8458</v>
      </c>
      <c r="K25" s="69">
        <v>40567</v>
      </c>
      <c r="L25" s="72">
        <v>9.7391304347826113E-2</v>
      </c>
      <c r="M25" s="72">
        <v>0.11913043478260872</v>
      </c>
    </row>
    <row r="26" spans="1:13" ht="15" customHeight="1" x14ac:dyDescent="0.25">
      <c r="A26" s="70">
        <v>40550</v>
      </c>
      <c r="B26" s="61">
        <v>1510</v>
      </c>
      <c r="D26" s="69" t="s">
        <v>38</v>
      </c>
      <c r="E26" s="61">
        <v>9078</v>
      </c>
      <c r="G26" s="56" t="s">
        <v>54</v>
      </c>
      <c r="H26" s="61">
        <v>9095</v>
      </c>
      <c r="K26" s="69">
        <v>40568</v>
      </c>
      <c r="L26" s="72">
        <v>0.22347826086956515</v>
      </c>
      <c r="M26" s="72">
        <v>0.23521739130434791</v>
      </c>
    </row>
    <row r="27" spans="1:13" ht="15" customHeight="1" x14ac:dyDescent="0.25">
      <c r="A27" s="70">
        <v>40551</v>
      </c>
      <c r="B27" s="61">
        <v>959</v>
      </c>
      <c r="G27" s="56" t="s">
        <v>48</v>
      </c>
      <c r="H27" s="61">
        <v>7748</v>
      </c>
      <c r="K27" s="69">
        <v>40569</v>
      </c>
      <c r="L27" s="72">
        <v>0.21750000000000005</v>
      </c>
      <c r="M27" s="72">
        <v>0.20375000000000004</v>
      </c>
    </row>
    <row r="28" spans="1:13" ht="15" customHeight="1" x14ac:dyDescent="0.25">
      <c r="A28" s="70">
        <v>40552</v>
      </c>
      <c r="B28" s="61">
        <v>822</v>
      </c>
      <c r="G28" s="56" t="s">
        <v>38</v>
      </c>
      <c r="H28" s="61">
        <v>58304</v>
      </c>
      <c r="K28" s="69">
        <v>40570</v>
      </c>
      <c r="L28" s="72">
        <v>0.19499999999999998</v>
      </c>
      <c r="M28" s="72">
        <v>0.21999999999999997</v>
      </c>
    </row>
    <row r="29" spans="1:13" ht="15" customHeight="1" x14ac:dyDescent="0.25">
      <c r="A29" s="70">
        <v>40553</v>
      </c>
      <c r="B29" s="61">
        <v>1321</v>
      </c>
      <c r="D29" s="55" t="s">
        <v>37</v>
      </c>
      <c r="E29" t="s">
        <v>39</v>
      </c>
      <c r="K29" s="69">
        <v>40571</v>
      </c>
      <c r="L29" s="72">
        <v>0.20347826086956528</v>
      </c>
      <c r="M29" s="72">
        <v>0.22304347826086959</v>
      </c>
    </row>
    <row r="30" spans="1:13" ht="15" customHeight="1" x14ac:dyDescent="0.25">
      <c r="A30" s="70">
        <v>40554</v>
      </c>
      <c r="B30" s="61">
        <v>1263</v>
      </c>
      <c r="D30" s="71">
        <v>0.02</v>
      </c>
      <c r="E30" s="61">
        <v>168</v>
      </c>
      <c r="K30" s="69">
        <v>40572</v>
      </c>
      <c r="L30" s="72">
        <v>0.1965217391304348</v>
      </c>
      <c r="M30" s="72">
        <v>0.21260869565217394</v>
      </c>
    </row>
    <row r="31" spans="1:13" ht="15" customHeight="1" x14ac:dyDescent="0.25">
      <c r="A31" s="70">
        <v>40555</v>
      </c>
      <c r="B31" s="61">
        <v>1162</v>
      </c>
      <c r="D31" s="71">
        <v>0.04</v>
      </c>
      <c r="E31" s="61">
        <v>387</v>
      </c>
      <c r="K31" s="69">
        <v>40573</v>
      </c>
      <c r="L31" s="72">
        <v>0.21652173913043476</v>
      </c>
      <c r="M31" s="72">
        <v>0.24956521739130433</v>
      </c>
    </row>
    <row r="32" spans="1:13" ht="15" customHeight="1" x14ac:dyDescent="0.25">
      <c r="A32" s="70">
        <v>40556</v>
      </c>
      <c r="B32" s="61">
        <v>1406</v>
      </c>
      <c r="D32" s="71">
        <v>0.06</v>
      </c>
      <c r="E32" s="61">
        <v>608</v>
      </c>
      <c r="K32" s="69">
        <v>40574</v>
      </c>
      <c r="L32" s="72">
        <v>0.18083333333333337</v>
      </c>
      <c r="M32" s="72">
        <v>0.1875</v>
      </c>
    </row>
    <row r="33" spans="1:13" ht="15" customHeight="1" x14ac:dyDescent="0.25">
      <c r="A33" s="70">
        <v>40557</v>
      </c>
      <c r="B33" s="61">
        <v>1421</v>
      </c>
      <c r="D33" s="71">
        <v>0.08</v>
      </c>
      <c r="E33" s="61">
        <v>357</v>
      </c>
      <c r="K33" s="69">
        <v>40575</v>
      </c>
      <c r="L33" s="72">
        <v>0.19217391304347831</v>
      </c>
      <c r="M33" s="72">
        <v>0.23565217391304352</v>
      </c>
    </row>
    <row r="34" spans="1:13" ht="15" customHeight="1" x14ac:dyDescent="0.25">
      <c r="A34" s="70">
        <v>40558</v>
      </c>
      <c r="B34" s="61">
        <v>1248</v>
      </c>
      <c r="D34" s="71">
        <v>0.1</v>
      </c>
      <c r="E34" s="61">
        <v>1259</v>
      </c>
      <c r="K34" s="69">
        <v>40576</v>
      </c>
      <c r="L34" s="72">
        <v>0.26</v>
      </c>
      <c r="M34" s="72">
        <v>0.25416666666666671</v>
      </c>
    </row>
    <row r="35" spans="1:13" ht="15" customHeight="1" x14ac:dyDescent="0.25">
      <c r="A35" s="70">
        <v>40559</v>
      </c>
      <c r="B35" s="61">
        <v>1204</v>
      </c>
      <c r="D35" s="71">
        <v>0.12</v>
      </c>
      <c r="E35" s="61">
        <v>2104</v>
      </c>
      <c r="K35" s="69">
        <v>40577</v>
      </c>
      <c r="L35" s="72">
        <v>0.18695652173913049</v>
      </c>
      <c r="M35" s="72">
        <v>0.17913043478260871</v>
      </c>
    </row>
    <row r="36" spans="1:13" ht="15" customHeight="1" x14ac:dyDescent="0.25">
      <c r="A36" s="70">
        <v>40560</v>
      </c>
      <c r="B36" s="61">
        <v>1000</v>
      </c>
      <c r="D36" s="71">
        <v>0.14000000000000001</v>
      </c>
      <c r="E36" s="61">
        <v>4335</v>
      </c>
      <c r="K36" s="69">
        <v>40578</v>
      </c>
      <c r="L36" s="72">
        <v>0.21130434782608701</v>
      </c>
      <c r="M36" s="72">
        <v>0.22826086956521743</v>
      </c>
    </row>
    <row r="37" spans="1:13" ht="15" customHeight="1" x14ac:dyDescent="0.25">
      <c r="A37" s="70">
        <v>40561</v>
      </c>
      <c r="B37" s="61">
        <v>683</v>
      </c>
      <c r="D37" s="71">
        <v>0.16</v>
      </c>
      <c r="E37" s="61">
        <v>7003</v>
      </c>
      <c r="K37" s="69">
        <v>40579</v>
      </c>
      <c r="L37" s="72">
        <v>0.23333333333333336</v>
      </c>
      <c r="M37" s="72">
        <v>0.24333333333333332</v>
      </c>
    </row>
    <row r="38" spans="1:13" ht="15" customHeight="1" x14ac:dyDescent="0.25">
      <c r="A38" s="70">
        <v>40562</v>
      </c>
      <c r="B38" s="61">
        <v>1650</v>
      </c>
      <c r="D38" s="71">
        <v>0.18</v>
      </c>
      <c r="E38" s="61">
        <v>4045</v>
      </c>
      <c r="K38" s="69">
        <v>40580</v>
      </c>
      <c r="L38" s="72">
        <v>0.28583333333333333</v>
      </c>
      <c r="M38" s="72">
        <v>0.29208333333333331</v>
      </c>
    </row>
    <row r="39" spans="1:13" ht="15" customHeight="1" x14ac:dyDescent="0.25">
      <c r="A39" s="70">
        <v>40563</v>
      </c>
      <c r="B39" s="61">
        <v>1927</v>
      </c>
      <c r="D39" s="71">
        <v>0.2</v>
      </c>
      <c r="E39" s="61">
        <v>7926</v>
      </c>
      <c r="K39" s="69">
        <v>40581</v>
      </c>
      <c r="L39" s="72">
        <v>0.27166666666666667</v>
      </c>
      <c r="M39" s="72">
        <v>0.30333333333333329</v>
      </c>
    </row>
    <row r="40" spans="1:13" ht="15" customHeight="1" x14ac:dyDescent="0.25">
      <c r="A40" s="70">
        <v>40564</v>
      </c>
      <c r="B40" s="61">
        <v>1543</v>
      </c>
      <c r="D40" s="71">
        <v>0.22</v>
      </c>
      <c r="E40" s="61">
        <v>7212</v>
      </c>
      <c r="K40" s="69">
        <v>40582</v>
      </c>
      <c r="L40" s="72">
        <v>0.22083333333333341</v>
      </c>
      <c r="M40" s="72">
        <v>0.19958333333333342</v>
      </c>
    </row>
    <row r="41" spans="1:13" ht="15" customHeight="1" x14ac:dyDescent="0.25">
      <c r="A41" s="70">
        <v>40565</v>
      </c>
      <c r="B41" s="61">
        <v>981</v>
      </c>
      <c r="D41" s="71">
        <v>0.24</v>
      </c>
      <c r="E41" s="61">
        <v>5965</v>
      </c>
      <c r="K41" s="69">
        <v>40583</v>
      </c>
      <c r="L41" s="72">
        <v>0.1347826086956522</v>
      </c>
      <c r="M41" s="72">
        <v>0.14565217391304347</v>
      </c>
    </row>
    <row r="42" spans="1:13" ht="15" customHeight="1" x14ac:dyDescent="0.25">
      <c r="A42" s="70">
        <v>40566</v>
      </c>
      <c r="B42" s="61">
        <v>986</v>
      </c>
      <c r="D42" s="71">
        <v>0.26</v>
      </c>
      <c r="E42" s="61">
        <v>3157</v>
      </c>
      <c r="K42" s="69">
        <v>40584</v>
      </c>
      <c r="L42" s="72">
        <v>0.14434782608695657</v>
      </c>
      <c r="M42" s="72">
        <v>0.15043478260869569</v>
      </c>
    </row>
    <row r="43" spans="1:13" ht="15" customHeight="1" x14ac:dyDescent="0.25">
      <c r="A43" s="70">
        <v>40567</v>
      </c>
      <c r="B43" s="61">
        <v>1416</v>
      </c>
      <c r="D43" s="71">
        <v>0.28000000000000003</v>
      </c>
      <c r="E43" s="61">
        <v>1958</v>
      </c>
      <c r="K43" s="69">
        <v>40585</v>
      </c>
      <c r="L43" s="72">
        <v>0.18909090909090909</v>
      </c>
      <c r="M43" s="72">
        <v>0.21454545454545457</v>
      </c>
    </row>
    <row r="44" spans="1:13" ht="15" customHeight="1" x14ac:dyDescent="0.25">
      <c r="A44" s="70">
        <v>40568</v>
      </c>
      <c r="B44" s="61">
        <v>1985</v>
      </c>
      <c r="D44" s="71">
        <v>0.3</v>
      </c>
      <c r="E44" s="61">
        <v>3551</v>
      </c>
      <c r="K44" s="69">
        <v>40586</v>
      </c>
      <c r="L44" s="72">
        <v>0.22249999999999995</v>
      </c>
      <c r="M44" s="72">
        <v>0.23291666666666663</v>
      </c>
    </row>
    <row r="45" spans="1:13" ht="15" customHeight="1" x14ac:dyDescent="0.25">
      <c r="A45" s="70">
        <v>40569</v>
      </c>
      <c r="B45" s="61">
        <v>506</v>
      </c>
      <c r="D45" s="71">
        <v>0.32</v>
      </c>
      <c r="E45" s="61">
        <v>1966</v>
      </c>
      <c r="K45" s="69">
        <v>40587</v>
      </c>
      <c r="L45" s="72">
        <v>0.31652173913043485</v>
      </c>
      <c r="M45" s="72">
        <v>0.32434782608695656</v>
      </c>
    </row>
    <row r="46" spans="1:13" ht="15" customHeight="1" x14ac:dyDescent="0.25">
      <c r="A46" s="70">
        <v>40570</v>
      </c>
      <c r="B46" s="61">
        <v>431</v>
      </c>
      <c r="D46" s="71">
        <v>0.34</v>
      </c>
      <c r="E46" s="61">
        <v>2478</v>
      </c>
      <c r="K46" s="69">
        <v>40588</v>
      </c>
      <c r="L46" s="72">
        <v>0.34749999999999998</v>
      </c>
      <c r="M46" s="72">
        <v>0.32874999999999999</v>
      </c>
    </row>
    <row r="47" spans="1:13" ht="15" customHeight="1" x14ac:dyDescent="0.25">
      <c r="A47" s="70">
        <v>40571</v>
      </c>
      <c r="B47" s="61">
        <v>1167</v>
      </c>
      <c r="D47" s="71">
        <v>0.36</v>
      </c>
      <c r="E47" s="61">
        <v>1341</v>
      </c>
      <c r="K47" s="69" t="s">
        <v>38</v>
      </c>
      <c r="L47" s="61">
        <v>0.20589999999999961</v>
      </c>
      <c r="M47" s="61">
        <v>0.2123299999999998</v>
      </c>
    </row>
    <row r="48" spans="1:13" ht="15" customHeight="1" x14ac:dyDescent="0.25">
      <c r="A48" s="70">
        <v>40572</v>
      </c>
      <c r="B48" s="61">
        <v>1098</v>
      </c>
      <c r="D48" s="71">
        <v>0.38</v>
      </c>
      <c r="E48" s="61">
        <v>521</v>
      </c>
    </row>
    <row r="49" spans="1:5" ht="15" customHeight="1" x14ac:dyDescent="0.25">
      <c r="A49" s="70">
        <v>40573</v>
      </c>
      <c r="B49" s="61">
        <v>1096</v>
      </c>
      <c r="D49" s="71">
        <v>0.4</v>
      </c>
      <c r="E49" s="61">
        <v>985</v>
      </c>
    </row>
    <row r="50" spans="1:5" ht="15" customHeight="1" x14ac:dyDescent="0.25">
      <c r="A50" s="70">
        <v>40574</v>
      </c>
      <c r="B50" s="61">
        <v>1501</v>
      </c>
      <c r="D50" s="71">
        <v>0.42</v>
      </c>
      <c r="E50" s="61">
        <v>519</v>
      </c>
    </row>
    <row r="51" spans="1:5" ht="15" customHeight="1" x14ac:dyDescent="0.25">
      <c r="A51" s="70">
        <v>40575</v>
      </c>
      <c r="B51" s="61">
        <v>1360</v>
      </c>
      <c r="D51" s="71">
        <v>0.44</v>
      </c>
      <c r="E51" s="61">
        <v>194</v>
      </c>
    </row>
    <row r="52" spans="1:5" ht="15" customHeight="1" x14ac:dyDescent="0.25">
      <c r="A52" s="70">
        <v>40576</v>
      </c>
      <c r="B52" s="61">
        <v>1526</v>
      </c>
      <c r="D52" s="71">
        <v>0.46</v>
      </c>
      <c r="E52" s="61">
        <v>265</v>
      </c>
    </row>
    <row r="53" spans="1:5" ht="15" customHeight="1" x14ac:dyDescent="0.25">
      <c r="A53" s="70">
        <v>40577</v>
      </c>
      <c r="B53" s="61">
        <v>1550</v>
      </c>
      <c r="D53" s="71" t="s">
        <v>38</v>
      </c>
      <c r="E53" s="61">
        <v>58304</v>
      </c>
    </row>
    <row r="54" spans="1:5" ht="15" customHeight="1" x14ac:dyDescent="0.25">
      <c r="A54" s="70">
        <v>40578</v>
      </c>
      <c r="B54" s="61">
        <v>1708</v>
      </c>
    </row>
    <row r="55" spans="1:5" ht="15" customHeight="1" x14ac:dyDescent="0.25">
      <c r="A55" s="70">
        <v>40579</v>
      </c>
      <c r="B55" s="61">
        <v>1005</v>
      </c>
    </row>
    <row r="56" spans="1:5" ht="15" customHeight="1" x14ac:dyDescent="0.25">
      <c r="A56" s="70">
        <v>40580</v>
      </c>
      <c r="B56" s="61">
        <v>1623</v>
      </c>
    </row>
    <row r="57" spans="1:5" ht="15" customHeight="1" x14ac:dyDescent="0.25">
      <c r="A57" s="70">
        <v>40581</v>
      </c>
      <c r="B57" s="61">
        <v>1712</v>
      </c>
    </row>
    <row r="58" spans="1:5" ht="15" customHeight="1" x14ac:dyDescent="0.25">
      <c r="A58" s="70">
        <v>40582</v>
      </c>
      <c r="B58" s="61">
        <v>1530</v>
      </c>
    </row>
    <row r="59" spans="1:5" ht="15" customHeight="1" x14ac:dyDescent="0.25">
      <c r="A59" s="70">
        <v>40583</v>
      </c>
      <c r="B59" s="61">
        <v>1605</v>
      </c>
    </row>
    <row r="60" spans="1:5" ht="15" customHeight="1" x14ac:dyDescent="0.25">
      <c r="A60" s="70">
        <v>40584</v>
      </c>
      <c r="B60" s="61">
        <v>1538</v>
      </c>
    </row>
    <row r="61" spans="1:5" ht="15" customHeight="1" x14ac:dyDescent="0.25">
      <c r="A61" s="70">
        <v>40585</v>
      </c>
      <c r="B61" s="61">
        <v>1746</v>
      </c>
    </row>
    <row r="62" spans="1:5" ht="15" customHeight="1" x14ac:dyDescent="0.25">
      <c r="A62" s="70">
        <v>40586</v>
      </c>
      <c r="B62" s="61">
        <v>1472</v>
      </c>
    </row>
    <row r="63" spans="1:5" ht="15" customHeight="1" x14ac:dyDescent="0.25">
      <c r="A63" s="70">
        <v>40587</v>
      </c>
      <c r="B63" s="61">
        <v>1589</v>
      </c>
    </row>
    <row r="64" spans="1:5" ht="15" customHeight="1" x14ac:dyDescent="0.25">
      <c r="A64" s="70">
        <v>40588</v>
      </c>
      <c r="B64" s="61">
        <v>151</v>
      </c>
    </row>
    <row r="65" spans="1:2" ht="15" customHeight="1" x14ac:dyDescent="0.25">
      <c r="A65" s="69" t="s">
        <v>38</v>
      </c>
      <c r="B65" s="61">
        <v>58304</v>
      </c>
    </row>
  </sheetData>
  <autoFilter ref="D20:H52" xr:uid="{E20C6609-C6E4-49B5-9A6F-CA772BE579DE}"/>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C6609-C6E4-49B5-9A6F-CA772BE579DE}">
  <dimension ref="A1:M53"/>
  <sheetViews>
    <sheetView zoomScaleNormal="100" workbookViewId="0"/>
  </sheetViews>
  <sheetFormatPr defaultRowHeight="15" customHeight="1" x14ac:dyDescent="0.25"/>
  <cols>
    <col min="1" max="1" width="13.140625" bestFit="1" customWidth="1"/>
    <col min="2" max="3" width="19.85546875" customWidth="1"/>
    <col min="4" max="4" width="13.140625" bestFit="1" customWidth="1"/>
    <col min="5" max="6" width="22.140625" bestFit="1" customWidth="1"/>
    <col min="7" max="7" width="13.140625" bestFit="1" customWidth="1"/>
    <col min="8" max="8" width="19.85546875" bestFit="1" customWidth="1"/>
    <col min="9" max="9" width="17.42578125" bestFit="1" customWidth="1"/>
    <col min="10" max="11" width="18.42578125" bestFit="1" customWidth="1"/>
    <col min="12" max="12" width="18.28515625" customWidth="1"/>
    <col min="13" max="13" width="27.28515625" bestFit="1" customWidth="1"/>
  </cols>
  <sheetData>
    <row r="1" spans="1:13" ht="15" customHeight="1" x14ac:dyDescent="0.25">
      <c r="A1" t="s">
        <v>39</v>
      </c>
      <c r="B1" t="s">
        <v>43</v>
      </c>
      <c r="C1" t="s">
        <v>44</v>
      </c>
      <c r="D1" t="s">
        <v>40</v>
      </c>
      <c r="E1" t="s">
        <v>41</v>
      </c>
      <c r="F1" t="s">
        <v>45</v>
      </c>
      <c r="G1" t="s">
        <v>42</v>
      </c>
      <c r="I1" s="55" t="s">
        <v>37</v>
      </c>
      <c r="K1" s="55" t="s">
        <v>37</v>
      </c>
      <c r="L1" t="s">
        <v>55</v>
      </c>
      <c r="M1" t="s">
        <v>56</v>
      </c>
    </row>
    <row r="2" spans="1:13" ht="15" customHeight="1" x14ac:dyDescent="0.25">
      <c r="A2" s="61">
        <v>33898</v>
      </c>
      <c r="B2" s="61">
        <v>2746</v>
      </c>
      <c r="C2" s="61">
        <v>31152</v>
      </c>
      <c r="D2" s="57">
        <v>0.19688524590163942</v>
      </c>
      <c r="E2" s="57">
        <v>0.20049180327868887</v>
      </c>
      <c r="F2" s="62">
        <v>0.20485098360655737</v>
      </c>
      <c r="G2" s="58">
        <v>0.56247540983606703</v>
      </c>
      <c r="H2" s="58"/>
      <c r="I2" s="56" t="s">
        <v>32</v>
      </c>
      <c r="K2" s="69">
        <v>40544</v>
      </c>
      <c r="L2" s="72">
        <v>0.34416666666666673</v>
      </c>
      <c r="M2" s="72">
        <v>0.33833333333333337</v>
      </c>
    </row>
    <row r="3" spans="1:13" ht="15" customHeight="1" x14ac:dyDescent="0.25">
      <c r="A3" s="61"/>
      <c r="B3" s="61"/>
      <c r="C3" s="60"/>
      <c r="D3" s="57"/>
      <c r="E3" s="57"/>
      <c r="F3" s="59"/>
      <c r="G3" s="54"/>
      <c r="H3" s="54"/>
      <c r="I3" s="56" t="s">
        <v>35</v>
      </c>
      <c r="K3" s="69">
        <v>40545</v>
      </c>
      <c r="L3" s="72">
        <v>0.36347826086956525</v>
      </c>
      <c r="M3" s="72">
        <v>0.32347826086956527</v>
      </c>
    </row>
    <row r="4" spans="1:13" ht="15" customHeight="1" x14ac:dyDescent="0.25">
      <c r="A4" s="60"/>
      <c r="B4" s="60"/>
      <c r="I4" s="56" t="s">
        <v>34</v>
      </c>
      <c r="K4" s="69">
        <v>40546</v>
      </c>
      <c r="L4" s="72">
        <v>0.19636363636363632</v>
      </c>
      <c r="M4" s="72">
        <v>0.19000000000000003</v>
      </c>
    </row>
    <row r="5" spans="1:13" ht="15" customHeight="1" x14ac:dyDescent="0.25">
      <c r="I5" s="56" t="s">
        <v>36</v>
      </c>
      <c r="K5" s="69">
        <v>40547</v>
      </c>
      <c r="L5" s="72">
        <v>0.19999999999999998</v>
      </c>
      <c r="M5" s="72">
        <v>0.2130434782608695</v>
      </c>
    </row>
    <row r="6" spans="1:13" ht="15" customHeight="1" x14ac:dyDescent="0.25">
      <c r="C6" s="60"/>
      <c r="D6" s="57"/>
      <c r="E6" s="57"/>
      <c r="F6" s="59"/>
      <c r="I6" s="56" t="s">
        <v>38</v>
      </c>
      <c r="K6" s="69">
        <v>40548</v>
      </c>
      <c r="L6" s="72">
        <v>0.22695652173913042</v>
      </c>
      <c r="M6" s="72">
        <v>0.23130434782608697</v>
      </c>
    </row>
    <row r="7" spans="1:13" ht="15" customHeight="1" x14ac:dyDescent="0.25">
      <c r="A7" s="60"/>
      <c r="B7" s="60"/>
      <c r="K7" s="69">
        <v>40549</v>
      </c>
      <c r="L7" s="72">
        <v>0.20434782608695654</v>
      </c>
      <c r="M7" s="72">
        <v>0.23391304347826089</v>
      </c>
    </row>
    <row r="8" spans="1:13" ht="15" customHeight="1" x14ac:dyDescent="0.25">
      <c r="G8" s="55" t="s">
        <v>37</v>
      </c>
      <c r="H8" t="s">
        <v>39</v>
      </c>
      <c r="K8" s="69">
        <v>40550</v>
      </c>
      <c r="L8" s="72">
        <v>0.19652173913043483</v>
      </c>
      <c r="M8" s="72">
        <v>0.21000000000000005</v>
      </c>
    </row>
    <row r="9" spans="1:13" ht="15" customHeight="1" x14ac:dyDescent="0.25">
      <c r="C9" s="60"/>
      <c r="D9" s="68"/>
      <c r="E9" s="57"/>
      <c r="F9" s="59"/>
      <c r="G9" s="56" t="s">
        <v>32</v>
      </c>
      <c r="H9" s="61">
        <v>21973</v>
      </c>
      <c r="K9" s="69">
        <v>40551</v>
      </c>
      <c r="L9" s="72">
        <v>0.16500000000000006</v>
      </c>
      <c r="M9" s="72">
        <v>0.16291666666666668</v>
      </c>
    </row>
    <row r="10" spans="1:13" ht="15" customHeight="1" x14ac:dyDescent="0.25">
      <c r="A10" s="60"/>
      <c r="B10" s="60"/>
      <c r="G10" s="56" t="s">
        <v>35</v>
      </c>
      <c r="H10" s="61">
        <v>1463</v>
      </c>
      <c r="K10" s="69">
        <v>40552</v>
      </c>
      <c r="L10" s="72">
        <v>0.13833333333333339</v>
      </c>
      <c r="M10" s="72">
        <v>0.11749999999999999</v>
      </c>
    </row>
    <row r="11" spans="1:13" ht="15" customHeight="1" x14ac:dyDescent="0.25">
      <c r="G11" s="56" t="s">
        <v>34</v>
      </c>
      <c r="H11" s="61">
        <v>10426</v>
      </c>
      <c r="K11" s="69">
        <v>40553</v>
      </c>
      <c r="L11" s="72">
        <v>0.1508333333333334</v>
      </c>
      <c r="M11" s="72">
        <v>0.15125000000000002</v>
      </c>
    </row>
    <row r="12" spans="1:13" ht="15" customHeight="1" x14ac:dyDescent="0.25">
      <c r="G12" s="56" t="s">
        <v>36</v>
      </c>
      <c r="H12" s="61">
        <v>36</v>
      </c>
      <c r="K12" s="69">
        <v>40554</v>
      </c>
      <c r="L12" s="72">
        <v>0.16909090909090915</v>
      </c>
      <c r="M12" s="72">
        <v>0.1918181818181818</v>
      </c>
    </row>
    <row r="13" spans="1:13" ht="15" customHeight="1" x14ac:dyDescent="0.25">
      <c r="G13" s="56" t="s">
        <v>38</v>
      </c>
      <c r="H13" s="61">
        <v>33898</v>
      </c>
      <c r="K13" s="69">
        <v>40555</v>
      </c>
      <c r="L13" s="72">
        <v>0.17272727272727278</v>
      </c>
      <c r="M13" s="72">
        <v>0.16090909090909092</v>
      </c>
    </row>
    <row r="14" spans="1:13" ht="15" customHeight="1" x14ac:dyDescent="0.25">
      <c r="K14" s="69">
        <v>40556</v>
      </c>
      <c r="L14" s="72">
        <v>0.16500000000000006</v>
      </c>
      <c r="M14" s="72">
        <v>0.15083333333333335</v>
      </c>
    </row>
    <row r="15" spans="1:13" ht="15" customHeight="1" x14ac:dyDescent="0.25">
      <c r="G15" s="55" t="s">
        <v>37</v>
      </c>
      <c r="H15" t="s">
        <v>39</v>
      </c>
      <c r="K15" s="69">
        <v>40557</v>
      </c>
      <c r="L15" s="72">
        <v>0.16086956521739135</v>
      </c>
      <c r="M15" s="72">
        <v>0.18913043478260871</v>
      </c>
    </row>
    <row r="16" spans="1:13" ht="15" customHeight="1" x14ac:dyDescent="0.25">
      <c r="G16" s="56" t="s">
        <v>22</v>
      </c>
      <c r="H16" s="61">
        <v>1000</v>
      </c>
      <c r="K16" s="69">
        <v>40558</v>
      </c>
      <c r="L16" s="72">
        <v>0.23333333333333331</v>
      </c>
      <c r="M16" s="72">
        <v>0.24875000000000003</v>
      </c>
    </row>
    <row r="17" spans="1:13" ht="15" customHeight="1" x14ac:dyDescent="0.25">
      <c r="G17" s="56" t="s">
        <v>21</v>
      </c>
      <c r="H17" s="61">
        <v>32898</v>
      </c>
      <c r="K17" s="69">
        <v>40559</v>
      </c>
      <c r="L17" s="72">
        <v>0.23166666666666669</v>
      </c>
      <c r="M17" s="72">
        <v>0.23416666666666672</v>
      </c>
    </row>
    <row r="18" spans="1:13" ht="15" customHeight="1" x14ac:dyDescent="0.25">
      <c r="G18" s="56" t="s">
        <v>38</v>
      </c>
      <c r="H18" s="61">
        <v>33898</v>
      </c>
      <c r="K18" s="69">
        <v>40560</v>
      </c>
      <c r="L18" s="72">
        <v>0.1758333333333334</v>
      </c>
      <c r="M18" s="72">
        <v>0.17708333333333329</v>
      </c>
    </row>
    <row r="19" spans="1:13" ht="15" customHeight="1" x14ac:dyDescent="0.25">
      <c r="A19" s="55" t="s">
        <v>37</v>
      </c>
      <c r="B19" t="s">
        <v>39</v>
      </c>
      <c r="K19" s="69">
        <v>40561</v>
      </c>
      <c r="L19" s="72">
        <v>0.2166666666666667</v>
      </c>
      <c r="M19" s="72">
        <v>0.23333333333333336</v>
      </c>
    </row>
    <row r="20" spans="1:13" ht="15" customHeight="1" x14ac:dyDescent="0.25">
      <c r="A20" s="70">
        <v>40544</v>
      </c>
      <c r="B20" s="61">
        <v>985</v>
      </c>
      <c r="D20" s="55" t="s">
        <v>37</v>
      </c>
      <c r="E20" t="s">
        <v>39</v>
      </c>
      <c r="G20" s="55" t="s">
        <v>37</v>
      </c>
      <c r="H20" t="s">
        <v>39</v>
      </c>
      <c r="K20" s="69">
        <v>40562</v>
      </c>
      <c r="L20" s="72">
        <v>0.29217391304347828</v>
      </c>
      <c r="M20" s="72">
        <v>0.29869565217391303</v>
      </c>
    </row>
    <row r="21" spans="1:13" ht="15" customHeight="1" x14ac:dyDescent="0.25">
      <c r="A21" s="70">
        <v>40545</v>
      </c>
      <c r="B21" s="61">
        <v>801</v>
      </c>
      <c r="D21" s="70">
        <v>40568</v>
      </c>
      <c r="E21" s="61">
        <v>1985</v>
      </c>
      <c r="G21" s="56" t="s">
        <v>49</v>
      </c>
      <c r="H21" s="61">
        <v>3813</v>
      </c>
      <c r="K21" s="69">
        <v>40563</v>
      </c>
      <c r="L21" s="72">
        <v>0.26166666666666666</v>
      </c>
      <c r="M21" s="72">
        <v>0.25500000000000006</v>
      </c>
    </row>
    <row r="22" spans="1:13" ht="15" customHeight="1" x14ac:dyDescent="0.25">
      <c r="A22" s="70">
        <v>40546</v>
      </c>
      <c r="B22" s="61">
        <v>1349</v>
      </c>
      <c r="D22" s="70">
        <v>40563</v>
      </c>
      <c r="E22" s="61">
        <v>1927</v>
      </c>
      <c r="G22" s="56" t="s">
        <v>50</v>
      </c>
      <c r="H22" s="61">
        <v>5086</v>
      </c>
      <c r="K22" s="69">
        <v>40564</v>
      </c>
      <c r="L22" s="72">
        <v>0.17750000000000002</v>
      </c>
      <c r="M22" s="72">
        <v>0.15833333333333333</v>
      </c>
    </row>
    <row r="23" spans="1:13" ht="15" customHeight="1" x14ac:dyDescent="0.25">
      <c r="A23" s="70">
        <v>40547</v>
      </c>
      <c r="B23" s="61">
        <v>1562</v>
      </c>
      <c r="D23" s="70">
        <v>40562</v>
      </c>
      <c r="E23" s="61">
        <v>1650</v>
      </c>
      <c r="G23" s="56" t="s">
        <v>51</v>
      </c>
      <c r="H23" s="61">
        <v>5493</v>
      </c>
      <c r="K23" s="69">
        <v>40565</v>
      </c>
      <c r="L23" s="72">
        <v>5.9130434782608703E-2</v>
      </c>
      <c r="M23" s="72">
        <v>8.0869565217391318E-2</v>
      </c>
    </row>
    <row r="24" spans="1:13" ht="15" customHeight="1" x14ac:dyDescent="0.25">
      <c r="A24" s="70">
        <v>40548</v>
      </c>
      <c r="B24" s="61">
        <v>1600</v>
      </c>
      <c r="D24" s="70">
        <v>40549</v>
      </c>
      <c r="E24" s="61">
        <v>1606</v>
      </c>
      <c r="G24" s="56" t="s">
        <v>52</v>
      </c>
      <c r="H24" s="61">
        <v>4918</v>
      </c>
      <c r="K24" s="69">
        <v>40566</v>
      </c>
      <c r="L24" s="72">
        <v>9.6521739130434797E-2</v>
      </c>
      <c r="M24" s="72">
        <v>0.10130434782608697</v>
      </c>
    </row>
    <row r="25" spans="1:13" ht="15" customHeight="1" x14ac:dyDescent="0.25">
      <c r="A25" s="70">
        <v>40549</v>
      </c>
      <c r="B25" s="61">
        <v>1606</v>
      </c>
      <c r="D25" s="70">
        <v>40548</v>
      </c>
      <c r="E25" s="61">
        <v>1600</v>
      </c>
      <c r="G25" s="56" t="s">
        <v>53</v>
      </c>
      <c r="H25" s="61">
        <v>5370</v>
      </c>
      <c r="K25" s="69">
        <v>40567</v>
      </c>
      <c r="L25" s="72">
        <v>9.7391304347826113E-2</v>
      </c>
      <c r="M25" s="72">
        <v>0.11913043478260872</v>
      </c>
    </row>
    <row r="26" spans="1:13" ht="15" customHeight="1" x14ac:dyDescent="0.25">
      <c r="A26" s="70">
        <v>40550</v>
      </c>
      <c r="B26" s="61">
        <v>1510</v>
      </c>
      <c r="D26" s="69" t="s">
        <v>38</v>
      </c>
      <c r="E26" s="61">
        <v>8768</v>
      </c>
      <c r="G26" s="56" t="s">
        <v>54</v>
      </c>
      <c r="H26" s="61">
        <v>5045</v>
      </c>
      <c r="K26" s="69">
        <v>40568</v>
      </c>
      <c r="L26" s="72">
        <v>0.22347826086956515</v>
      </c>
      <c r="M26" s="72">
        <v>0.23521739130434791</v>
      </c>
    </row>
    <row r="27" spans="1:13" ht="15" customHeight="1" x14ac:dyDescent="0.25">
      <c r="A27" s="70">
        <v>40551</v>
      </c>
      <c r="B27" s="61">
        <v>959</v>
      </c>
      <c r="G27" s="56" t="s">
        <v>48</v>
      </c>
      <c r="H27" s="61">
        <v>4173</v>
      </c>
      <c r="K27" s="69">
        <v>40569</v>
      </c>
      <c r="L27" s="72">
        <v>0.21750000000000005</v>
      </c>
      <c r="M27" s="72">
        <v>0.20375000000000004</v>
      </c>
    </row>
    <row r="28" spans="1:13" ht="15" customHeight="1" x14ac:dyDescent="0.25">
      <c r="A28" s="70">
        <v>40552</v>
      </c>
      <c r="B28" s="61">
        <v>822</v>
      </c>
      <c r="G28" s="56" t="s">
        <v>38</v>
      </c>
      <c r="H28" s="61">
        <v>33898</v>
      </c>
      <c r="K28" s="69">
        <v>40570</v>
      </c>
      <c r="L28" s="72">
        <v>0.19499999999999998</v>
      </c>
      <c r="M28" s="72">
        <v>0.21999999999999997</v>
      </c>
    </row>
    <row r="29" spans="1:13" ht="15" customHeight="1" x14ac:dyDescent="0.25">
      <c r="A29" s="70">
        <v>40553</v>
      </c>
      <c r="B29" s="61">
        <v>1321</v>
      </c>
      <c r="D29" s="55" t="s">
        <v>37</v>
      </c>
      <c r="E29" t="s">
        <v>39</v>
      </c>
      <c r="K29" s="69">
        <v>40571</v>
      </c>
      <c r="L29" s="72">
        <v>0.18666666666666668</v>
      </c>
      <c r="M29" s="72">
        <v>0.21666666666666667</v>
      </c>
    </row>
    <row r="30" spans="1:13" ht="15" customHeight="1" x14ac:dyDescent="0.25">
      <c r="A30" s="70">
        <v>40554</v>
      </c>
      <c r="B30" s="61">
        <v>1263</v>
      </c>
      <c r="D30" s="71">
        <v>0.02</v>
      </c>
      <c r="E30" s="61">
        <v>168</v>
      </c>
      <c r="K30" s="69" t="s">
        <v>38</v>
      </c>
      <c r="L30" s="61">
        <v>0.19688524590163942</v>
      </c>
      <c r="M30" s="61">
        <v>0.20049180327868887</v>
      </c>
    </row>
    <row r="31" spans="1:13" ht="15" customHeight="1" x14ac:dyDescent="0.25">
      <c r="A31" s="70">
        <v>40555</v>
      </c>
      <c r="B31" s="61">
        <v>1162</v>
      </c>
      <c r="D31" s="71">
        <v>0.04</v>
      </c>
      <c r="E31" s="61">
        <v>387</v>
      </c>
    </row>
    <row r="32" spans="1:13" ht="15" customHeight="1" x14ac:dyDescent="0.25">
      <c r="A32" s="70">
        <v>40556</v>
      </c>
      <c r="B32" s="61">
        <v>1406</v>
      </c>
      <c r="D32" s="71">
        <v>0.06</v>
      </c>
      <c r="E32" s="61">
        <v>457</v>
      </c>
    </row>
    <row r="33" spans="1:5" ht="15" customHeight="1" x14ac:dyDescent="0.25">
      <c r="A33" s="70">
        <v>40557</v>
      </c>
      <c r="B33" s="61">
        <v>1421</v>
      </c>
      <c r="D33" s="71">
        <v>0.08</v>
      </c>
      <c r="E33" s="61">
        <v>276</v>
      </c>
    </row>
    <row r="34" spans="1:5" ht="15" customHeight="1" x14ac:dyDescent="0.25">
      <c r="A34" s="70">
        <v>40558</v>
      </c>
      <c r="B34" s="61">
        <v>1248</v>
      </c>
      <c r="D34" s="71">
        <v>0.1</v>
      </c>
      <c r="E34" s="61">
        <v>495</v>
      </c>
    </row>
    <row r="35" spans="1:5" ht="15" customHeight="1" x14ac:dyDescent="0.25">
      <c r="A35" s="70">
        <v>40559</v>
      </c>
      <c r="B35" s="61">
        <v>1204</v>
      </c>
      <c r="D35" s="71">
        <v>0.12</v>
      </c>
      <c r="E35" s="61">
        <v>1498</v>
      </c>
    </row>
    <row r="36" spans="1:5" ht="15" customHeight="1" x14ac:dyDescent="0.25">
      <c r="A36" s="70">
        <v>40560</v>
      </c>
      <c r="B36" s="61">
        <v>1000</v>
      </c>
      <c r="D36" s="71">
        <v>0.14000000000000001</v>
      </c>
      <c r="E36" s="61">
        <v>2788</v>
      </c>
    </row>
    <row r="37" spans="1:5" ht="15" customHeight="1" x14ac:dyDescent="0.25">
      <c r="A37" s="70">
        <v>40561</v>
      </c>
      <c r="B37" s="61">
        <v>683</v>
      </c>
      <c r="D37" s="71">
        <v>0.16</v>
      </c>
      <c r="E37" s="61">
        <v>4164</v>
      </c>
    </row>
    <row r="38" spans="1:5" ht="15" customHeight="1" x14ac:dyDescent="0.25">
      <c r="A38" s="70">
        <v>40562</v>
      </c>
      <c r="B38" s="61">
        <v>1650</v>
      </c>
      <c r="D38" s="71">
        <v>0.18</v>
      </c>
      <c r="E38" s="61">
        <v>2583</v>
      </c>
    </row>
    <row r="39" spans="1:5" ht="15" customHeight="1" x14ac:dyDescent="0.25">
      <c r="A39" s="70">
        <v>40563</v>
      </c>
      <c r="B39" s="61">
        <v>1927</v>
      </c>
      <c r="D39" s="71">
        <v>0.2</v>
      </c>
      <c r="E39" s="61">
        <v>5935</v>
      </c>
    </row>
    <row r="40" spans="1:5" ht="15" customHeight="1" x14ac:dyDescent="0.25">
      <c r="A40" s="70">
        <v>40564</v>
      </c>
      <c r="B40" s="61">
        <v>1543</v>
      </c>
      <c r="D40" s="71">
        <v>0.22</v>
      </c>
      <c r="E40" s="61">
        <v>4362</v>
      </c>
    </row>
    <row r="41" spans="1:5" ht="15" customHeight="1" x14ac:dyDescent="0.25">
      <c r="A41" s="70">
        <v>40565</v>
      </c>
      <c r="B41" s="61">
        <v>981</v>
      </c>
      <c r="D41" s="71">
        <v>0.24</v>
      </c>
      <c r="E41" s="61">
        <v>2726</v>
      </c>
    </row>
    <row r="42" spans="1:5" ht="15" customHeight="1" x14ac:dyDescent="0.25">
      <c r="A42" s="70">
        <v>40566</v>
      </c>
      <c r="B42" s="61">
        <v>986</v>
      </c>
      <c r="D42" s="71">
        <v>0.26</v>
      </c>
      <c r="E42" s="61">
        <v>2110</v>
      </c>
    </row>
    <row r="43" spans="1:5" ht="15" customHeight="1" x14ac:dyDescent="0.25">
      <c r="A43" s="70">
        <v>40567</v>
      </c>
      <c r="B43" s="61">
        <v>1416</v>
      </c>
      <c r="D43" s="71">
        <v>0.28000000000000003</v>
      </c>
      <c r="E43" s="61">
        <v>890</v>
      </c>
    </row>
    <row r="44" spans="1:5" ht="15" customHeight="1" x14ac:dyDescent="0.25">
      <c r="A44" s="70">
        <v>40568</v>
      </c>
      <c r="B44" s="61">
        <v>1985</v>
      </c>
      <c r="D44" s="71">
        <v>0.3</v>
      </c>
      <c r="E44" s="61">
        <v>1733</v>
      </c>
    </row>
    <row r="45" spans="1:5" ht="15" customHeight="1" x14ac:dyDescent="0.25">
      <c r="A45" s="70">
        <v>40569</v>
      </c>
      <c r="B45" s="61">
        <v>506</v>
      </c>
      <c r="D45" s="71">
        <v>0.32</v>
      </c>
      <c r="E45" s="61">
        <v>945</v>
      </c>
    </row>
    <row r="46" spans="1:5" ht="15" customHeight="1" x14ac:dyDescent="0.25">
      <c r="A46" s="70">
        <v>40570</v>
      </c>
      <c r="B46" s="61">
        <v>431</v>
      </c>
      <c r="D46" s="71">
        <v>0.34</v>
      </c>
      <c r="E46" s="61">
        <v>504</v>
      </c>
    </row>
    <row r="47" spans="1:5" ht="15" customHeight="1" x14ac:dyDescent="0.25">
      <c r="A47" s="70">
        <v>40571</v>
      </c>
      <c r="B47" s="61">
        <v>571</v>
      </c>
      <c r="D47" s="71">
        <v>0.36</v>
      </c>
      <c r="E47" s="61">
        <v>656</v>
      </c>
    </row>
    <row r="48" spans="1:5" ht="15" customHeight="1" x14ac:dyDescent="0.25">
      <c r="A48" s="69" t="s">
        <v>38</v>
      </c>
      <c r="B48" s="61">
        <v>33898</v>
      </c>
      <c r="D48" s="71">
        <v>0.38</v>
      </c>
      <c r="E48" s="61">
        <v>160</v>
      </c>
    </row>
    <row r="49" spans="4:5" ht="15" customHeight="1" x14ac:dyDescent="0.25">
      <c r="D49" s="71">
        <v>0.4</v>
      </c>
      <c r="E49" s="61">
        <v>342</v>
      </c>
    </row>
    <row r="50" spans="4:5" ht="15" customHeight="1" x14ac:dyDescent="0.25">
      <c r="D50" s="71">
        <v>0.42</v>
      </c>
      <c r="E50" s="61">
        <v>260</v>
      </c>
    </row>
    <row r="51" spans="4:5" ht="15" customHeight="1" x14ac:dyDescent="0.25">
      <c r="D51" s="71">
        <v>0.44</v>
      </c>
      <c r="E51" s="61">
        <v>194</v>
      </c>
    </row>
    <row r="52" spans="4:5" ht="15" customHeight="1" x14ac:dyDescent="0.25">
      <c r="D52" s="71">
        <v>0.46</v>
      </c>
      <c r="E52" s="61">
        <v>265</v>
      </c>
    </row>
    <row r="53" spans="4:5" ht="15" customHeight="1" x14ac:dyDescent="0.25">
      <c r="D53" s="71" t="s">
        <v>38</v>
      </c>
      <c r="E53" s="61">
        <v>33898</v>
      </c>
    </row>
  </sheetData>
  <autoFilter ref="D20:H52" xr:uid="{E20C6609-C6E4-49B5-9A6F-CA772BE579DE}"/>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EBE2-ADB7-476E-9555-44A9F262BADE}">
  <sheetPr codeName="Sheet2"/>
  <dimension ref="A1:AE612"/>
  <sheetViews>
    <sheetView showGridLines="0" workbookViewId="0">
      <pane ySplit="2" topLeftCell="A321" activePane="bottomLeft" state="frozen"/>
      <selection pane="bottomLeft"/>
    </sheetView>
  </sheetViews>
  <sheetFormatPr defaultRowHeight="15" x14ac:dyDescent="0.25"/>
  <cols>
    <col min="1" max="1" width="10.42578125" bestFit="1" customWidth="1"/>
    <col min="2" max="2" width="8.7109375" bestFit="1" customWidth="1"/>
    <col min="3" max="3" width="8.42578125" bestFit="1" customWidth="1"/>
    <col min="4" max="4" width="8.140625" bestFit="1" customWidth="1"/>
    <col min="5" max="5" width="3.28515625" bestFit="1" customWidth="1"/>
    <col min="6" max="6" width="6.5703125" bestFit="1" customWidth="1"/>
    <col min="7" max="7" width="3.42578125" bestFit="1" customWidth="1"/>
    <col min="8" max="8" width="12.140625" bestFit="1" customWidth="1"/>
    <col min="9" max="9" width="9.85546875" bestFit="1" customWidth="1"/>
    <col min="10" max="10" width="12.28515625" bestFit="1" customWidth="1"/>
    <col min="11" max="11" width="6.42578125" bestFit="1" customWidth="1"/>
    <col min="12" max="12" width="7.28515625" bestFit="1" customWidth="1"/>
    <col min="13" max="13" width="5.5703125" bestFit="1" customWidth="1"/>
    <col min="14" max="14" width="11.7109375" bestFit="1" customWidth="1"/>
    <col min="15" max="15" width="8" bestFit="1" customWidth="1"/>
    <col min="16" max="16" width="11.5703125" bestFit="1" customWidth="1"/>
    <col min="17" max="17" width="13.140625" bestFit="1" customWidth="1"/>
    <col min="18" max="18" width="14.28515625" bestFit="1" customWidth="1"/>
    <col min="19" max="19" width="5.5703125" bestFit="1" customWidth="1"/>
    <col min="20" max="20" width="8" bestFit="1" customWidth="1"/>
    <col min="21" max="21" width="6.42578125" bestFit="1" customWidth="1"/>
    <col min="22" max="22" width="12.140625" bestFit="1" customWidth="1"/>
    <col min="23" max="23" width="20.7109375" bestFit="1" customWidth="1"/>
    <col min="24" max="24" width="13.140625" bestFit="1" customWidth="1"/>
    <col min="25" max="25" width="16.85546875" bestFit="1" customWidth="1"/>
    <col min="26" max="26" width="13.28515625" bestFit="1" customWidth="1"/>
    <col min="27" max="27" width="8" bestFit="1" customWidth="1"/>
    <col min="28" max="28" width="5.5703125" bestFit="1" customWidth="1"/>
    <col min="29" max="29" width="15.85546875" bestFit="1" customWidth="1"/>
    <col min="30" max="30" width="19.5703125" bestFit="1" customWidth="1"/>
  </cols>
  <sheetData>
    <row r="1" spans="1:31" ht="27" customHeight="1" x14ac:dyDescent="0.25"/>
    <row r="2" spans="1:31" x14ac:dyDescent="0.25">
      <c r="A2" t="s">
        <v>19</v>
      </c>
      <c r="B2" t="s">
        <v>0</v>
      </c>
      <c r="C2" t="s">
        <v>1</v>
      </c>
      <c r="D2" t="s">
        <v>2</v>
      </c>
      <c r="E2" t="s">
        <v>3</v>
      </c>
      <c r="F2" t="s">
        <v>4</v>
      </c>
      <c r="G2" t="s">
        <v>5</v>
      </c>
      <c r="H2" t="s">
        <v>6</v>
      </c>
      <c r="I2" t="s">
        <v>8</v>
      </c>
      <c r="J2" t="s">
        <v>9</v>
      </c>
      <c r="K2" t="s">
        <v>10</v>
      </c>
      <c r="L2" s="57" t="s">
        <v>11</v>
      </c>
      <c r="M2" t="s">
        <v>12</v>
      </c>
      <c r="N2" t="s">
        <v>13</v>
      </c>
      <c r="O2" t="s">
        <v>14</v>
      </c>
      <c r="P2" t="s">
        <v>15</v>
      </c>
      <c r="Q2" t="s">
        <v>29</v>
      </c>
      <c r="R2" t="s">
        <v>27</v>
      </c>
      <c r="S2" t="s">
        <v>25</v>
      </c>
      <c r="T2" t="s">
        <v>24</v>
      </c>
      <c r="U2" t="s">
        <v>23</v>
      </c>
      <c r="V2" t="s">
        <v>7</v>
      </c>
      <c r="W2" t="s">
        <v>26</v>
      </c>
      <c r="X2" t="s">
        <v>30</v>
      </c>
      <c r="Y2" t="s">
        <v>20</v>
      </c>
      <c r="Z2" s="54" t="s">
        <v>28</v>
      </c>
      <c r="AA2" t="s">
        <v>46</v>
      </c>
      <c r="AB2" t="s">
        <v>47</v>
      </c>
    </row>
    <row r="3" spans="1:31" x14ac:dyDescent="0.25">
      <c r="A3" t="s">
        <v>16</v>
      </c>
      <c r="B3">
        <v>1</v>
      </c>
      <c r="C3" s="1">
        <v>40544</v>
      </c>
      <c r="D3">
        <v>1</v>
      </c>
      <c r="E3">
        <v>0</v>
      </c>
      <c r="F3">
        <v>1</v>
      </c>
      <c r="G3">
        <v>0</v>
      </c>
      <c r="H3" t="s">
        <v>21</v>
      </c>
      <c r="I3">
        <v>6</v>
      </c>
      <c r="J3">
        <v>1</v>
      </c>
      <c r="K3" s="53">
        <v>0.24</v>
      </c>
      <c r="L3" s="53">
        <v>0.28789999999999999</v>
      </c>
      <c r="M3" s="54">
        <v>0.81</v>
      </c>
      <c r="N3">
        <v>0</v>
      </c>
      <c r="O3">
        <v>3</v>
      </c>
      <c r="P3">
        <v>13</v>
      </c>
      <c r="Q3">
        <v>16</v>
      </c>
      <c r="R3" t="s">
        <v>33</v>
      </c>
      <c r="S3">
        <v>2011</v>
      </c>
      <c r="T3" t="s">
        <v>31</v>
      </c>
      <c r="U3" s="66">
        <v>0</v>
      </c>
      <c r="V3" t="s">
        <v>48</v>
      </c>
      <c r="W3" t="s">
        <v>32</v>
      </c>
      <c r="X3" s="53">
        <v>0.24</v>
      </c>
      <c r="Y3" s="53">
        <v>0.28999999999999998</v>
      </c>
      <c r="Z3" s="54">
        <v>0.81</v>
      </c>
      <c r="AA3" s="67" t="str">
        <f>TEXT(RESULT__A[[#This Row],[TIME]],"AM/PM")</f>
        <v>AM</v>
      </c>
      <c r="AB3" t="str">
        <f>TEXT(RESULT__A[[#This Row],[DTEDAY]],"DD")</f>
        <v>01</v>
      </c>
      <c r="AE3" s="53"/>
    </row>
    <row r="4" spans="1:31" x14ac:dyDescent="0.25">
      <c r="A4" t="s">
        <v>16</v>
      </c>
      <c r="B4">
        <v>2</v>
      </c>
      <c r="C4" s="1">
        <v>40544</v>
      </c>
      <c r="D4">
        <v>1</v>
      </c>
      <c r="E4">
        <v>0</v>
      </c>
      <c r="F4">
        <v>1</v>
      </c>
      <c r="G4">
        <v>1</v>
      </c>
      <c r="H4" t="s">
        <v>21</v>
      </c>
      <c r="I4">
        <v>6</v>
      </c>
      <c r="J4">
        <v>1</v>
      </c>
      <c r="K4" s="53">
        <v>0.22</v>
      </c>
      <c r="L4" s="53">
        <v>0.2727</v>
      </c>
      <c r="M4" s="54">
        <v>0.8</v>
      </c>
      <c r="N4">
        <v>0</v>
      </c>
      <c r="O4">
        <v>8</v>
      </c>
      <c r="P4">
        <v>32</v>
      </c>
      <c r="Q4">
        <v>40</v>
      </c>
      <c r="R4" t="s">
        <v>33</v>
      </c>
      <c r="S4">
        <v>2011</v>
      </c>
      <c r="T4" t="s">
        <v>31</v>
      </c>
      <c r="U4" s="66">
        <v>4.1666666666666664E-2</v>
      </c>
      <c r="V4" t="s">
        <v>48</v>
      </c>
      <c r="W4" t="s">
        <v>32</v>
      </c>
      <c r="X4" s="53">
        <v>0.22</v>
      </c>
      <c r="Y4" s="53">
        <v>0.27</v>
      </c>
      <c r="Z4" s="54">
        <v>0.8</v>
      </c>
      <c r="AA4" s="67" t="str">
        <f>TEXT(RESULT__A[[#This Row],[TIME]],"AM/PM")</f>
        <v>AM</v>
      </c>
      <c r="AB4" t="str">
        <f>TEXT(RESULT__A[[#This Row],[DTEDAY]],"DD")</f>
        <v>01</v>
      </c>
    </row>
    <row r="5" spans="1:31" x14ac:dyDescent="0.25">
      <c r="A5" t="s">
        <v>16</v>
      </c>
      <c r="B5">
        <v>3</v>
      </c>
      <c r="C5" s="1">
        <v>40544</v>
      </c>
      <c r="D5">
        <v>1</v>
      </c>
      <c r="E5">
        <v>0</v>
      </c>
      <c r="F5">
        <v>1</v>
      </c>
      <c r="G5">
        <v>2</v>
      </c>
      <c r="H5" t="s">
        <v>21</v>
      </c>
      <c r="I5">
        <v>6</v>
      </c>
      <c r="J5">
        <v>1</v>
      </c>
      <c r="K5" s="53">
        <v>0.22</v>
      </c>
      <c r="L5" s="53">
        <v>0.2727</v>
      </c>
      <c r="M5" s="54">
        <v>0.8</v>
      </c>
      <c r="N5">
        <v>0</v>
      </c>
      <c r="O5">
        <v>5</v>
      </c>
      <c r="P5">
        <v>27</v>
      </c>
      <c r="Q5">
        <v>32</v>
      </c>
      <c r="R5" t="s">
        <v>33</v>
      </c>
      <c r="S5">
        <v>2011</v>
      </c>
      <c r="T5" t="s">
        <v>31</v>
      </c>
      <c r="U5" s="66">
        <v>8.3333333333333329E-2</v>
      </c>
      <c r="V5" t="s">
        <v>48</v>
      </c>
      <c r="W5" t="s">
        <v>32</v>
      </c>
      <c r="X5" s="53">
        <v>0.22</v>
      </c>
      <c r="Y5" s="53">
        <v>0.27</v>
      </c>
      <c r="Z5" s="54">
        <v>0.8</v>
      </c>
      <c r="AA5" s="67" t="str">
        <f>TEXT(RESULT__A[[#This Row],[TIME]],"AM/PM")</f>
        <v>AM</v>
      </c>
      <c r="AB5" t="str">
        <f>TEXT(RESULT__A[[#This Row],[DTEDAY]],"DD")</f>
        <v>01</v>
      </c>
    </row>
    <row r="6" spans="1:31" x14ac:dyDescent="0.25">
      <c r="A6" t="s">
        <v>16</v>
      </c>
      <c r="B6">
        <v>4</v>
      </c>
      <c r="C6" s="1">
        <v>40544</v>
      </c>
      <c r="D6">
        <v>1</v>
      </c>
      <c r="E6">
        <v>0</v>
      </c>
      <c r="F6">
        <v>1</v>
      </c>
      <c r="G6">
        <v>3</v>
      </c>
      <c r="H6" t="s">
        <v>21</v>
      </c>
      <c r="I6">
        <v>6</v>
      </c>
      <c r="J6">
        <v>1</v>
      </c>
      <c r="K6" s="53">
        <v>0.24</v>
      </c>
      <c r="L6" s="53">
        <v>0.28789999999999999</v>
      </c>
      <c r="M6" s="54">
        <v>0.75</v>
      </c>
      <c r="N6">
        <v>0</v>
      </c>
      <c r="O6">
        <v>3</v>
      </c>
      <c r="P6">
        <v>10</v>
      </c>
      <c r="Q6">
        <v>13</v>
      </c>
      <c r="R6" t="s">
        <v>33</v>
      </c>
      <c r="S6">
        <v>2011</v>
      </c>
      <c r="T6" t="s">
        <v>31</v>
      </c>
      <c r="U6" s="66">
        <v>0.125</v>
      </c>
      <c r="V6" t="s">
        <v>48</v>
      </c>
      <c r="W6" t="s">
        <v>32</v>
      </c>
      <c r="X6" s="53">
        <v>0.24</v>
      </c>
      <c r="Y6" s="53">
        <v>0.28999999999999998</v>
      </c>
      <c r="Z6" s="54">
        <v>0.75</v>
      </c>
      <c r="AA6" s="67" t="str">
        <f>TEXT(RESULT__A[[#This Row],[TIME]],"AM/PM")</f>
        <v>AM</v>
      </c>
      <c r="AB6" t="str">
        <f>TEXT(RESULT__A[[#This Row],[DTEDAY]],"DD")</f>
        <v>01</v>
      </c>
    </row>
    <row r="7" spans="1:31" x14ac:dyDescent="0.25">
      <c r="A7" t="s">
        <v>16</v>
      </c>
      <c r="B7">
        <v>5</v>
      </c>
      <c r="C7" s="1">
        <v>40544</v>
      </c>
      <c r="D7">
        <v>1</v>
      </c>
      <c r="E7">
        <v>0</v>
      </c>
      <c r="F7">
        <v>1</v>
      </c>
      <c r="G7">
        <v>4</v>
      </c>
      <c r="H7" t="s">
        <v>21</v>
      </c>
      <c r="I7">
        <v>6</v>
      </c>
      <c r="J7">
        <v>1</v>
      </c>
      <c r="K7" s="53">
        <v>0.24</v>
      </c>
      <c r="L7" s="53">
        <v>0.28789999999999999</v>
      </c>
      <c r="M7" s="54">
        <v>0.75</v>
      </c>
      <c r="N7">
        <v>0</v>
      </c>
      <c r="O7">
        <v>0</v>
      </c>
      <c r="P7">
        <v>1</v>
      </c>
      <c r="Q7">
        <v>1</v>
      </c>
      <c r="R7" t="s">
        <v>33</v>
      </c>
      <c r="S7">
        <v>2011</v>
      </c>
      <c r="T7" t="s">
        <v>31</v>
      </c>
      <c r="U7" s="66">
        <v>0.16666666666666666</v>
      </c>
      <c r="V7" t="s">
        <v>48</v>
      </c>
      <c r="W7" t="s">
        <v>32</v>
      </c>
      <c r="X7" s="53">
        <v>0.24</v>
      </c>
      <c r="Y7" s="53">
        <v>0.28999999999999998</v>
      </c>
      <c r="Z7" s="54">
        <v>0.75</v>
      </c>
      <c r="AA7" s="67" t="str">
        <f>TEXT(RESULT__A[[#This Row],[TIME]],"AM/PM")</f>
        <v>AM</v>
      </c>
      <c r="AB7" t="str">
        <f>TEXT(RESULT__A[[#This Row],[DTEDAY]],"DD")</f>
        <v>01</v>
      </c>
    </row>
    <row r="8" spans="1:31" x14ac:dyDescent="0.25">
      <c r="A8" t="s">
        <v>16</v>
      </c>
      <c r="B8">
        <v>6</v>
      </c>
      <c r="C8" s="1">
        <v>40544</v>
      </c>
      <c r="D8">
        <v>1</v>
      </c>
      <c r="E8">
        <v>0</v>
      </c>
      <c r="F8">
        <v>1</v>
      </c>
      <c r="G8">
        <v>5</v>
      </c>
      <c r="H8" t="s">
        <v>21</v>
      </c>
      <c r="I8">
        <v>6</v>
      </c>
      <c r="J8">
        <v>2</v>
      </c>
      <c r="K8" s="53">
        <v>0.24</v>
      </c>
      <c r="L8" s="53">
        <v>0.2576</v>
      </c>
      <c r="M8" s="54">
        <v>0.75</v>
      </c>
      <c r="N8">
        <v>8.9599999999999999E-2</v>
      </c>
      <c r="O8">
        <v>0</v>
      </c>
      <c r="P8">
        <v>1</v>
      </c>
      <c r="Q8">
        <v>1</v>
      </c>
      <c r="R8" t="s">
        <v>33</v>
      </c>
      <c r="S8">
        <v>2011</v>
      </c>
      <c r="T8" t="s">
        <v>31</v>
      </c>
      <c r="U8" s="66">
        <v>0.20833333333333334</v>
      </c>
      <c r="V8" t="s">
        <v>48</v>
      </c>
      <c r="W8" t="s">
        <v>34</v>
      </c>
      <c r="X8" s="53">
        <v>0.24</v>
      </c>
      <c r="Y8" s="53">
        <v>0.26</v>
      </c>
      <c r="Z8" s="54">
        <v>0.75</v>
      </c>
      <c r="AA8" s="67" t="str">
        <f>TEXT(RESULT__A[[#This Row],[TIME]],"AM/PM")</f>
        <v>AM</v>
      </c>
      <c r="AB8" t="str">
        <f>TEXT(RESULT__A[[#This Row],[DTEDAY]],"DD")</f>
        <v>01</v>
      </c>
    </row>
    <row r="9" spans="1:31" x14ac:dyDescent="0.25">
      <c r="A9" t="s">
        <v>16</v>
      </c>
      <c r="B9">
        <v>7</v>
      </c>
      <c r="C9" s="1">
        <v>40544</v>
      </c>
      <c r="D9">
        <v>1</v>
      </c>
      <c r="E9">
        <v>0</v>
      </c>
      <c r="F9">
        <v>1</v>
      </c>
      <c r="G9">
        <v>6</v>
      </c>
      <c r="H9" t="s">
        <v>21</v>
      </c>
      <c r="I9">
        <v>6</v>
      </c>
      <c r="J9">
        <v>1</v>
      </c>
      <c r="K9" s="53">
        <v>0.22</v>
      </c>
      <c r="L9" s="53">
        <v>0.2727</v>
      </c>
      <c r="M9" s="54">
        <v>0.8</v>
      </c>
      <c r="N9">
        <v>0</v>
      </c>
      <c r="O9">
        <v>2</v>
      </c>
      <c r="P9">
        <v>0</v>
      </c>
      <c r="Q9">
        <v>2</v>
      </c>
      <c r="R9" t="s">
        <v>33</v>
      </c>
      <c r="S9">
        <v>2011</v>
      </c>
      <c r="T9" t="s">
        <v>31</v>
      </c>
      <c r="U9" s="66">
        <v>0.25</v>
      </c>
      <c r="V9" t="s">
        <v>48</v>
      </c>
      <c r="W9" t="s">
        <v>32</v>
      </c>
      <c r="X9" s="53">
        <v>0.22</v>
      </c>
      <c r="Y9" s="53">
        <v>0.27</v>
      </c>
      <c r="Z9" s="54">
        <v>0.8</v>
      </c>
      <c r="AA9" s="67" t="str">
        <f>TEXT(RESULT__A[[#This Row],[TIME]],"AM/PM")</f>
        <v>AM</v>
      </c>
      <c r="AB9" t="str">
        <f>TEXT(RESULT__A[[#This Row],[DTEDAY]],"DD")</f>
        <v>01</v>
      </c>
    </row>
    <row r="10" spans="1:31" x14ac:dyDescent="0.25">
      <c r="A10" t="s">
        <v>16</v>
      </c>
      <c r="B10">
        <v>8</v>
      </c>
      <c r="C10" s="1">
        <v>40544</v>
      </c>
      <c r="D10">
        <v>1</v>
      </c>
      <c r="E10">
        <v>0</v>
      </c>
      <c r="F10">
        <v>1</v>
      </c>
      <c r="G10">
        <v>7</v>
      </c>
      <c r="H10" t="s">
        <v>21</v>
      </c>
      <c r="I10">
        <v>6</v>
      </c>
      <c r="J10">
        <v>1</v>
      </c>
      <c r="K10" s="53">
        <v>0.2</v>
      </c>
      <c r="L10" s="53">
        <v>0.2576</v>
      </c>
      <c r="M10" s="54">
        <v>0.86</v>
      </c>
      <c r="N10">
        <v>0</v>
      </c>
      <c r="O10">
        <v>1</v>
      </c>
      <c r="P10">
        <v>2</v>
      </c>
      <c r="Q10">
        <v>3</v>
      </c>
      <c r="R10" t="s">
        <v>33</v>
      </c>
      <c r="S10">
        <v>2011</v>
      </c>
      <c r="T10" t="s">
        <v>31</v>
      </c>
      <c r="U10" s="66">
        <v>0.29166666666666669</v>
      </c>
      <c r="V10" t="s">
        <v>48</v>
      </c>
      <c r="W10" t="s">
        <v>32</v>
      </c>
      <c r="X10" s="53">
        <v>0.2</v>
      </c>
      <c r="Y10" s="53">
        <v>0.26</v>
      </c>
      <c r="Z10" s="54">
        <v>0.86</v>
      </c>
      <c r="AA10" s="67" t="str">
        <f>TEXT(RESULT__A[[#This Row],[TIME]],"AM/PM")</f>
        <v>AM</v>
      </c>
      <c r="AB10" t="str">
        <f>TEXT(RESULT__A[[#This Row],[DTEDAY]],"DD")</f>
        <v>01</v>
      </c>
    </row>
    <row r="11" spans="1:31" x14ac:dyDescent="0.25">
      <c r="A11" t="s">
        <v>16</v>
      </c>
      <c r="B11">
        <v>9</v>
      </c>
      <c r="C11" s="1">
        <v>40544</v>
      </c>
      <c r="D11">
        <v>1</v>
      </c>
      <c r="E11">
        <v>0</v>
      </c>
      <c r="F11">
        <v>1</v>
      </c>
      <c r="G11">
        <v>8</v>
      </c>
      <c r="H11" t="s">
        <v>21</v>
      </c>
      <c r="I11">
        <v>6</v>
      </c>
      <c r="J11">
        <v>1</v>
      </c>
      <c r="K11" s="53">
        <v>0.24</v>
      </c>
      <c r="L11" s="53"/>
      <c r="M11" s="54">
        <v>0.75</v>
      </c>
      <c r="N11">
        <v>0</v>
      </c>
      <c r="O11">
        <v>1</v>
      </c>
      <c r="P11">
        <v>7</v>
      </c>
      <c r="Q11">
        <v>8</v>
      </c>
      <c r="R11" t="s">
        <v>33</v>
      </c>
      <c r="S11">
        <v>2011</v>
      </c>
      <c r="T11" t="s">
        <v>31</v>
      </c>
      <c r="U11" s="66">
        <v>0.33333333333333331</v>
      </c>
      <c r="V11" t="s">
        <v>48</v>
      </c>
      <c r="W11" t="s">
        <v>32</v>
      </c>
      <c r="X11" s="53">
        <v>0.24</v>
      </c>
      <c r="Y11" s="53">
        <v>0.2</v>
      </c>
      <c r="Z11" s="54">
        <v>0.75</v>
      </c>
      <c r="AA11" s="67" t="str">
        <f>TEXT(RESULT__A[[#This Row],[TIME]],"AM/PM")</f>
        <v>AM</v>
      </c>
      <c r="AB11" t="str">
        <f>TEXT(RESULT__A[[#This Row],[DTEDAY]],"DD")</f>
        <v>01</v>
      </c>
    </row>
    <row r="12" spans="1:31" x14ac:dyDescent="0.25">
      <c r="A12" t="s">
        <v>16</v>
      </c>
      <c r="B12">
        <v>10</v>
      </c>
      <c r="C12" s="1">
        <v>40544</v>
      </c>
      <c r="D12">
        <v>1</v>
      </c>
      <c r="E12">
        <v>0</v>
      </c>
      <c r="F12">
        <v>1</v>
      </c>
      <c r="G12">
        <v>9</v>
      </c>
      <c r="H12" t="s">
        <v>21</v>
      </c>
      <c r="I12">
        <v>6</v>
      </c>
      <c r="J12">
        <v>1</v>
      </c>
      <c r="K12" s="53">
        <v>0.32</v>
      </c>
      <c r="L12" s="53">
        <v>0.34849999999999998</v>
      </c>
      <c r="M12" s="54">
        <v>0.76</v>
      </c>
      <c r="N12">
        <v>0</v>
      </c>
      <c r="O12">
        <v>8</v>
      </c>
      <c r="P12">
        <v>6</v>
      </c>
      <c r="Q12">
        <v>14</v>
      </c>
      <c r="R12" t="s">
        <v>33</v>
      </c>
      <c r="S12">
        <v>2011</v>
      </c>
      <c r="T12" t="s">
        <v>31</v>
      </c>
      <c r="U12" s="66">
        <v>0.375</v>
      </c>
      <c r="V12" t="s">
        <v>48</v>
      </c>
      <c r="W12" t="s">
        <v>32</v>
      </c>
      <c r="X12" s="53">
        <v>0.32</v>
      </c>
      <c r="Y12" s="53">
        <v>0.35</v>
      </c>
      <c r="Z12" s="54">
        <v>0.76</v>
      </c>
      <c r="AA12" s="67" t="str">
        <f>TEXT(RESULT__A[[#This Row],[TIME]],"AM/PM")</f>
        <v>AM</v>
      </c>
      <c r="AB12" t="str">
        <f>TEXT(RESULT__A[[#This Row],[DTEDAY]],"DD")</f>
        <v>01</v>
      </c>
    </row>
    <row r="13" spans="1:31" x14ac:dyDescent="0.25">
      <c r="A13" t="s">
        <v>16</v>
      </c>
      <c r="B13">
        <v>11</v>
      </c>
      <c r="C13" s="1">
        <v>40544</v>
      </c>
      <c r="D13">
        <v>1</v>
      </c>
      <c r="E13">
        <v>0</v>
      </c>
      <c r="F13">
        <v>1</v>
      </c>
      <c r="G13">
        <v>10</v>
      </c>
      <c r="H13" t="s">
        <v>21</v>
      </c>
      <c r="I13">
        <v>6</v>
      </c>
      <c r="J13">
        <v>1</v>
      </c>
      <c r="K13" s="53">
        <v>0.38</v>
      </c>
      <c r="L13" s="53">
        <v>0.39389999999999997</v>
      </c>
      <c r="M13" s="54">
        <v>0.76</v>
      </c>
      <c r="N13">
        <v>0.25369999999999998</v>
      </c>
      <c r="O13">
        <v>12</v>
      </c>
      <c r="P13">
        <v>24</v>
      </c>
      <c r="Q13">
        <v>36</v>
      </c>
      <c r="R13" t="s">
        <v>33</v>
      </c>
      <c r="S13">
        <v>2011</v>
      </c>
      <c r="T13" t="s">
        <v>31</v>
      </c>
      <c r="U13" s="66">
        <v>0.41666666666666669</v>
      </c>
      <c r="V13" t="s">
        <v>48</v>
      </c>
      <c r="W13" t="s">
        <v>32</v>
      </c>
      <c r="X13" s="53">
        <v>0.38</v>
      </c>
      <c r="Y13" s="53">
        <v>0.39</v>
      </c>
      <c r="Z13" s="54">
        <v>0.76</v>
      </c>
      <c r="AA13" s="67" t="str">
        <f>TEXT(RESULT__A[[#This Row],[TIME]],"AM/PM")</f>
        <v>AM</v>
      </c>
      <c r="AB13" t="str">
        <f>TEXT(RESULT__A[[#This Row],[DTEDAY]],"DD")</f>
        <v>01</v>
      </c>
    </row>
    <row r="14" spans="1:31" x14ac:dyDescent="0.25">
      <c r="A14" t="s">
        <v>16</v>
      </c>
      <c r="B14">
        <v>12</v>
      </c>
      <c r="C14" s="1">
        <v>40544</v>
      </c>
      <c r="D14">
        <v>1</v>
      </c>
      <c r="E14">
        <v>0</v>
      </c>
      <c r="F14">
        <v>1</v>
      </c>
      <c r="G14">
        <v>11</v>
      </c>
      <c r="H14" t="s">
        <v>21</v>
      </c>
      <c r="I14">
        <v>6</v>
      </c>
      <c r="J14">
        <v>1</v>
      </c>
      <c r="K14" s="53">
        <v>0.36</v>
      </c>
      <c r="L14" s="53">
        <v>0.33329999999999999</v>
      </c>
      <c r="M14" s="54">
        <v>0.81</v>
      </c>
      <c r="N14">
        <v>0.28360000000000002</v>
      </c>
      <c r="O14">
        <v>26</v>
      </c>
      <c r="P14">
        <v>30</v>
      </c>
      <c r="Q14">
        <v>56</v>
      </c>
      <c r="R14" t="s">
        <v>33</v>
      </c>
      <c r="S14">
        <v>2011</v>
      </c>
      <c r="T14" t="s">
        <v>31</v>
      </c>
      <c r="U14" s="66">
        <v>0.45833333333333331</v>
      </c>
      <c r="V14" t="s">
        <v>48</v>
      </c>
      <c r="W14" t="s">
        <v>32</v>
      </c>
      <c r="X14" s="53">
        <v>0.36</v>
      </c>
      <c r="Y14" s="53">
        <v>0.33</v>
      </c>
      <c r="Z14" s="54">
        <v>0.81</v>
      </c>
      <c r="AA14" s="67" t="str">
        <f>TEXT(RESULT__A[[#This Row],[TIME]],"AM/PM")</f>
        <v>AM</v>
      </c>
      <c r="AB14" t="str">
        <f>TEXT(RESULT__A[[#This Row],[DTEDAY]],"DD")</f>
        <v>01</v>
      </c>
    </row>
    <row r="15" spans="1:31" x14ac:dyDescent="0.25">
      <c r="A15" t="s">
        <v>16</v>
      </c>
      <c r="B15">
        <v>13</v>
      </c>
      <c r="C15" s="1">
        <v>40544</v>
      </c>
      <c r="D15">
        <v>1</v>
      </c>
      <c r="E15">
        <v>0</v>
      </c>
      <c r="F15">
        <v>1</v>
      </c>
      <c r="G15">
        <v>12</v>
      </c>
      <c r="H15" t="s">
        <v>21</v>
      </c>
      <c r="I15">
        <v>6</v>
      </c>
      <c r="J15">
        <v>1</v>
      </c>
      <c r="K15" s="53">
        <v>0.42</v>
      </c>
      <c r="L15" s="53">
        <v>0.42420000000000002</v>
      </c>
      <c r="M15" s="54">
        <v>0.77</v>
      </c>
      <c r="N15">
        <v>0.28360000000000002</v>
      </c>
      <c r="O15">
        <v>29</v>
      </c>
      <c r="P15">
        <v>55</v>
      </c>
      <c r="Q15">
        <v>84</v>
      </c>
      <c r="R15" t="s">
        <v>33</v>
      </c>
      <c r="S15">
        <v>2011</v>
      </c>
      <c r="T15" t="s">
        <v>31</v>
      </c>
      <c r="U15" s="66">
        <v>0.5</v>
      </c>
      <c r="V15" t="s">
        <v>48</v>
      </c>
      <c r="W15" t="s">
        <v>32</v>
      </c>
      <c r="X15" s="53">
        <v>0.42</v>
      </c>
      <c r="Y15" s="53">
        <v>0.42</v>
      </c>
      <c r="Z15" s="54">
        <v>0.77</v>
      </c>
      <c r="AA15" s="67" t="str">
        <f>TEXT(RESULT__A[[#This Row],[TIME]],"AM/PM")</f>
        <v>PM</v>
      </c>
      <c r="AB15" t="str">
        <f>TEXT(RESULT__A[[#This Row],[DTEDAY]],"DD")</f>
        <v>01</v>
      </c>
    </row>
    <row r="16" spans="1:31" x14ac:dyDescent="0.25">
      <c r="A16" t="s">
        <v>16</v>
      </c>
      <c r="B16">
        <v>14</v>
      </c>
      <c r="C16" s="1">
        <v>40544</v>
      </c>
      <c r="D16">
        <v>1</v>
      </c>
      <c r="E16">
        <v>0</v>
      </c>
      <c r="F16">
        <v>1</v>
      </c>
      <c r="G16">
        <v>13</v>
      </c>
      <c r="H16" t="s">
        <v>21</v>
      </c>
      <c r="I16">
        <v>6</v>
      </c>
      <c r="J16">
        <v>2</v>
      </c>
      <c r="K16" s="53">
        <v>0.46</v>
      </c>
      <c r="L16" s="53">
        <v>0.45450000000000002</v>
      </c>
      <c r="M16" s="54">
        <v>0.72</v>
      </c>
      <c r="N16">
        <v>0.29849999999999999</v>
      </c>
      <c r="O16">
        <v>47</v>
      </c>
      <c r="P16">
        <v>47</v>
      </c>
      <c r="Q16">
        <v>94</v>
      </c>
      <c r="R16" t="s">
        <v>33</v>
      </c>
      <c r="S16">
        <v>2011</v>
      </c>
      <c r="T16" t="s">
        <v>31</v>
      </c>
      <c r="U16" s="66">
        <v>0.54166666666666663</v>
      </c>
      <c r="V16" t="s">
        <v>48</v>
      </c>
      <c r="W16" t="s">
        <v>34</v>
      </c>
      <c r="X16" s="53">
        <v>0.46</v>
      </c>
      <c r="Y16" s="53">
        <v>0.45</v>
      </c>
      <c r="Z16" s="54">
        <v>0.72</v>
      </c>
      <c r="AA16" s="67" t="str">
        <f>TEXT(RESULT__A[[#This Row],[TIME]],"AM/PM")</f>
        <v>PM</v>
      </c>
      <c r="AB16" t="str">
        <f>TEXT(RESULT__A[[#This Row],[DTEDAY]],"DD")</f>
        <v>01</v>
      </c>
    </row>
    <row r="17" spans="1:28" x14ac:dyDescent="0.25">
      <c r="A17" t="s">
        <v>16</v>
      </c>
      <c r="B17">
        <v>15</v>
      </c>
      <c r="C17" s="1">
        <v>40544</v>
      </c>
      <c r="D17">
        <v>1</v>
      </c>
      <c r="E17">
        <v>0</v>
      </c>
      <c r="F17">
        <v>1</v>
      </c>
      <c r="G17">
        <v>14</v>
      </c>
      <c r="H17" t="s">
        <v>21</v>
      </c>
      <c r="I17">
        <v>6</v>
      </c>
      <c r="J17">
        <v>2</v>
      </c>
      <c r="K17" s="53">
        <v>0.46</v>
      </c>
      <c r="L17" s="53">
        <v>0.45450000000000002</v>
      </c>
      <c r="M17" s="54">
        <v>0.72</v>
      </c>
      <c r="N17">
        <v>0.28360000000000002</v>
      </c>
      <c r="O17">
        <v>35</v>
      </c>
      <c r="P17">
        <v>71</v>
      </c>
      <c r="Q17">
        <v>106</v>
      </c>
      <c r="R17" t="s">
        <v>33</v>
      </c>
      <c r="S17">
        <v>2011</v>
      </c>
      <c r="T17" t="s">
        <v>31</v>
      </c>
      <c r="U17" s="66">
        <v>0.58333333333333337</v>
      </c>
      <c r="V17" t="s">
        <v>48</v>
      </c>
      <c r="W17" t="s">
        <v>34</v>
      </c>
      <c r="X17" s="53">
        <v>0.46</v>
      </c>
      <c r="Y17" s="53">
        <v>0.45</v>
      </c>
      <c r="Z17" s="54">
        <v>0.72</v>
      </c>
      <c r="AA17" s="67" t="str">
        <f>TEXT(RESULT__A[[#This Row],[TIME]],"AM/PM")</f>
        <v>PM</v>
      </c>
      <c r="AB17" t="str">
        <f>TEXT(RESULT__A[[#This Row],[DTEDAY]],"DD")</f>
        <v>01</v>
      </c>
    </row>
    <row r="18" spans="1:28" x14ac:dyDescent="0.25">
      <c r="A18" t="s">
        <v>16</v>
      </c>
      <c r="B18">
        <v>16</v>
      </c>
      <c r="C18" s="1">
        <v>40544</v>
      </c>
      <c r="D18">
        <v>1</v>
      </c>
      <c r="E18">
        <v>0</v>
      </c>
      <c r="F18">
        <v>1</v>
      </c>
      <c r="G18">
        <v>15</v>
      </c>
      <c r="H18" t="s">
        <v>21</v>
      </c>
      <c r="I18">
        <v>6</v>
      </c>
      <c r="J18">
        <v>2</v>
      </c>
      <c r="K18" s="53">
        <v>0.44</v>
      </c>
      <c r="L18" s="53">
        <v>0.43940000000000001</v>
      </c>
      <c r="M18" s="54">
        <v>0.77</v>
      </c>
      <c r="N18">
        <v>0.29849999999999999</v>
      </c>
      <c r="O18">
        <v>40</v>
      </c>
      <c r="P18">
        <v>70</v>
      </c>
      <c r="Q18">
        <v>110</v>
      </c>
      <c r="R18" t="s">
        <v>33</v>
      </c>
      <c r="S18">
        <v>2011</v>
      </c>
      <c r="T18" t="s">
        <v>31</v>
      </c>
      <c r="U18" s="66">
        <v>0.625</v>
      </c>
      <c r="V18" t="s">
        <v>48</v>
      </c>
      <c r="W18" t="s">
        <v>34</v>
      </c>
      <c r="X18" s="53">
        <v>0.44</v>
      </c>
      <c r="Y18" s="53">
        <v>0.44</v>
      </c>
      <c r="Z18" s="54">
        <v>0.77</v>
      </c>
      <c r="AA18" s="67" t="str">
        <f>TEXT(RESULT__A[[#This Row],[TIME]],"AM/PM")</f>
        <v>PM</v>
      </c>
      <c r="AB18" t="str">
        <f>TEXT(RESULT__A[[#This Row],[DTEDAY]],"DD")</f>
        <v>01</v>
      </c>
    </row>
    <row r="19" spans="1:28" x14ac:dyDescent="0.25">
      <c r="A19" t="s">
        <v>16</v>
      </c>
      <c r="B19">
        <v>17</v>
      </c>
      <c r="C19" s="1">
        <v>40544</v>
      </c>
      <c r="D19">
        <v>1</v>
      </c>
      <c r="E19">
        <v>0</v>
      </c>
      <c r="F19">
        <v>1</v>
      </c>
      <c r="G19">
        <v>16</v>
      </c>
      <c r="H19" t="s">
        <v>21</v>
      </c>
      <c r="I19">
        <v>6</v>
      </c>
      <c r="J19">
        <v>2</v>
      </c>
      <c r="K19" s="53">
        <v>0.42</v>
      </c>
      <c r="L19" s="53">
        <v>0.42420000000000002</v>
      </c>
      <c r="M19" s="54">
        <v>0.82</v>
      </c>
      <c r="N19">
        <v>0.29849999999999999</v>
      </c>
      <c r="O19">
        <v>41</v>
      </c>
      <c r="P19">
        <v>52</v>
      </c>
      <c r="Q19">
        <v>93</v>
      </c>
      <c r="R19" t="s">
        <v>33</v>
      </c>
      <c r="S19">
        <v>2011</v>
      </c>
      <c r="T19" t="s">
        <v>31</v>
      </c>
      <c r="U19" s="66">
        <v>0.66666666666666663</v>
      </c>
      <c r="V19" t="s">
        <v>48</v>
      </c>
      <c r="W19" t="s">
        <v>34</v>
      </c>
      <c r="X19" s="53">
        <v>0.42</v>
      </c>
      <c r="Y19" s="53">
        <v>0.42</v>
      </c>
      <c r="Z19" s="54">
        <v>0.82</v>
      </c>
      <c r="AA19" s="67" t="str">
        <f>TEXT(RESULT__A[[#This Row],[TIME]],"AM/PM")</f>
        <v>PM</v>
      </c>
      <c r="AB19" t="str">
        <f>TEXT(RESULT__A[[#This Row],[DTEDAY]],"DD")</f>
        <v>01</v>
      </c>
    </row>
    <row r="20" spans="1:28" x14ac:dyDescent="0.25">
      <c r="A20" t="s">
        <v>16</v>
      </c>
      <c r="B20">
        <v>18</v>
      </c>
      <c r="C20" s="1">
        <v>40544</v>
      </c>
      <c r="D20">
        <v>1</v>
      </c>
      <c r="E20">
        <v>0</v>
      </c>
      <c r="F20">
        <v>1</v>
      </c>
      <c r="G20">
        <v>17</v>
      </c>
      <c r="H20" t="s">
        <v>21</v>
      </c>
      <c r="I20">
        <v>6</v>
      </c>
      <c r="J20">
        <v>2</v>
      </c>
      <c r="K20" s="53">
        <v>0.44</v>
      </c>
      <c r="L20" s="53"/>
      <c r="M20" s="54">
        <v>0.82</v>
      </c>
      <c r="N20">
        <v>0.28360000000000002</v>
      </c>
      <c r="O20">
        <v>15</v>
      </c>
      <c r="P20">
        <v>52</v>
      </c>
      <c r="Q20">
        <v>67</v>
      </c>
      <c r="R20" t="s">
        <v>33</v>
      </c>
      <c r="S20">
        <v>2011</v>
      </c>
      <c r="T20" t="s">
        <v>31</v>
      </c>
      <c r="U20" s="66">
        <v>0.70833333333333337</v>
      </c>
      <c r="V20" t="s">
        <v>48</v>
      </c>
      <c r="W20" t="s">
        <v>34</v>
      </c>
      <c r="X20" s="53">
        <v>0.44</v>
      </c>
      <c r="Y20" s="53">
        <v>0.2</v>
      </c>
      <c r="Z20" s="54">
        <v>0.82</v>
      </c>
      <c r="AA20" s="67" t="str">
        <f>TEXT(RESULT__A[[#This Row],[TIME]],"AM/PM")</f>
        <v>PM</v>
      </c>
      <c r="AB20" t="str">
        <f>TEXT(RESULT__A[[#This Row],[DTEDAY]],"DD")</f>
        <v>01</v>
      </c>
    </row>
    <row r="21" spans="1:28" x14ac:dyDescent="0.25">
      <c r="A21" t="s">
        <v>16</v>
      </c>
      <c r="B21">
        <v>19</v>
      </c>
      <c r="C21" s="1">
        <v>40544</v>
      </c>
      <c r="D21">
        <v>1</v>
      </c>
      <c r="E21">
        <v>0</v>
      </c>
      <c r="F21">
        <v>1</v>
      </c>
      <c r="G21">
        <v>18</v>
      </c>
      <c r="H21" t="s">
        <v>21</v>
      </c>
      <c r="I21">
        <v>6</v>
      </c>
      <c r="J21">
        <v>3</v>
      </c>
      <c r="K21" s="53">
        <v>0.42</v>
      </c>
      <c r="L21" s="53">
        <v>0.42420000000000002</v>
      </c>
      <c r="M21" s="54">
        <v>0.88</v>
      </c>
      <c r="N21">
        <v>0.25369999999999998</v>
      </c>
      <c r="O21">
        <v>9</v>
      </c>
      <c r="P21">
        <v>26</v>
      </c>
      <c r="Q21">
        <v>35</v>
      </c>
      <c r="R21" t="s">
        <v>33</v>
      </c>
      <c r="S21">
        <v>2011</v>
      </c>
      <c r="T21" t="s">
        <v>31</v>
      </c>
      <c r="U21" s="66">
        <v>0.75</v>
      </c>
      <c r="V21" t="s">
        <v>48</v>
      </c>
      <c r="W21" t="s">
        <v>35</v>
      </c>
      <c r="X21" s="53">
        <v>0.42</v>
      </c>
      <c r="Y21" s="53">
        <v>0.42</v>
      </c>
      <c r="Z21" s="54">
        <v>0.88</v>
      </c>
      <c r="AA21" s="67" t="str">
        <f>TEXT(RESULT__A[[#This Row],[TIME]],"AM/PM")</f>
        <v>PM</v>
      </c>
      <c r="AB21" t="str">
        <f>TEXT(RESULT__A[[#This Row],[DTEDAY]],"DD")</f>
        <v>01</v>
      </c>
    </row>
    <row r="22" spans="1:28" x14ac:dyDescent="0.25">
      <c r="A22" t="s">
        <v>16</v>
      </c>
      <c r="B22">
        <v>20</v>
      </c>
      <c r="C22" s="1">
        <v>40544</v>
      </c>
      <c r="D22">
        <v>1</v>
      </c>
      <c r="E22">
        <v>0</v>
      </c>
      <c r="F22">
        <v>1</v>
      </c>
      <c r="G22">
        <v>19</v>
      </c>
      <c r="H22" t="s">
        <v>21</v>
      </c>
      <c r="I22">
        <v>6</v>
      </c>
      <c r="J22">
        <v>3</v>
      </c>
      <c r="K22" s="53">
        <v>0.42</v>
      </c>
      <c r="L22" s="53">
        <v>0.42420000000000002</v>
      </c>
      <c r="M22" s="54">
        <v>0.88</v>
      </c>
      <c r="N22">
        <v>0.25369999999999998</v>
      </c>
      <c r="O22">
        <v>6</v>
      </c>
      <c r="P22">
        <v>31</v>
      </c>
      <c r="Q22">
        <v>37</v>
      </c>
      <c r="R22" t="s">
        <v>33</v>
      </c>
      <c r="S22">
        <v>2011</v>
      </c>
      <c r="T22" t="s">
        <v>31</v>
      </c>
      <c r="U22" s="66">
        <v>0.79166666666666663</v>
      </c>
      <c r="V22" t="s">
        <v>48</v>
      </c>
      <c r="W22" t="s">
        <v>35</v>
      </c>
      <c r="X22" s="53">
        <v>0.42</v>
      </c>
      <c r="Y22" s="53">
        <v>0.42</v>
      </c>
      <c r="Z22" s="54">
        <v>0.88</v>
      </c>
      <c r="AA22" s="67" t="str">
        <f>TEXT(RESULT__A[[#This Row],[TIME]],"AM/PM")</f>
        <v>PM</v>
      </c>
      <c r="AB22" t="str">
        <f>TEXT(RESULT__A[[#This Row],[DTEDAY]],"DD")</f>
        <v>01</v>
      </c>
    </row>
    <row r="23" spans="1:28" x14ac:dyDescent="0.25">
      <c r="A23" t="s">
        <v>16</v>
      </c>
      <c r="B23">
        <v>21</v>
      </c>
      <c r="C23" s="1">
        <v>40544</v>
      </c>
      <c r="D23">
        <v>1</v>
      </c>
      <c r="E23">
        <v>0</v>
      </c>
      <c r="F23">
        <v>1</v>
      </c>
      <c r="G23">
        <v>20</v>
      </c>
      <c r="H23" t="s">
        <v>21</v>
      </c>
      <c r="I23">
        <v>6</v>
      </c>
      <c r="J23">
        <v>2</v>
      </c>
      <c r="K23" s="53">
        <v>0.4</v>
      </c>
      <c r="L23" s="53">
        <v>0.40910000000000002</v>
      </c>
      <c r="M23" s="54">
        <v>0.87</v>
      </c>
      <c r="N23">
        <v>0.25369999999999998</v>
      </c>
      <c r="O23">
        <v>11</v>
      </c>
      <c r="P23">
        <v>25</v>
      </c>
      <c r="Q23">
        <v>36</v>
      </c>
      <c r="R23" t="s">
        <v>33</v>
      </c>
      <c r="S23">
        <v>2011</v>
      </c>
      <c r="T23" t="s">
        <v>31</v>
      </c>
      <c r="U23" s="66">
        <v>0.83333333333333337</v>
      </c>
      <c r="V23" t="s">
        <v>48</v>
      </c>
      <c r="W23" t="s">
        <v>34</v>
      </c>
      <c r="X23" s="53">
        <v>0.4</v>
      </c>
      <c r="Y23" s="53">
        <v>0.41</v>
      </c>
      <c r="Z23" s="54">
        <v>0.87</v>
      </c>
      <c r="AA23" s="67" t="str">
        <f>TEXT(RESULT__A[[#This Row],[TIME]],"AM/PM")</f>
        <v>PM</v>
      </c>
      <c r="AB23" t="str">
        <f>TEXT(RESULT__A[[#This Row],[DTEDAY]],"DD")</f>
        <v>01</v>
      </c>
    </row>
    <row r="24" spans="1:28" x14ac:dyDescent="0.25">
      <c r="A24" t="s">
        <v>16</v>
      </c>
      <c r="B24">
        <v>22</v>
      </c>
      <c r="C24" s="1">
        <v>40544</v>
      </c>
      <c r="D24">
        <v>1</v>
      </c>
      <c r="E24">
        <v>0</v>
      </c>
      <c r="F24">
        <v>1</v>
      </c>
      <c r="G24">
        <v>21</v>
      </c>
      <c r="H24" t="s">
        <v>21</v>
      </c>
      <c r="I24">
        <v>6</v>
      </c>
      <c r="J24">
        <v>2</v>
      </c>
      <c r="K24" s="53">
        <v>0.4</v>
      </c>
      <c r="L24" s="53">
        <v>0.40910000000000002</v>
      </c>
      <c r="M24" s="54">
        <v>0.87</v>
      </c>
      <c r="N24">
        <v>0.19400000000000001</v>
      </c>
      <c r="O24">
        <v>3</v>
      </c>
      <c r="P24">
        <v>31</v>
      </c>
      <c r="Q24">
        <v>34</v>
      </c>
      <c r="R24" t="s">
        <v>33</v>
      </c>
      <c r="S24">
        <v>2011</v>
      </c>
      <c r="T24" t="s">
        <v>31</v>
      </c>
      <c r="U24" s="66">
        <v>0.875</v>
      </c>
      <c r="V24" t="s">
        <v>48</v>
      </c>
      <c r="W24" t="s">
        <v>34</v>
      </c>
      <c r="X24" s="53">
        <v>0.4</v>
      </c>
      <c r="Y24" s="53">
        <v>0.41</v>
      </c>
      <c r="Z24" s="54">
        <v>0.87</v>
      </c>
      <c r="AA24" s="67" t="str">
        <f>TEXT(RESULT__A[[#This Row],[TIME]],"AM/PM")</f>
        <v>PM</v>
      </c>
      <c r="AB24" t="str">
        <f>TEXT(RESULT__A[[#This Row],[DTEDAY]],"DD")</f>
        <v>01</v>
      </c>
    </row>
    <row r="25" spans="1:28" x14ac:dyDescent="0.25">
      <c r="A25" t="s">
        <v>16</v>
      </c>
      <c r="B25">
        <v>23</v>
      </c>
      <c r="C25" s="1">
        <v>40544</v>
      </c>
      <c r="D25">
        <v>1</v>
      </c>
      <c r="E25">
        <v>0</v>
      </c>
      <c r="F25">
        <v>1</v>
      </c>
      <c r="G25">
        <v>22</v>
      </c>
      <c r="H25" t="s">
        <v>21</v>
      </c>
      <c r="I25">
        <v>6</v>
      </c>
      <c r="J25">
        <v>2</v>
      </c>
      <c r="K25" s="53">
        <v>0.4</v>
      </c>
      <c r="L25" s="53">
        <v>0.40910000000000002</v>
      </c>
      <c r="M25" s="54">
        <v>0.94</v>
      </c>
      <c r="N25">
        <v>0.22389999999999999</v>
      </c>
      <c r="O25">
        <v>11</v>
      </c>
      <c r="P25">
        <v>17</v>
      </c>
      <c r="Q25">
        <v>28</v>
      </c>
      <c r="R25" t="s">
        <v>33</v>
      </c>
      <c r="S25">
        <v>2011</v>
      </c>
      <c r="T25" t="s">
        <v>31</v>
      </c>
      <c r="U25" s="66">
        <v>0.91666666666666663</v>
      </c>
      <c r="V25" t="s">
        <v>48</v>
      </c>
      <c r="W25" t="s">
        <v>34</v>
      </c>
      <c r="X25" s="53">
        <v>0.4</v>
      </c>
      <c r="Y25" s="53">
        <v>0.41</v>
      </c>
      <c r="Z25" s="54">
        <v>0.94</v>
      </c>
      <c r="AA25" s="67" t="str">
        <f>TEXT(RESULT__A[[#This Row],[TIME]],"AM/PM")</f>
        <v>PM</v>
      </c>
      <c r="AB25" t="str">
        <f>TEXT(RESULT__A[[#This Row],[DTEDAY]],"DD")</f>
        <v>01</v>
      </c>
    </row>
    <row r="26" spans="1:28" x14ac:dyDescent="0.25">
      <c r="A26" t="s">
        <v>16</v>
      </c>
      <c r="B26">
        <v>24</v>
      </c>
      <c r="C26" s="1">
        <v>40544</v>
      </c>
      <c r="D26">
        <v>1</v>
      </c>
      <c r="E26">
        <v>0</v>
      </c>
      <c r="F26">
        <v>1</v>
      </c>
      <c r="G26">
        <v>23</v>
      </c>
      <c r="H26" t="s">
        <v>21</v>
      </c>
      <c r="I26">
        <v>6</v>
      </c>
      <c r="J26">
        <v>2</v>
      </c>
      <c r="K26" s="53">
        <v>0.46</v>
      </c>
      <c r="L26" s="53"/>
      <c r="M26" s="54">
        <v>0.88</v>
      </c>
      <c r="N26">
        <v>0.29849999999999999</v>
      </c>
      <c r="O26">
        <v>15</v>
      </c>
      <c r="P26">
        <v>24</v>
      </c>
      <c r="Q26">
        <v>39</v>
      </c>
      <c r="R26" t="s">
        <v>33</v>
      </c>
      <c r="S26">
        <v>2011</v>
      </c>
      <c r="T26" t="s">
        <v>31</v>
      </c>
      <c r="U26" s="66">
        <v>0.95833333333333337</v>
      </c>
      <c r="V26" t="s">
        <v>48</v>
      </c>
      <c r="W26" t="s">
        <v>34</v>
      </c>
      <c r="X26" s="53">
        <v>0.46</v>
      </c>
      <c r="Y26" s="53">
        <v>0.2</v>
      </c>
      <c r="Z26" s="54">
        <v>0.88</v>
      </c>
      <c r="AA26" s="67" t="str">
        <f>TEXT(RESULT__A[[#This Row],[TIME]],"AM/PM")</f>
        <v>PM</v>
      </c>
      <c r="AB26" t="str">
        <f>TEXT(RESULT__A[[#This Row],[DTEDAY]],"DD")</f>
        <v>01</v>
      </c>
    </row>
    <row r="27" spans="1:28" x14ac:dyDescent="0.25">
      <c r="A27" t="s">
        <v>16</v>
      </c>
      <c r="B27">
        <v>25</v>
      </c>
      <c r="C27" s="1">
        <v>40545</v>
      </c>
      <c r="D27">
        <v>1</v>
      </c>
      <c r="E27">
        <v>0</v>
      </c>
      <c r="F27">
        <v>1</v>
      </c>
      <c r="G27">
        <v>0</v>
      </c>
      <c r="H27" t="s">
        <v>21</v>
      </c>
      <c r="I27">
        <v>0</v>
      </c>
      <c r="J27">
        <v>2</v>
      </c>
      <c r="K27" s="53">
        <v>0.46</v>
      </c>
      <c r="L27" s="53">
        <v>0.45450000000000002</v>
      </c>
      <c r="M27" s="54">
        <v>0.88</v>
      </c>
      <c r="N27">
        <v>0.29849999999999999</v>
      </c>
      <c r="O27">
        <v>4</v>
      </c>
      <c r="P27">
        <v>13</v>
      </c>
      <c r="Q27">
        <v>17</v>
      </c>
      <c r="R27" t="s">
        <v>33</v>
      </c>
      <c r="S27">
        <v>2011</v>
      </c>
      <c r="T27" t="s">
        <v>31</v>
      </c>
      <c r="U27" s="66">
        <v>0</v>
      </c>
      <c r="V27" t="s">
        <v>49</v>
      </c>
      <c r="W27" t="s">
        <v>34</v>
      </c>
      <c r="X27" s="53">
        <v>0.46</v>
      </c>
      <c r="Y27" s="53">
        <v>0.45</v>
      </c>
      <c r="Z27" s="54">
        <v>0.88</v>
      </c>
      <c r="AA27" s="67" t="str">
        <f>TEXT(RESULT__A[[#This Row],[TIME]],"AM/PM")</f>
        <v>AM</v>
      </c>
      <c r="AB27" t="str">
        <f>TEXT(RESULT__A[[#This Row],[DTEDAY]],"DD")</f>
        <v>02</v>
      </c>
    </row>
    <row r="28" spans="1:28" x14ac:dyDescent="0.25">
      <c r="A28" t="s">
        <v>16</v>
      </c>
      <c r="B28">
        <v>26</v>
      </c>
      <c r="C28" s="1">
        <v>40545</v>
      </c>
      <c r="D28">
        <v>1</v>
      </c>
      <c r="E28">
        <v>0</v>
      </c>
      <c r="F28">
        <v>1</v>
      </c>
      <c r="G28">
        <v>1</v>
      </c>
      <c r="H28" t="s">
        <v>21</v>
      </c>
      <c r="I28">
        <v>0</v>
      </c>
      <c r="J28">
        <v>2</v>
      </c>
      <c r="K28" s="53">
        <v>0.44</v>
      </c>
      <c r="L28" s="53">
        <v>0.43940000000000001</v>
      </c>
      <c r="M28" s="54">
        <v>0.94</v>
      </c>
      <c r="N28">
        <v>0.25369999999999998</v>
      </c>
      <c r="O28">
        <v>1</v>
      </c>
      <c r="P28">
        <v>16</v>
      </c>
      <c r="Q28">
        <v>17</v>
      </c>
      <c r="R28" t="s">
        <v>33</v>
      </c>
      <c r="S28">
        <v>2011</v>
      </c>
      <c r="T28" t="s">
        <v>31</v>
      </c>
      <c r="U28" s="66">
        <v>4.1666666666666664E-2</v>
      </c>
      <c r="V28" t="s">
        <v>49</v>
      </c>
      <c r="W28" t="s">
        <v>34</v>
      </c>
      <c r="X28" s="53">
        <v>0.44</v>
      </c>
      <c r="Y28" s="53">
        <v>0.44</v>
      </c>
      <c r="Z28" s="54">
        <v>0.94</v>
      </c>
      <c r="AA28" s="67" t="str">
        <f>TEXT(RESULT__A[[#This Row],[TIME]],"AM/PM")</f>
        <v>AM</v>
      </c>
      <c r="AB28" t="str">
        <f>TEXT(RESULT__A[[#This Row],[DTEDAY]],"DD")</f>
        <v>02</v>
      </c>
    </row>
    <row r="29" spans="1:28" x14ac:dyDescent="0.25">
      <c r="A29" t="s">
        <v>16</v>
      </c>
      <c r="B29">
        <v>27</v>
      </c>
      <c r="C29" s="1">
        <v>40545</v>
      </c>
      <c r="D29">
        <v>1</v>
      </c>
      <c r="E29">
        <v>0</v>
      </c>
      <c r="F29">
        <v>1</v>
      </c>
      <c r="G29">
        <v>2</v>
      </c>
      <c r="H29" t="s">
        <v>21</v>
      </c>
      <c r="I29">
        <v>0</v>
      </c>
      <c r="J29">
        <v>2</v>
      </c>
      <c r="K29" s="53">
        <v>0.42</v>
      </c>
      <c r="L29" s="53">
        <v>0.42420000000000002</v>
      </c>
      <c r="M29" s="54">
        <v>1</v>
      </c>
      <c r="N29">
        <v>0.28360000000000002</v>
      </c>
      <c r="O29">
        <v>1</v>
      </c>
      <c r="P29">
        <v>8</v>
      </c>
      <c r="Q29">
        <v>9</v>
      </c>
      <c r="R29" t="s">
        <v>33</v>
      </c>
      <c r="S29">
        <v>2011</v>
      </c>
      <c r="T29" t="s">
        <v>31</v>
      </c>
      <c r="U29" s="66">
        <v>8.3333333333333329E-2</v>
      </c>
      <c r="V29" t="s">
        <v>49</v>
      </c>
      <c r="W29" t="s">
        <v>34</v>
      </c>
      <c r="X29" s="53">
        <v>0.42</v>
      </c>
      <c r="Y29" s="53">
        <v>0.42</v>
      </c>
      <c r="Z29" s="54">
        <v>1</v>
      </c>
      <c r="AA29" s="67" t="str">
        <f>TEXT(RESULT__A[[#This Row],[TIME]],"AM/PM")</f>
        <v>AM</v>
      </c>
      <c r="AB29" t="str">
        <f>TEXT(RESULT__A[[#This Row],[DTEDAY]],"DD")</f>
        <v>02</v>
      </c>
    </row>
    <row r="30" spans="1:28" x14ac:dyDescent="0.25">
      <c r="A30" t="s">
        <v>16</v>
      </c>
      <c r="B30">
        <v>28</v>
      </c>
      <c r="C30" s="1">
        <v>40545</v>
      </c>
      <c r="D30">
        <v>1</v>
      </c>
      <c r="E30">
        <v>0</v>
      </c>
      <c r="F30">
        <v>1</v>
      </c>
      <c r="G30">
        <v>3</v>
      </c>
      <c r="H30" t="s">
        <v>21</v>
      </c>
      <c r="I30">
        <v>0</v>
      </c>
      <c r="J30">
        <v>2</v>
      </c>
      <c r="K30" s="53">
        <v>0.46</v>
      </c>
      <c r="L30" s="53">
        <v>0.45450000000000002</v>
      </c>
      <c r="M30" s="54">
        <v>0.94</v>
      </c>
      <c r="N30">
        <v>0.19400000000000001</v>
      </c>
      <c r="O30">
        <v>2</v>
      </c>
      <c r="P30">
        <v>4</v>
      </c>
      <c r="Q30">
        <v>6</v>
      </c>
      <c r="R30" t="s">
        <v>33</v>
      </c>
      <c r="S30">
        <v>2011</v>
      </c>
      <c r="T30" t="s">
        <v>31</v>
      </c>
      <c r="U30" s="66">
        <v>0.125</v>
      </c>
      <c r="V30" t="s">
        <v>49</v>
      </c>
      <c r="W30" t="s">
        <v>34</v>
      </c>
      <c r="X30" s="53">
        <v>0.46</v>
      </c>
      <c r="Y30" s="53">
        <v>0.45</v>
      </c>
      <c r="Z30" s="54">
        <v>0.94</v>
      </c>
      <c r="AA30" s="67" t="str">
        <f>TEXT(RESULT__A[[#This Row],[TIME]],"AM/PM")</f>
        <v>AM</v>
      </c>
      <c r="AB30" t="str">
        <f>TEXT(RESULT__A[[#This Row],[DTEDAY]],"DD")</f>
        <v>02</v>
      </c>
    </row>
    <row r="31" spans="1:28" x14ac:dyDescent="0.25">
      <c r="A31" t="s">
        <v>16</v>
      </c>
      <c r="B31">
        <v>29</v>
      </c>
      <c r="C31" s="1">
        <v>40545</v>
      </c>
      <c r="D31">
        <v>1</v>
      </c>
      <c r="E31">
        <v>0</v>
      </c>
      <c r="F31">
        <v>1</v>
      </c>
      <c r="G31">
        <v>4</v>
      </c>
      <c r="H31" t="s">
        <v>21</v>
      </c>
      <c r="I31">
        <v>0</v>
      </c>
      <c r="J31">
        <v>2</v>
      </c>
      <c r="K31" s="53">
        <v>0.46</v>
      </c>
      <c r="L31" s="53"/>
      <c r="M31" s="54">
        <v>0.94</v>
      </c>
      <c r="N31">
        <v>0.19400000000000001</v>
      </c>
      <c r="O31">
        <v>2</v>
      </c>
      <c r="P31">
        <v>1</v>
      </c>
      <c r="Q31">
        <v>3</v>
      </c>
      <c r="R31" t="s">
        <v>33</v>
      </c>
      <c r="S31">
        <v>2011</v>
      </c>
      <c r="T31" t="s">
        <v>31</v>
      </c>
      <c r="U31" s="66">
        <v>0.16666666666666666</v>
      </c>
      <c r="V31" t="s">
        <v>49</v>
      </c>
      <c r="W31" t="s">
        <v>34</v>
      </c>
      <c r="X31" s="53">
        <v>0.46</v>
      </c>
      <c r="Y31" s="53">
        <v>0.2</v>
      </c>
      <c r="Z31" s="54">
        <v>0.94</v>
      </c>
      <c r="AA31" s="67" t="str">
        <f>TEXT(RESULT__A[[#This Row],[TIME]],"AM/PM")</f>
        <v>AM</v>
      </c>
      <c r="AB31" t="str">
        <f>TEXT(RESULT__A[[#This Row],[DTEDAY]],"DD")</f>
        <v>02</v>
      </c>
    </row>
    <row r="32" spans="1:28" x14ac:dyDescent="0.25">
      <c r="A32" t="s">
        <v>16</v>
      </c>
      <c r="B32">
        <v>30</v>
      </c>
      <c r="C32" s="1">
        <v>40545</v>
      </c>
      <c r="D32">
        <v>1</v>
      </c>
      <c r="E32">
        <v>0</v>
      </c>
      <c r="F32">
        <v>1</v>
      </c>
      <c r="G32">
        <v>6</v>
      </c>
      <c r="H32" t="s">
        <v>21</v>
      </c>
      <c r="I32">
        <v>0</v>
      </c>
      <c r="J32">
        <v>3</v>
      </c>
      <c r="K32" s="53">
        <v>0.42</v>
      </c>
      <c r="L32" s="53">
        <v>0.42420000000000002</v>
      </c>
      <c r="M32" s="54">
        <v>0.77</v>
      </c>
      <c r="N32">
        <v>0.29849999999999999</v>
      </c>
      <c r="O32">
        <v>0</v>
      </c>
      <c r="P32">
        <v>2</v>
      </c>
      <c r="Q32">
        <v>2</v>
      </c>
      <c r="R32" t="s">
        <v>33</v>
      </c>
      <c r="S32">
        <v>2011</v>
      </c>
      <c r="T32" t="s">
        <v>31</v>
      </c>
      <c r="U32" s="66">
        <v>0.25</v>
      </c>
      <c r="V32" t="s">
        <v>49</v>
      </c>
      <c r="W32" t="s">
        <v>35</v>
      </c>
      <c r="X32" s="53">
        <v>0.42</v>
      </c>
      <c r="Y32" s="53">
        <v>0.42</v>
      </c>
      <c r="Z32" s="54">
        <v>0.77</v>
      </c>
      <c r="AA32" s="67" t="str">
        <f>TEXT(RESULT__A[[#This Row],[TIME]],"AM/PM")</f>
        <v>AM</v>
      </c>
      <c r="AB32" t="str">
        <f>TEXT(RESULT__A[[#This Row],[DTEDAY]],"DD")</f>
        <v>02</v>
      </c>
    </row>
    <row r="33" spans="1:28" x14ac:dyDescent="0.25">
      <c r="A33" t="s">
        <v>16</v>
      </c>
      <c r="B33">
        <v>31</v>
      </c>
      <c r="C33" s="1">
        <v>40545</v>
      </c>
      <c r="D33">
        <v>1</v>
      </c>
      <c r="E33">
        <v>0</v>
      </c>
      <c r="F33">
        <v>1</v>
      </c>
      <c r="G33">
        <v>7</v>
      </c>
      <c r="H33" t="s">
        <v>21</v>
      </c>
      <c r="I33">
        <v>0</v>
      </c>
      <c r="J33">
        <v>2</v>
      </c>
      <c r="K33" s="53">
        <v>0.4</v>
      </c>
      <c r="L33" s="53">
        <v>0.40910000000000002</v>
      </c>
      <c r="M33" s="54">
        <v>0.76</v>
      </c>
      <c r="N33">
        <v>0.19400000000000001</v>
      </c>
      <c r="O33">
        <v>0</v>
      </c>
      <c r="P33">
        <v>1</v>
      </c>
      <c r="Q33">
        <v>1</v>
      </c>
      <c r="R33" t="s">
        <v>33</v>
      </c>
      <c r="S33">
        <v>2011</v>
      </c>
      <c r="T33" t="s">
        <v>31</v>
      </c>
      <c r="U33" s="66">
        <v>0.29166666666666669</v>
      </c>
      <c r="V33" t="s">
        <v>49</v>
      </c>
      <c r="W33" t="s">
        <v>34</v>
      </c>
      <c r="X33" s="53">
        <v>0.4</v>
      </c>
      <c r="Y33" s="53">
        <v>0.41</v>
      </c>
      <c r="Z33" s="54">
        <v>0.76</v>
      </c>
      <c r="AA33" s="67" t="str">
        <f>TEXT(RESULT__A[[#This Row],[TIME]],"AM/PM")</f>
        <v>AM</v>
      </c>
      <c r="AB33" t="str">
        <f>TEXT(RESULT__A[[#This Row],[DTEDAY]],"DD")</f>
        <v>02</v>
      </c>
    </row>
    <row r="34" spans="1:28" x14ac:dyDescent="0.25">
      <c r="A34" t="s">
        <v>16</v>
      </c>
      <c r="B34">
        <v>32</v>
      </c>
      <c r="C34" s="1">
        <v>40545</v>
      </c>
      <c r="D34">
        <v>1</v>
      </c>
      <c r="E34">
        <v>0</v>
      </c>
      <c r="F34">
        <v>1</v>
      </c>
      <c r="G34">
        <v>8</v>
      </c>
      <c r="H34" t="s">
        <v>21</v>
      </c>
      <c r="I34">
        <v>0</v>
      </c>
      <c r="J34">
        <v>3</v>
      </c>
      <c r="K34" s="53">
        <v>0.4</v>
      </c>
      <c r="L34" s="53">
        <v>0.40910000000000002</v>
      </c>
      <c r="M34" s="54">
        <v>0.71</v>
      </c>
      <c r="N34">
        <v>0.22389999999999999</v>
      </c>
      <c r="O34">
        <v>0</v>
      </c>
      <c r="P34">
        <v>8</v>
      </c>
      <c r="Q34">
        <v>8</v>
      </c>
      <c r="R34" t="s">
        <v>33</v>
      </c>
      <c r="S34">
        <v>2011</v>
      </c>
      <c r="T34" t="s">
        <v>31</v>
      </c>
      <c r="U34" s="66">
        <v>0.33333333333333331</v>
      </c>
      <c r="V34" t="s">
        <v>49</v>
      </c>
      <c r="W34" t="s">
        <v>35</v>
      </c>
      <c r="X34" s="53">
        <v>0.4</v>
      </c>
      <c r="Y34" s="53">
        <v>0.41</v>
      </c>
      <c r="Z34" s="54">
        <v>0.71</v>
      </c>
      <c r="AA34" s="67" t="str">
        <f>TEXT(RESULT__A[[#This Row],[TIME]],"AM/PM")</f>
        <v>AM</v>
      </c>
      <c r="AB34" t="str">
        <f>TEXT(RESULT__A[[#This Row],[DTEDAY]],"DD")</f>
        <v>02</v>
      </c>
    </row>
    <row r="35" spans="1:28" x14ac:dyDescent="0.25">
      <c r="A35" t="s">
        <v>16</v>
      </c>
      <c r="B35">
        <v>33</v>
      </c>
      <c r="C35" s="1">
        <v>40545</v>
      </c>
      <c r="D35">
        <v>1</v>
      </c>
      <c r="E35">
        <v>0</v>
      </c>
      <c r="F35">
        <v>1</v>
      </c>
      <c r="G35">
        <v>9</v>
      </c>
      <c r="H35" t="s">
        <v>21</v>
      </c>
      <c r="I35">
        <v>0</v>
      </c>
      <c r="J35">
        <v>2</v>
      </c>
      <c r="K35" s="53">
        <v>0.38</v>
      </c>
      <c r="L35" s="53"/>
      <c r="M35" s="54">
        <v>0.76</v>
      </c>
      <c r="N35">
        <v>0.22389999999999999</v>
      </c>
      <c r="O35">
        <v>1</v>
      </c>
      <c r="P35">
        <v>19</v>
      </c>
      <c r="Q35">
        <v>20</v>
      </c>
      <c r="R35" t="s">
        <v>33</v>
      </c>
      <c r="S35">
        <v>2011</v>
      </c>
      <c r="T35" t="s">
        <v>31</v>
      </c>
      <c r="U35" s="66">
        <v>0.375</v>
      </c>
      <c r="V35" t="s">
        <v>49</v>
      </c>
      <c r="W35" t="s">
        <v>34</v>
      </c>
      <c r="X35" s="53">
        <v>0.38</v>
      </c>
      <c r="Y35" s="53">
        <v>0.2</v>
      </c>
      <c r="Z35" s="54">
        <v>0.76</v>
      </c>
      <c r="AA35" s="67" t="str">
        <f>TEXT(RESULT__A[[#This Row],[TIME]],"AM/PM")</f>
        <v>AM</v>
      </c>
      <c r="AB35" t="str">
        <f>TEXT(RESULT__A[[#This Row],[DTEDAY]],"DD")</f>
        <v>02</v>
      </c>
    </row>
    <row r="36" spans="1:28" x14ac:dyDescent="0.25">
      <c r="A36" t="s">
        <v>16</v>
      </c>
      <c r="B36">
        <v>34</v>
      </c>
      <c r="C36" s="1">
        <v>40545</v>
      </c>
      <c r="D36">
        <v>1</v>
      </c>
      <c r="E36">
        <v>0</v>
      </c>
      <c r="F36">
        <v>1</v>
      </c>
      <c r="G36">
        <v>10</v>
      </c>
      <c r="H36" t="s">
        <v>21</v>
      </c>
      <c r="I36">
        <v>0</v>
      </c>
      <c r="J36">
        <v>2</v>
      </c>
      <c r="K36" s="53">
        <v>0.36</v>
      </c>
      <c r="L36" s="53">
        <v>0.34849999999999998</v>
      </c>
      <c r="M36" s="54">
        <v>0.81</v>
      </c>
      <c r="N36">
        <v>0.22389999999999999</v>
      </c>
      <c r="O36">
        <v>7</v>
      </c>
      <c r="P36">
        <v>46</v>
      </c>
      <c r="Q36">
        <v>53</v>
      </c>
      <c r="R36" t="s">
        <v>33</v>
      </c>
      <c r="S36">
        <v>2011</v>
      </c>
      <c r="T36" t="s">
        <v>31</v>
      </c>
      <c r="U36" s="66">
        <v>0.41666666666666669</v>
      </c>
      <c r="V36" t="s">
        <v>49</v>
      </c>
      <c r="W36" t="s">
        <v>34</v>
      </c>
      <c r="X36" s="53">
        <v>0.36</v>
      </c>
      <c r="Y36" s="53">
        <v>0.35</v>
      </c>
      <c r="Z36" s="54">
        <v>0.81</v>
      </c>
      <c r="AA36" s="67" t="str">
        <f>TEXT(RESULT__A[[#This Row],[TIME]],"AM/PM")</f>
        <v>AM</v>
      </c>
      <c r="AB36" t="str">
        <f>TEXT(RESULT__A[[#This Row],[DTEDAY]],"DD")</f>
        <v>02</v>
      </c>
    </row>
    <row r="37" spans="1:28" x14ac:dyDescent="0.25">
      <c r="A37" t="s">
        <v>16</v>
      </c>
      <c r="B37">
        <v>35</v>
      </c>
      <c r="C37" s="1">
        <v>40545</v>
      </c>
      <c r="D37">
        <v>1</v>
      </c>
      <c r="E37">
        <v>0</v>
      </c>
      <c r="F37">
        <v>1</v>
      </c>
      <c r="G37">
        <v>11</v>
      </c>
      <c r="H37" t="s">
        <v>21</v>
      </c>
      <c r="I37">
        <v>0</v>
      </c>
      <c r="J37">
        <v>2</v>
      </c>
      <c r="K37" s="53">
        <v>0.36</v>
      </c>
      <c r="L37" s="53">
        <v>0.33329999999999999</v>
      </c>
      <c r="M37" s="54">
        <v>0.71</v>
      </c>
      <c r="N37">
        <v>0.25369999999999998</v>
      </c>
      <c r="O37">
        <v>16</v>
      </c>
      <c r="P37">
        <v>54</v>
      </c>
      <c r="Q37">
        <v>70</v>
      </c>
      <c r="R37" t="s">
        <v>33</v>
      </c>
      <c r="S37">
        <v>2011</v>
      </c>
      <c r="T37" t="s">
        <v>31</v>
      </c>
      <c r="U37" s="66">
        <v>0.45833333333333331</v>
      </c>
      <c r="V37" t="s">
        <v>49</v>
      </c>
      <c r="W37" t="s">
        <v>34</v>
      </c>
      <c r="X37" s="53">
        <v>0.36</v>
      </c>
      <c r="Y37" s="53">
        <v>0.33</v>
      </c>
      <c r="Z37" s="54">
        <v>0.71</v>
      </c>
      <c r="AA37" s="67" t="str">
        <f>TEXT(RESULT__A[[#This Row],[TIME]],"AM/PM")</f>
        <v>AM</v>
      </c>
      <c r="AB37" t="str">
        <f>TEXT(RESULT__A[[#This Row],[DTEDAY]],"DD")</f>
        <v>02</v>
      </c>
    </row>
    <row r="38" spans="1:28" x14ac:dyDescent="0.25">
      <c r="A38" t="s">
        <v>16</v>
      </c>
      <c r="B38">
        <v>36</v>
      </c>
      <c r="C38" s="1">
        <v>40545</v>
      </c>
      <c r="D38">
        <v>1</v>
      </c>
      <c r="E38">
        <v>0</v>
      </c>
      <c r="F38">
        <v>1</v>
      </c>
      <c r="G38">
        <v>12</v>
      </c>
      <c r="H38" t="s">
        <v>21</v>
      </c>
      <c r="I38">
        <v>0</v>
      </c>
      <c r="J38">
        <v>2</v>
      </c>
      <c r="K38" s="53">
        <v>0.36</v>
      </c>
      <c r="L38" s="53">
        <v>0.33329999999999999</v>
      </c>
      <c r="M38" s="54">
        <v>0.66</v>
      </c>
      <c r="N38">
        <v>0.29849999999999999</v>
      </c>
      <c r="O38">
        <v>20</v>
      </c>
      <c r="P38">
        <v>73</v>
      </c>
      <c r="Q38">
        <v>93</v>
      </c>
      <c r="R38" t="s">
        <v>33</v>
      </c>
      <c r="S38">
        <v>2011</v>
      </c>
      <c r="T38" t="s">
        <v>31</v>
      </c>
      <c r="U38" s="66">
        <v>0.5</v>
      </c>
      <c r="V38" t="s">
        <v>49</v>
      </c>
      <c r="W38" t="s">
        <v>34</v>
      </c>
      <c r="X38" s="53">
        <v>0.36</v>
      </c>
      <c r="Y38" s="53">
        <v>0.33</v>
      </c>
      <c r="Z38" s="54">
        <v>0.66</v>
      </c>
      <c r="AA38" s="67" t="str">
        <f>TEXT(RESULT__A[[#This Row],[TIME]],"AM/PM")</f>
        <v>PM</v>
      </c>
      <c r="AB38" t="str">
        <f>TEXT(RESULT__A[[#This Row],[DTEDAY]],"DD")</f>
        <v>02</v>
      </c>
    </row>
    <row r="39" spans="1:28" x14ac:dyDescent="0.25">
      <c r="A39" t="s">
        <v>16</v>
      </c>
      <c r="B39">
        <v>37</v>
      </c>
      <c r="C39" s="1">
        <v>40545</v>
      </c>
      <c r="D39">
        <v>1</v>
      </c>
      <c r="E39">
        <v>0</v>
      </c>
      <c r="F39">
        <v>1</v>
      </c>
      <c r="G39">
        <v>13</v>
      </c>
      <c r="H39" t="s">
        <v>21</v>
      </c>
      <c r="I39">
        <v>0</v>
      </c>
      <c r="J39">
        <v>2</v>
      </c>
      <c r="K39" s="53">
        <v>0.36</v>
      </c>
      <c r="L39" s="53">
        <v>0.34849999999999998</v>
      </c>
      <c r="M39" s="54">
        <v>0.66</v>
      </c>
      <c r="N39">
        <v>0.1343</v>
      </c>
      <c r="O39">
        <v>11</v>
      </c>
      <c r="P39">
        <v>64</v>
      </c>
      <c r="Q39">
        <v>75</v>
      </c>
      <c r="R39" t="s">
        <v>33</v>
      </c>
      <c r="S39">
        <v>2011</v>
      </c>
      <c r="T39" t="s">
        <v>31</v>
      </c>
      <c r="U39" s="66">
        <v>0.54166666666666663</v>
      </c>
      <c r="V39" t="s">
        <v>49</v>
      </c>
      <c r="W39" t="s">
        <v>34</v>
      </c>
      <c r="X39" s="53">
        <v>0.36</v>
      </c>
      <c r="Y39" s="53">
        <v>0.35</v>
      </c>
      <c r="Z39" s="54">
        <v>0.66</v>
      </c>
      <c r="AA39" s="67" t="str">
        <f>TEXT(RESULT__A[[#This Row],[TIME]],"AM/PM")</f>
        <v>PM</v>
      </c>
      <c r="AB39" t="str">
        <f>TEXT(RESULT__A[[#This Row],[DTEDAY]],"DD")</f>
        <v>02</v>
      </c>
    </row>
    <row r="40" spans="1:28" x14ac:dyDescent="0.25">
      <c r="A40" t="s">
        <v>16</v>
      </c>
      <c r="B40">
        <v>38</v>
      </c>
      <c r="C40" s="1">
        <v>40545</v>
      </c>
      <c r="D40">
        <v>1</v>
      </c>
      <c r="E40">
        <v>0</v>
      </c>
      <c r="F40">
        <v>1</v>
      </c>
      <c r="G40">
        <v>14</v>
      </c>
      <c r="H40" t="s">
        <v>21</v>
      </c>
      <c r="I40">
        <v>0</v>
      </c>
      <c r="J40">
        <v>3</v>
      </c>
      <c r="K40" s="53">
        <v>0.36</v>
      </c>
      <c r="L40" s="53"/>
      <c r="M40" s="54">
        <v>0.76</v>
      </c>
      <c r="N40">
        <v>0.19400000000000001</v>
      </c>
      <c r="O40">
        <v>4</v>
      </c>
      <c r="P40">
        <v>55</v>
      </c>
      <c r="Q40">
        <v>59</v>
      </c>
      <c r="R40" t="s">
        <v>33</v>
      </c>
      <c r="S40">
        <v>2011</v>
      </c>
      <c r="T40" t="s">
        <v>31</v>
      </c>
      <c r="U40" s="66">
        <v>0.58333333333333337</v>
      </c>
      <c r="V40" t="s">
        <v>49</v>
      </c>
      <c r="W40" t="s">
        <v>35</v>
      </c>
      <c r="X40" s="53">
        <v>0.36</v>
      </c>
      <c r="Y40" s="53">
        <v>0.2</v>
      </c>
      <c r="Z40" s="54">
        <v>0.76</v>
      </c>
      <c r="AA40" s="67" t="str">
        <f>TEXT(RESULT__A[[#This Row],[TIME]],"AM/PM")</f>
        <v>PM</v>
      </c>
      <c r="AB40" t="str">
        <f>TEXT(RESULT__A[[#This Row],[DTEDAY]],"DD")</f>
        <v>02</v>
      </c>
    </row>
    <row r="41" spans="1:28" x14ac:dyDescent="0.25">
      <c r="A41" t="s">
        <v>16</v>
      </c>
      <c r="B41">
        <v>39</v>
      </c>
      <c r="C41" s="1">
        <v>40545</v>
      </c>
      <c r="D41">
        <v>1</v>
      </c>
      <c r="E41">
        <v>0</v>
      </c>
      <c r="F41">
        <v>1</v>
      </c>
      <c r="G41">
        <v>15</v>
      </c>
      <c r="H41" t="s">
        <v>21</v>
      </c>
      <c r="I41">
        <v>0</v>
      </c>
      <c r="J41">
        <v>3</v>
      </c>
      <c r="K41" s="53">
        <v>0.34</v>
      </c>
      <c r="L41" s="53">
        <v>0.33329999999999999</v>
      </c>
      <c r="M41" s="54">
        <v>0.81</v>
      </c>
      <c r="N41">
        <v>0.16420000000000001</v>
      </c>
      <c r="O41">
        <v>19</v>
      </c>
      <c r="P41">
        <v>55</v>
      </c>
      <c r="Q41">
        <v>74</v>
      </c>
      <c r="R41" t="s">
        <v>33</v>
      </c>
      <c r="S41">
        <v>2011</v>
      </c>
      <c r="T41" t="s">
        <v>31</v>
      </c>
      <c r="U41" s="66">
        <v>0.625</v>
      </c>
      <c r="V41" t="s">
        <v>49</v>
      </c>
      <c r="W41" t="s">
        <v>35</v>
      </c>
      <c r="X41" s="53">
        <v>0.34</v>
      </c>
      <c r="Y41" s="53">
        <v>0.33</v>
      </c>
      <c r="Z41" s="54">
        <v>0.81</v>
      </c>
      <c r="AA41" s="67" t="str">
        <f>TEXT(RESULT__A[[#This Row],[TIME]],"AM/PM")</f>
        <v>PM</v>
      </c>
      <c r="AB41" t="str">
        <f>TEXT(RESULT__A[[#This Row],[DTEDAY]],"DD")</f>
        <v>02</v>
      </c>
    </row>
    <row r="42" spans="1:28" x14ac:dyDescent="0.25">
      <c r="A42" t="s">
        <v>16</v>
      </c>
      <c r="B42">
        <v>40</v>
      </c>
      <c r="C42" s="1">
        <v>40545</v>
      </c>
      <c r="D42">
        <v>1</v>
      </c>
      <c r="E42">
        <v>0</v>
      </c>
      <c r="F42">
        <v>1</v>
      </c>
      <c r="G42">
        <v>16</v>
      </c>
      <c r="H42" t="s">
        <v>21</v>
      </c>
      <c r="I42">
        <v>0</v>
      </c>
      <c r="J42">
        <v>3</v>
      </c>
      <c r="K42" s="53">
        <v>0.34</v>
      </c>
      <c r="L42" s="53">
        <v>0.33329999999999999</v>
      </c>
      <c r="M42" s="54">
        <v>0.71</v>
      </c>
      <c r="N42">
        <v>0.16420000000000001</v>
      </c>
      <c r="O42">
        <v>9</v>
      </c>
      <c r="P42">
        <v>67</v>
      </c>
      <c r="Q42">
        <v>76</v>
      </c>
      <c r="R42" t="s">
        <v>33</v>
      </c>
      <c r="S42">
        <v>2011</v>
      </c>
      <c r="T42" t="s">
        <v>31</v>
      </c>
      <c r="U42" s="66">
        <v>0.66666666666666663</v>
      </c>
      <c r="V42" t="s">
        <v>49</v>
      </c>
      <c r="W42" t="s">
        <v>35</v>
      </c>
      <c r="X42" s="53">
        <v>0.34</v>
      </c>
      <c r="Y42" s="53">
        <v>0.33</v>
      </c>
      <c r="Z42" s="54">
        <v>0.71</v>
      </c>
      <c r="AA42" s="67" t="str">
        <f>TEXT(RESULT__A[[#This Row],[TIME]],"AM/PM")</f>
        <v>PM</v>
      </c>
      <c r="AB42" t="str">
        <f>TEXT(RESULT__A[[#This Row],[DTEDAY]],"DD")</f>
        <v>02</v>
      </c>
    </row>
    <row r="43" spans="1:28" x14ac:dyDescent="0.25">
      <c r="A43" t="s">
        <v>16</v>
      </c>
      <c r="B43">
        <v>41</v>
      </c>
      <c r="C43" s="1">
        <v>40545</v>
      </c>
      <c r="D43">
        <v>1</v>
      </c>
      <c r="E43">
        <v>0</v>
      </c>
      <c r="F43">
        <v>1</v>
      </c>
      <c r="G43">
        <v>17</v>
      </c>
      <c r="H43" t="s">
        <v>21</v>
      </c>
      <c r="I43">
        <v>0</v>
      </c>
      <c r="J43">
        <v>1</v>
      </c>
      <c r="K43" s="53">
        <v>0.34</v>
      </c>
      <c r="L43" s="53">
        <v>0.33329999999999999</v>
      </c>
      <c r="M43" s="54">
        <v>0.56999999999999995</v>
      </c>
      <c r="N43">
        <v>0.19400000000000001</v>
      </c>
      <c r="O43">
        <v>7</v>
      </c>
      <c r="P43">
        <v>58</v>
      </c>
      <c r="Q43">
        <v>65</v>
      </c>
      <c r="R43" t="s">
        <v>33</v>
      </c>
      <c r="S43">
        <v>2011</v>
      </c>
      <c r="T43" t="s">
        <v>31</v>
      </c>
      <c r="U43" s="66">
        <v>0.70833333333333337</v>
      </c>
      <c r="V43" t="s">
        <v>49</v>
      </c>
      <c r="W43" t="s">
        <v>32</v>
      </c>
      <c r="X43" s="53">
        <v>0.34</v>
      </c>
      <c r="Y43" s="53">
        <v>0.33</v>
      </c>
      <c r="Z43" s="54">
        <v>0.56999999999999995</v>
      </c>
      <c r="AA43" s="67" t="str">
        <f>TEXT(RESULT__A[[#This Row],[TIME]],"AM/PM")</f>
        <v>PM</v>
      </c>
      <c r="AB43" t="str">
        <f>TEXT(RESULT__A[[#This Row],[DTEDAY]],"DD")</f>
        <v>02</v>
      </c>
    </row>
    <row r="44" spans="1:28" x14ac:dyDescent="0.25">
      <c r="A44" t="s">
        <v>16</v>
      </c>
      <c r="B44">
        <v>42</v>
      </c>
      <c r="C44" s="1">
        <v>40545</v>
      </c>
      <c r="D44">
        <v>1</v>
      </c>
      <c r="E44">
        <v>0</v>
      </c>
      <c r="F44">
        <v>1</v>
      </c>
      <c r="G44">
        <v>18</v>
      </c>
      <c r="H44" t="s">
        <v>21</v>
      </c>
      <c r="I44">
        <v>0</v>
      </c>
      <c r="J44">
        <v>2</v>
      </c>
      <c r="K44" s="53">
        <v>0.36</v>
      </c>
      <c r="L44" s="53">
        <v>0.33329999999999999</v>
      </c>
      <c r="M44" s="54">
        <v>0.46</v>
      </c>
      <c r="N44">
        <v>0.32840000000000003</v>
      </c>
      <c r="O44">
        <v>10</v>
      </c>
      <c r="P44">
        <v>43</v>
      </c>
      <c r="Q44">
        <v>53</v>
      </c>
      <c r="R44" t="s">
        <v>33</v>
      </c>
      <c r="S44">
        <v>2011</v>
      </c>
      <c r="T44" t="s">
        <v>31</v>
      </c>
      <c r="U44" s="66">
        <v>0.75</v>
      </c>
      <c r="V44" t="s">
        <v>49</v>
      </c>
      <c r="W44" t="s">
        <v>34</v>
      </c>
      <c r="X44" s="53">
        <v>0.36</v>
      </c>
      <c r="Y44" s="53">
        <v>0.33</v>
      </c>
      <c r="Z44" s="54">
        <v>0.46</v>
      </c>
      <c r="AA44" s="67" t="str">
        <f>TEXT(RESULT__A[[#This Row],[TIME]],"AM/PM")</f>
        <v>PM</v>
      </c>
      <c r="AB44" t="str">
        <f>TEXT(RESULT__A[[#This Row],[DTEDAY]],"DD")</f>
        <v>02</v>
      </c>
    </row>
    <row r="45" spans="1:28" x14ac:dyDescent="0.25">
      <c r="A45" t="s">
        <v>16</v>
      </c>
      <c r="B45">
        <v>43</v>
      </c>
      <c r="C45" s="1">
        <v>40545</v>
      </c>
      <c r="D45">
        <v>1</v>
      </c>
      <c r="E45">
        <v>0</v>
      </c>
      <c r="F45">
        <v>1</v>
      </c>
      <c r="G45">
        <v>19</v>
      </c>
      <c r="H45" t="s">
        <v>21</v>
      </c>
      <c r="I45">
        <v>0</v>
      </c>
      <c r="J45">
        <v>1</v>
      </c>
      <c r="K45" s="53">
        <v>0.32</v>
      </c>
      <c r="L45" s="53">
        <v>0.28789999999999999</v>
      </c>
      <c r="M45" s="54">
        <v>0.42</v>
      </c>
      <c r="N45">
        <v>0.44779999999999998</v>
      </c>
      <c r="O45">
        <v>1</v>
      </c>
      <c r="P45">
        <v>29</v>
      </c>
      <c r="Q45">
        <v>30</v>
      </c>
      <c r="R45" t="s">
        <v>33</v>
      </c>
      <c r="S45">
        <v>2011</v>
      </c>
      <c r="T45" t="s">
        <v>31</v>
      </c>
      <c r="U45" s="66">
        <v>0.79166666666666663</v>
      </c>
      <c r="V45" t="s">
        <v>49</v>
      </c>
      <c r="W45" t="s">
        <v>32</v>
      </c>
      <c r="X45" s="53">
        <v>0.32</v>
      </c>
      <c r="Y45" s="53">
        <v>0.28999999999999998</v>
      </c>
      <c r="Z45" s="54">
        <v>0.42</v>
      </c>
      <c r="AA45" s="67" t="str">
        <f>TEXT(RESULT__A[[#This Row],[TIME]],"AM/PM")</f>
        <v>PM</v>
      </c>
      <c r="AB45" t="str">
        <f>TEXT(RESULT__A[[#This Row],[DTEDAY]],"DD")</f>
        <v>02</v>
      </c>
    </row>
    <row r="46" spans="1:28" x14ac:dyDescent="0.25">
      <c r="A46" t="s">
        <v>16</v>
      </c>
      <c r="B46">
        <v>44</v>
      </c>
      <c r="C46" s="1">
        <v>40545</v>
      </c>
      <c r="D46">
        <v>1</v>
      </c>
      <c r="E46">
        <v>0</v>
      </c>
      <c r="F46">
        <v>1</v>
      </c>
      <c r="G46">
        <v>20</v>
      </c>
      <c r="H46" t="s">
        <v>21</v>
      </c>
      <c r="I46">
        <v>0</v>
      </c>
      <c r="J46">
        <v>1</v>
      </c>
      <c r="K46" s="53">
        <v>0.3</v>
      </c>
      <c r="L46" s="53"/>
      <c r="M46" s="54">
        <v>0.39</v>
      </c>
      <c r="N46">
        <v>0.35820000000000002</v>
      </c>
      <c r="O46">
        <v>5</v>
      </c>
      <c r="P46">
        <v>17</v>
      </c>
      <c r="Q46">
        <v>22</v>
      </c>
      <c r="R46" t="s">
        <v>33</v>
      </c>
      <c r="S46">
        <v>2011</v>
      </c>
      <c r="T46" t="s">
        <v>31</v>
      </c>
      <c r="U46" s="66">
        <v>0.83333333333333337</v>
      </c>
      <c r="V46" t="s">
        <v>49</v>
      </c>
      <c r="W46" t="s">
        <v>32</v>
      </c>
      <c r="X46" s="53">
        <v>0.3</v>
      </c>
      <c r="Y46" s="53">
        <v>0.2</v>
      </c>
      <c r="Z46" s="54">
        <v>0.39</v>
      </c>
      <c r="AA46" s="67" t="str">
        <f>TEXT(RESULT__A[[#This Row],[TIME]],"AM/PM")</f>
        <v>PM</v>
      </c>
      <c r="AB46" t="str">
        <f>TEXT(RESULT__A[[#This Row],[DTEDAY]],"DD")</f>
        <v>02</v>
      </c>
    </row>
    <row r="47" spans="1:28" x14ac:dyDescent="0.25">
      <c r="A47" t="s">
        <v>16</v>
      </c>
      <c r="B47">
        <v>45</v>
      </c>
      <c r="C47" s="1">
        <v>40545</v>
      </c>
      <c r="D47">
        <v>1</v>
      </c>
      <c r="E47">
        <v>0</v>
      </c>
      <c r="F47">
        <v>1</v>
      </c>
      <c r="G47">
        <v>21</v>
      </c>
      <c r="H47" t="s">
        <v>21</v>
      </c>
      <c r="I47">
        <v>0</v>
      </c>
      <c r="J47">
        <v>1</v>
      </c>
      <c r="K47" s="53">
        <v>0.26</v>
      </c>
      <c r="L47" s="53">
        <v>0.2273</v>
      </c>
      <c r="M47" s="54">
        <v>0.44</v>
      </c>
      <c r="N47">
        <v>0.32840000000000003</v>
      </c>
      <c r="O47">
        <v>11</v>
      </c>
      <c r="P47">
        <v>20</v>
      </c>
      <c r="Q47">
        <v>31</v>
      </c>
      <c r="R47" t="s">
        <v>33</v>
      </c>
      <c r="S47">
        <v>2011</v>
      </c>
      <c r="T47" t="s">
        <v>31</v>
      </c>
      <c r="U47" s="66">
        <v>0.875</v>
      </c>
      <c r="V47" t="s">
        <v>49</v>
      </c>
      <c r="W47" t="s">
        <v>32</v>
      </c>
      <c r="X47" s="53">
        <v>0.26</v>
      </c>
      <c r="Y47" s="53">
        <v>0.23</v>
      </c>
      <c r="Z47" s="54">
        <v>0.44</v>
      </c>
      <c r="AA47" s="67" t="str">
        <f>TEXT(RESULT__A[[#This Row],[TIME]],"AM/PM")</f>
        <v>PM</v>
      </c>
      <c r="AB47" t="str">
        <f>TEXT(RESULT__A[[#This Row],[DTEDAY]],"DD")</f>
        <v>02</v>
      </c>
    </row>
    <row r="48" spans="1:28" x14ac:dyDescent="0.25">
      <c r="A48" t="s">
        <v>16</v>
      </c>
      <c r="B48">
        <v>46</v>
      </c>
      <c r="C48" s="1">
        <v>40545</v>
      </c>
      <c r="D48">
        <v>1</v>
      </c>
      <c r="E48">
        <v>0</v>
      </c>
      <c r="F48">
        <v>1</v>
      </c>
      <c r="G48">
        <v>22</v>
      </c>
      <c r="H48" t="s">
        <v>21</v>
      </c>
      <c r="I48">
        <v>0</v>
      </c>
      <c r="J48">
        <v>1</v>
      </c>
      <c r="K48" s="53">
        <v>0.24</v>
      </c>
      <c r="L48" s="53">
        <v>0.21210000000000001</v>
      </c>
      <c r="M48" s="54">
        <v>0.44</v>
      </c>
      <c r="N48">
        <v>0.29849999999999999</v>
      </c>
      <c r="O48">
        <v>0</v>
      </c>
      <c r="P48">
        <v>9</v>
      </c>
      <c r="Q48">
        <v>9</v>
      </c>
      <c r="R48" t="s">
        <v>33</v>
      </c>
      <c r="S48">
        <v>2011</v>
      </c>
      <c r="T48" t="s">
        <v>31</v>
      </c>
      <c r="U48" s="66">
        <v>0.91666666666666663</v>
      </c>
      <c r="V48" t="s">
        <v>49</v>
      </c>
      <c r="W48" t="s">
        <v>32</v>
      </c>
      <c r="X48" s="53">
        <v>0.24</v>
      </c>
      <c r="Y48" s="53">
        <v>0.21</v>
      </c>
      <c r="Z48" s="54">
        <v>0.44</v>
      </c>
      <c r="AA48" s="67" t="str">
        <f>TEXT(RESULT__A[[#This Row],[TIME]],"AM/PM")</f>
        <v>PM</v>
      </c>
      <c r="AB48" t="str">
        <f>TEXT(RESULT__A[[#This Row],[DTEDAY]],"DD")</f>
        <v>02</v>
      </c>
    </row>
    <row r="49" spans="1:28" x14ac:dyDescent="0.25">
      <c r="A49" t="s">
        <v>16</v>
      </c>
      <c r="B49">
        <v>47</v>
      </c>
      <c r="C49" s="1">
        <v>40545</v>
      </c>
      <c r="D49">
        <v>1</v>
      </c>
      <c r="E49">
        <v>0</v>
      </c>
      <c r="F49">
        <v>1</v>
      </c>
      <c r="G49">
        <v>23</v>
      </c>
      <c r="H49" t="s">
        <v>21</v>
      </c>
      <c r="I49">
        <v>0</v>
      </c>
      <c r="J49">
        <v>1</v>
      </c>
      <c r="K49" s="53">
        <v>0.22</v>
      </c>
      <c r="L49" s="53">
        <v>0.2273</v>
      </c>
      <c r="M49" s="54">
        <v>0.47</v>
      </c>
      <c r="N49">
        <v>0.16420000000000001</v>
      </c>
      <c r="O49">
        <v>0</v>
      </c>
      <c r="P49">
        <v>8</v>
      </c>
      <c r="Q49">
        <v>8</v>
      </c>
      <c r="R49" t="s">
        <v>33</v>
      </c>
      <c r="S49">
        <v>2011</v>
      </c>
      <c r="T49" t="s">
        <v>31</v>
      </c>
      <c r="U49" s="66">
        <v>0.95833333333333337</v>
      </c>
      <c r="V49" t="s">
        <v>49</v>
      </c>
      <c r="W49" t="s">
        <v>32</v>
      </c>
      <c r="X49" s="53">
        <v>0.22</v>
      </c>
      <c r="Y49" s="53">
        <v>0.23</v>
      </c>
      <c r="Z49" s="54">
        <v>0.47</v>
      </c>
      <c r="AA49" s="67" t="str">
        <f>TEXT(RESULT__A[[#This Row],[TIME]],"AM/PM")</f>
        <v>PM</v>
      </c>
      <c r="AB49" t="str">
        <f>TEXT(RESULT__A[[#This Row],[DTEDAY]],"DD")</f>
        <v>02</v>
      </c>
    </row>
    <row r="50" spans="1:28" x14ac:dyDescent="0.25">
      <c r="A50" t="s">
        <v>16</v>
      </c>
      <c r="B50">
        <v>48</v>
      </c>
      <c r="C50" s="1">
        <v>40546</v>
      </c>
      <c r="D50">
        <v>1</v>
      </c>
      <c r="E50">
        <v>0</v>
      </c>
      <c r="F50">
        <v>1</v>
      </c>
      <c r="G50">
        <v>0</v>
      </c>
      <c r="H50" t="s">
        <v>21</v>
      </c>
      <c r="I50">
        <v>1</v>
      </c>
      <c r="J50">
        <v>1</v>
      </c>
      <c r="K50" s="53">
        <v>0.22</v>
      </c>
      <c r="L50" s="53">
        <v>0.19700000000000001</v>
      </c>
      <c r="M50" s="54">
        <v>0.44</v>
      </c>
      <c r="N50">
        <v>0.35820000000000002</v>
      </c>
      <c r="O50">
        <v>0</v>
      </c>
      <c r="P50">
        <v>5</v>
      </c>
      <c r="Q50">
        <v>5</v>
      </c>
      <c r="R50" t="s">
        <v>33</v>
      </c>
      <c r="S50">
        <v>2011</v>
      </c>
      <c r="T50" t="s">
        <v>31</v>
      </c>
      <c r="U50" s="66">
        <v>0</v>
      </c>
      <c r="V50" t="s">
        <v>50</v>
      </c>
      <c r="W50" t="s">
        <v>32</v>
      </c>
      <c r="X50" s="53">
        <v>0.22</v>
      </c>
      <c r="Y50" s="53">
        <v>0.2</v>
      </c>
      <c r="Z50" s="54">
        <v>0.44</v>
      </c>
      <c r="AA50" s="67" t="str">
        <f>TEXT(RESULT__A[[#This Row],[TIME]],"AM/PM")</f>
        <v>AM</v>
      </c>
      <c r="AB50" t="str">
        <f>TEXT(RESULT__A[[#This Row],[DTEDAY]],"DD")</f>
        <v>03</v>
      </c>
    </row>
    <row r="51" spans="1:28" x14ac:dyDescent="0.25">
      <c r="A51" t="s">
        <v>16</v>
      </c>
      <c r="B51">
        <v>49</v>
      </c>
      <c r="C51" s="1">
        <v>40546</v>
      </c>
      <c r="D51">
        <v>1</v>
      </c>
      <c r="E51">
        <v>0</v>
      </c>
      <c r="F51">
        <v>1</v>
      </c>
      <c r="G51">
        <v>1</v>
      </c>
      <c r="H51" t="s">
        <v>21</v>
      </c>
      <c r="I51">
        <v>1</v>
      </c>
      <c r="J51">
        <v>1</v>
      </c>
      <c r="K51" s="53">
        <v>0.2</v>
      </c>
      <c r="L51" s="53"/>
      <c r="M51" s="54">
        <v>0.44</v>
      </c>
      <c r="N51">
        <v>0.41789999999999999</v>
      </c>
      <c r="O51">
        <v>0</v>
      </c>
      <c r="P51">
        <v>2</v>
      </c>
      <c r="Q51">
        <v>2</v>
      </c>
      <c r="R51" t="s">
        <v>33</v>
      </c>
      <c r="S51">
        <v>2011</v>
      </c>
      <c r="T51" t="s">
        <v>31</v>
      </c>
      <c r="U51" s="66">
        <v>4.1666666666666664E-2</v>
      </c>
      <c r="V51" t="s">
        <v>50</v>
      </c>
      <c r="W51" t="s">
        <v>32</v>
      </c>
      <c r="X51" s="53">
        <v>0.2</v>
      </c>
      <c r="Y51" s="53">
        <v>0.2</v>
      </c>
      <c r="Z51" s="54">
        <v>0.44</v>
      </c>
      <c r="AA51" s="67" t="str">
        <f>TEXT(RESULT__A[[#This Row],[TIME]],"AM/PM")</f>
        <v>AM</v>
      </c>
      <c r="AB51" t="str">
        <f>TEXT(RESULT__A[[#This Row],[DTEDAY]],"DD")</f>
        <v>03</v>
      </c>
    </row>
    <row r="52" spans="1:28" x14ac:dyDescent="0.25">
      <c r="A52" t="s">
        <v>16</v>
      </c>
      <c r="B52">
        <v>50</v>
      </c>
      <c r="C52" s="1">
        <v>40546</v>
      </c>
      <c r="D52">
        <v>1</v>
      </c>
      <c r="E52">
        <v>0</v>
      </c>
      <c r="F52">
        <v>1</v>
      </c>
      <c r="G52">
        <v>4</v>
      </c>
      <c r="H52" t="s">
        <v>21</v>
      </c>
      <c r="I52">
        <v>1</v>
      </c>
      <c r="J52">
        <v>1</v>
      </c>
      <c r="K52" s="53">
        <v>0.16</v>
      </c>
      <c r="L52" s="53">
        <v>0.13639999999999999</v>
      </c>
      <c r="M52" s="54">
        <v>0.47</v>
      </c>
      <c r="N52">
        <v>0.3881</v>
      </c>
      <c r="O52">
        <v>0</v>
      </c>
      <c r="P52">
        <v>1</v>
      </c>
      <c r="Q52">
        <v>1</v>
      </c>
      <c r="R52" t="s">
        <v>33</v>
      </c>
      <c r="S52">
        <v>2011</v>
      </c>
      <c r="T52" t="s">
        <v>31</v>
      </c>
      <c r="U52" s="66">
        <v>0.16666666666666666</v>
      </c>
      <c r="V52" t="s">
        <v>50</v>
      </c>
      <c r="W52" t="s">
        <v>32</v>
      </c>
      <c r="X52" s="53">
        <v>0.16</v>
      </c>
      <c r="Y52" s="53">
        <v>0.14000000000000001</v>
      </c>
      <c r="Z52" s="54">
        <v>0.47</v>
      </c>
      <c r="AA52" s="67" t="str">
        <f>TEXT(RESULT__A[[#This Row],[TIME]],"AM/PM")</f>
        <v>AM</v>
      </c>
      <c r="AB52" t="str">
        <f>TEXT(RESULT__A[[#This Row],[DTEDAY]],"DD")</f>
        <v>03</v>
      </c>
    </row>
    <row r="53" spans="1:28" x14ac:dyDescent="0.25">
      <c r="A53" t="s">
        <v>16</v>
      </c>
      <c r="B53">
        <v>51</v>
      </c>
      <c r="C53" s="1">
        <v>40546</v>
      </c>
      <c r="D53">
        <v>1</v>
      </c>
      <c r="E53">
        <v>0</v>
      </c>
      <c r="F53">
        <v>1</v>
      </c>
      <c r="G53">
        <v>5</v>
      </c>
      <c r="H53" t="s">
        <v>21</v>
      </c>
      <c r="I53">
        <v>1</v>
      </c>
      <c r="J53">
        <v>1</v>
      </c>
      <c r="K53" s="53">
        <v>0.16</v>
      </c>
      <c r="L53" s="53">
        <v>0.13639999999999999</v>
      </c>
      <c r="M53" s="54">
        <v>0.47</v>
      </c>
      <c r="N53">
        <v>0.28360000000000002</v>
      </c>
      <c r="O53">
        <v>0</v>
      </c>
      <c r="P53">
        <v>3</v>
      </c>
      <c r="Q53">
        <v>3</v>
      </c>
      <c r="R53" t="s">
        <v>33</v>
      </c>
      <c r="S53">
        <v>2011</v>
      </c>
      <c r="T53" t="s">
        <v>31</v>
      </c>
      <c r="U53" s="66">
        <v>0.20833333333333334</v>
      </c>
      <c r="V53" t="s">
        <v>50</v>
      </c>
      <c r="W53" t="s">
        <v>32</v>
      </c>
      <c r="X53" s="53">
        <v>0.16</v>
      </c>
      <c r="Y53" s="53">
        <v>0.14000000000000001</v>
      </c>
      <c r="Z53" s="54">
        <v>0.47</v>
      </c>
      <c r="AA53" s="67" t="str">
        <f>TEXT(RESULT__A[[#This Row],[TIME]],"AM/PM")</f>
        <v>AM</v>
      </c>
      <c r="AB53" t="str">
        <f>TEXT(RESULT__A[[#This Row],[DTEDAY]],"DD")</f>
        <v>03</v>
      </c>
    </row>
    <row r="54" spans="1:28" x14ac:dyDescent="0.25">
      <c r="A54" t="s">
        <v>16</v>
      </c>
      <c r="B54">
        <v>52</v>
      </c>
      <c r="C54" s="1">
        <v>40546</v>
      </c>
      <c r="D54">
        <v>1</v>
      </c>
      <c r="E54">
        <v>0</v>
      </c>
      <c r="F54">
        <v>1</v>
      </c>
      <c r="G54">
        <v>6</v>
      </c>
      <c r="H54" t="s">
        <v>21</v>
      </c>
      <c r="I54">
        <v>1</v>
      </c>
      <c r="J54">
        <v>1</v>
      </c>
      <c r="K54" s="53">
        <v>0.14000000000000001</v>
      </c>
      <c r="L54" s="53">
        <v>0.1061</v>
      </c>
      <c r="M54" s="54">
        <v>0.5</v>
      </c>
      <c r="N54">
        <v>0.3881</v>
      </c>
      <c r="O54">
        <v>0</v>
      </c>
      <c r="P54">
        <v>30</v>
      </c>
      <c r="Q54">
        <v>30</v>
      </c>
      <c r="R54" t="s">
        <v>33</v>
      </c>
      <c r="S54">
        <v>2011</v>
      </c>
      <c r="T54" t="s">
        <v>31</v>
      </c>
      <c r="U54" s="66">
        <v>0.25</v>
      </c>
      <c r="V54" t="s">
        <v>50</v>
      </c>
      <c r="W54" t="s">
        <v>32</v>
      </c>
      <c r="X54" s="53">
        <v>0.14000000000000001</v>
      </c>
      <c r="Y54" s="53">
        <v>0.11</v>
      </c>
      <c r="Z54" s="54">
        <v>0.5</v>
      </c>
      <c r="AA54" s="67" t="str">
        <f>TEXT(RESULT__A[[#This Row],[TIME]],"AM/PM")</f>
        <v>AM</v>
      </c>
      <c r="AB54" t="str">
        <f>TEXT(RESULT__A[[#This Row],[DTEDAY]],"DD")</f>
        <v>03</v>
      </c>
    </row>
    <row r="55" spans="1:28" x14ac:dyDescent="0.25">
      <c r="A55" t="s">
        <v>16</v>
      </c>
      <c r="B55">
        <v>53</v>
      </c>
      <c r="C55" s="1">
        <v>40546</v>
      </c>
      <c r="D55">
        <v>1</v>
      </c>
      <c r="E55">
        <v>0</v>
      </c>
      <c r="F55">
        <v>1</v>
      </c>
      <c r="G55">
        <v>7</v>
      </c>
      <c r="H55" t="s">
        <v>21</v>
      </c>
      <c r="I55">
        <v>1</v>
      </c>
      <c r="J55">
        <v>1</v>
      </c>
      <c r="K55" s="53">
        <v>0.14000000000000001</v>
      </c>
      <c r="L55" s="53">
        <v>0.13639999999999999</v>
      </c>
      <c r="M55" s="54">
        <v>0.5</v>
      </c>
      <c r="N55">
        <v>0.19400000000000001</v>
      </c>
      <c r="O55">
        <v>1</v>
      </c>
      <c r="P55">
        <v>63</v>
      </c>
      <c r="Q55">
        <v>64</v>
      </c>
      <c r="R55" t="s">
        <v>33</v>
      </c>
      <c r="S55">
        <v>2011</v>
      </c>
      <c r="T55" t="s">
        <v>31</v>
      </c>
      <c r="U55" s="66">
        <v>0.29166666666666669</v>
      </c>
      <c r="V55" t="s">
        <v>50</v>
      </c>
      <c r="W55" t="s">
        <v>32</v>
      </c>
      <c r="X55" s="53">
        <v>0.14000000000000001</v>
      </c>
      <c r="Y55" s="53">
        <v>0.14000000000000001</v>
      </c>
      <c r="Z55" s="54">
        <v>0.5</v>
      </c>
      <c r="AA55" s="67" t="str">
        <f>TEXT(RESULT__A[[#This Row],[TIME]],"AM/PM")</f>
        <v>AM</v>
      </c>
      <c r="AB55" t="str">
        <f>TEXT(RESULT__A[[#This Row],[DTEDAY]],"DD")</f>
        <v>03</v>
      </c>
    </row>
    <row r="56" spans="1:28" x14ac:dyDescent="0.25">
      <c r="A56" t="s">
        <v>16</v>
      </c>
      <c r="B56">
        <v>54</v>
      </c>
      <c r="C56" s="1">
        <v>40546</v>
      </c>
      <c r="D56">
        <v>1</v>
      </c>
      <c r="E56">
        <v>0</v>
      </c>
      <c r="F56">
        <v>1</v>
      </c>
      <c r="G56">
        <v>8</v>
      </c>
      <c r="H56" t="s">
        <v>21</v>
      </c>
      <c r="I56">
        <v>1</v>
      </c>
      <c r="J56">
        <v>1</v>
      </c>
      <c r="K56" s="53">
        <v>0.14000000000000001</v>
      </c>
      <c r="L56" s="53">
        <v>0.1212</v>
      </c>
      <c r="M56" s="54">
        <v>0.5</v>
      </c>
      <c r="N56">
        <v>0.28360000000000002</v>
      </c>
      <c r="O56">
        <v>1</v>
      </c>
      <c r="P56">
        <v>153</v>
      </c>
      <c r="Q56">
        <v>154</v>
      </c>
      <c r="R56" t="s">
        <v>33</v>
      </c>
      <c r="S56">
        <v>2011</v>
      </c>
      <c r="T56" t="s">
        <v>31</v>
      </c>
      <c r="U56" s="66">
        <v>0.33333333333333331</v>
      </c>
      <c r="V56" t="s">
        <v>50</v>
      </c>
      <c r="W56" t="s">
        <v>32</v>
      </c>
      <c r="X56" s="53">
        <v>0.14000000000000001</v>
      </c>
      <c r="Y56" s="53">
        <v>0.12</v>
      </c>
      <c r="Z56" s="54">
        <v>0.5</v>
      </c>
      <c r="AA56" s="67" t="str">
        <f>TEXT(RESULT__A[[#This Row],[TIME]],"AM/PM")</f>
        <v>AM</v>
      </c>
      <c r="AB56" t="str">
        <f>TEXT(RESULT__A[[#This Row],[DTEDAY]],"DD")</f>
        <v>03</v>
      </c>
    </row>
    <row r="57" spans="1:28" x14ac:dyDescent="0.25">
      <c r="A57" t="s">
        <v>16</v>
      </c>
      <c r="B57">
        <v>55</v>
      </c>
      <c r="C57" s="1">
        <v>40546</v>
      </c>
      <c r="D57">
        <v>1</v>
      </c>
      <c r="E57">
        <v>0</v>
      </c>
      <c r="F57">
        <v>1</v>
      </c>
      <c r="G57">
        <v>9</v>
      </c>
      <c r="H57" t="s">
        <v>21</v>
      </c>
      <c r="I57">
        <v>1</v>
      </c>
      <c r="J57">
        <v>1</v>
      </c>
      <c r="K57" s="53">
        <v>0.16</v>
      </c>
      <c r="L57" s="53">
        <v>0.13639999999999999</v>
      </c>
      <c r="M57" s="54">
        <v>0.43</v>
      </c>
      <c r="N57">
        <v>0.3881</v>
      </c>
      <c r="O57">
        <v>7</v>
      </c>
      <c r="P57">
        <v>81</v>
      </c>
      <c r="Q57">
        <v>88</v>
      </c>
      <c r="R57" t="s">
        <v>33</v>
      </c>
      <c r="S57">
        <v>2011</v>
      </c>
      <c r="T57" t="s">
        <v>31</v>
      </c>
      <c r="U57" s="66">
        <v>0.375</v>
      </c>
      <c r="V57" t="s">
        <v>50</v>
      </c>
      <c r="W57" t="s">
        <v>32</v>
      </c>
      <c r="X57" s="53">
        <v>0.16</v>
      </c>
      <c r="Y57" s="53">
        <v>0.14000000000000001</v>
      </c>
      <c r="Z57" s="54">
        <v>0.43</v>
      </c>
      <c r="AA57" s="67" t="str">
        <f>TEXT(RESULT__A[[#This Row],[TIME]],"AM/PM")</f>
        <v>AM</v>
      </c>
      <c r="AB57" t="str">
        <f>TEXT(RESULT__A[[#This Row],[DTEDAY]],"DD")</f>
        <v>03</v>
      </c>
    </row>
    <row r="58" spans="1:28" x14ac:dyDescent="0.25">
      <c r="A58" t="s">
        <v>16</v>
      </c>
      <c r="B58">
        <v>56</v>
      </c>
      <c r="C58" s="1">
        <v>40546</v>
      </c>
      <c r="D58">
        <v>1</v>
      </c>
      <c r="E58">
        <v>0</v>
      </c>
      <c r="F58">
        <v>1</v>
      </c>
      <c r="G58">
        <v>10</v>
      </c>
      <c r="H58" t="s">
        <v>21</v>
      </c>
      <c r="I58">
        <v>1</v>
      </c>
      <c r="J58">
        <v>1</v>
      </c>
      <c r="K58" s="53">
        <v>0.18</v>
      </c>
      <c r="L58" s="53">
        <v>0.16669999999999999</v>
      </c>
      <c r="M58" s="54">
        <v>0.43</v>
      </c>
      <c r="N58">
        <v>0.25369999999999998</v>
      </c>
      <c r="O58">
        <v>11</v>
      </c>
      <c r="P58">
        <v>33</v>
      </c>
      <c r="Q58">
        <v>44</v>
      </c>
      <c r="R58" t="s">
        <v>33</v>
      </c>
      <c r="S58">
        <v>2011</v>
      </c>
      <c r="T58" t="s">
        <v>31</v>
      </c>
      <c r="U58" s="66">
        <v>0.41666666666666669</v>
      </c>
      <c r="V58" t="s">
        <v>50</v>
      </c>
      <c r="W58" t="s">
        <v>32</v>
      </c>
      <c r="X58" s="53">
        <v>0.18</v>
      </c>
      <c r="Y58" s="53">
        <v>0.17</v>
      </c>
      <c r="Z58" s="54">
        <v>0.43</v>
      </c>
      <c r="AA58" s="67" t="str">
        <f>TEXT(RESULT__A[[#This Row],[TIME]],"AM/PM")</f>
        <v>AM</v>
      </c>
      <c r="AB58" t="str">
        <f>TEXT(RESULT__A[[#This Row],[DTEDAY]],"DD")</f>
        <v>03</v>
      </c>
    </row>
    <row r="59" spans="1:28" x14ac:dyDescent="0.25">
      <c r="A59" t="s">
        <v>16</v>
      </c>
      <c r="B59">
        <v>57</v>
      </c>
      <c r="C59" s="1">
        <v>40546</v>
      </c>
      <c r="D59">
        <v>1</v>
      </c>
      <c r="E59">
        <v>0</v>
      </c>
      <c r="F59">
        <v>1</v>
      </c>
      <c r="G59">
        <v>11</v>
      </c>
      <c r="H59" t="s">
        <v>21</v>
      </c>
      <c r="I59">
        <v>1</v>
      </c>
      <c r="J59">
        <v>1</v>
      </c>
      <c r="K59" s="53">
        <v>0.2</v>
      </c>
      <c r="L59" s="53">
        <v>0.18179999999999999</v>
      </c>
      <c r="M59" s="54">
        <v>0.4</v>
      </c>
      <c r="N59">
        <v>0.32840000000000003</v>
      </c>
      <c r="O59">
        <v>10</v>
      </c>
      <c r="P59">
        <v>41</v>
      </c>
      <c r="Q59">
        <v>51</v>
      </c>
      <c r="R59" t="s">
        <v>33</v>
      </c>
      <c r="S59">
        <v>2011</v>
      </c>
      <c r="T59" t="s">
        <v>31</v>
      </c>
      <c r="U59" s="66">
        <v>0.45833333333333331</v>
      </c>
      <c r="V59" t="s">
        <v>50</v>
      </c>
      <c r="W59" t="s">
        <v>32</v>
      </c>
      <c r="X59" s="53">
        <v>0.2</v>
      </c>
      <c r="Y59" s="53">
        <v>0.18</v>
      </c>
      <c r="Z59" s="54">
        <v>0.4</v>
      </c>
      <c r="AA59" s="67" t="str">
        <f>TEXT(RESULT__A[[#This Row],[TIME]],"AM/PM")</f>
        <v>AM</v>
      </c>
      <c r="AB59" t="str">
        <f>TEXT(RESULT__A[[#This Row],[DTEDAY]],"DD")</f>
        <v>03</v>
      </c>
    </row>
    <row r="60" spans="1:28" x14ac:dyDescent="0.25">
      <c r="A60" t="s">
        <v>16</v>
      </c>
      <c r="B60">
        <v>58</v>
      </c>
      <c r="C60" s="1">
        <v>40546</v>
      </c>
      <c r="D60">
        <v>1</v>
      </c>
      <c r="E60">
        <v>0</v>
      </c>
      <c r="F60">
        <v>1</v>
      </c>
      <c r="G60">
        <v>12</v>
      </c>
      <c r="H60" t="s">
        <v>21</v>
      </c>
      <c r="I60">
        <v>1</v>
      </c>
      <c r="J60">
        <v>1</v>
      </c>
      <c r="K60" s="53">
        <v>0.22</v>
      </c>
      <c r="L60" s="53">
        <v>0.21210000000000001</v>
      </c>
      <c r="M60" s="54">
        <v>0.35</v>
      </c>
      <c r="N60">
        <v>0.29849999999999999</v>
      </c>
      <c r="O60">
        <v>13</v>
      </c>
      <c r="P60">
        <v>48</v>
      </c>
      <c r="Q60">
        <v>61</v>
      </c>
      <c r="R60" t="s">
        <v>33</v>
      </c>
      <c r="S60">
        <v>2011</v>
      </c>
      <c r="T60" t="s">
        <v>31</v>
      </c>
      <c r="U60" s="66">
        <v>0.5</v>
      </c>
      <c r="V60" t="s">
        <v>50</v>
      </c>
      <c r="W60" t="s">
        <v>32</v>
      </c>
      <c r="X60" s="53">
        <v>0.22</v>
      </c>
      <c r="Y60" s="53">
        <v>0.21</v>
      </c>
      <c r="Z60" s="54">
        <v>0.35</v>
      </c>
      <c r="AA60" s="67" t="str">
        <f>TEXT(RESULT__A[[#This Row],[TIME]],"AM/PM")</f>
        <v>PM</v>
      </c>
      <c r="AB60" t="str">
        <f>TEXT(RESULT__A[[#This Row],[DTEDAY]],"DD")</f>
        <v>03</v>
      </c>
    </row>
    <row r="61" spans="1:28" x14ac:dyDescent="0.25">
      <c r="A61" t="s">
        <v>16</v>
      </c>
      <c r="B61">
        <v>59</v>
      </c>
      <c r="C61" s="1">
        <v>40546</v>
      </c>
      <c r="D61">
        <v>1</v>
      </c>
      <c r="E61">
        <v>0</v>
      </c>
      <c r="F61">
        <v>1</v>
      </c>
      <c r="G61">
        <v>13</v>
      </c>
      <c r="H61" t="s">
        <v>21</v>
      </c>
      <c r="I61">
        <v>1</v>
      </c>
      <c r="J61">
        <v>1</v>
      </c>
      <c r="K61" s="53">
        <v>0.24</v>
      </c>
      <c r="L61" s="53"/>
      <c r="M61" s="54">
        <v>0.35</v>
      </c>
      <c r="N61">
        <v>0.28360000000000002</v>
      </c>
      <c r="O61">
        <v>8</v>
      </c>
      <c r="P61">
        <v>53</v>
      </c>
      <c r="Q61">
        <v>61</v>
      </c>
      <c r="R61" t="s">
        <v>33</v>
      </c>
      <c r="S61">
        <v>2011</v>
      </c>
      <c r="T61" t="s">
        <v>31</v>
      </c>
      <c r="U61" s="66">
        <v>0.54166666666666663</v>
      </c>
      <c r="V61" t="s">
        <v>50</v>
      </c>
      <c r="W61" t="s">
        <v>32</v>
      </c>
      <c r="X61" s="53">
        <v>0.24</v>
      </c>
      <c r="Y61" s="53">
        <v>0.2</v>
      </c>
      <c r="Z61" s="54">
        <v>0.35</v>
      </c>
      <c r="AA61" s="67" t="str">
        <f>TEXT(RESULT__A[[#This Row],[TIME]],"AM/PM")</f>
        <v>PM</v>
      </c>
      <c r="AB61" t="str">
        <f>TEXT(RESULT__A[[#This Row],[DTEDAY]],"DD")</f>
        <v>03</v>
      </c>
    </row>
    <row r="62" spans="1:28" x14ac:dyDescent="0.25">
      <c r="A62" t="s">
        <v>16</v>
      </c>
      <c r="B62">
        <v>60</v>
      </c>
      <c r="C62" s="1">
        <v>40546</v>
      </c>
      <c r="D62">
        <v>1</v>
      </c>
      <c r="E62">
        <v>0</v>
      </c>
      <c r="F62">
        <v>1</v>
      </c>
      <c r="G62">
        <v>14</v>
      </c>
      <c r="H62" t="s">
        <v>21</v>
      </c>
      <c r="I62">
        <v>1</v>
      </c>
      <c r="J62">
        <v>1</v>
      </c>
      <c r="K62" s="53">
        <v>0.26</v>
      </c>
      <c r="L62" s="53">
        <v>0.2424</v>
      </c>
      <c r="M62" s="54">
        <v>0.3</v>
      </c>
      <c r="N62">
        <v>0.28360000000000002</v>
      </c>
      <c r="O62">
        <v>11</v>
      </c>
      <c r="P62">
        <v>66</v>
      </c>
      <c r="Q62">
        <v>77</v>
      </c>
      <c r="R62" t="s">
        <v>33</v>
      </c>
      <c r="S62">
        <v>2011</v>
      </c>
      <c r="T62" t="s">
        <v>31</v>
      </c>
      <c r="U62" s="66">
        <v>0.58333333333333337</v>
      </c>
      <c r="V62" t="s">
        <v>50</v>
      </c>
      <c r="W62" t="s">
        <v>32</v>
      </c>
      <c r="X62" s="53">
        <v>0.26</v>
      </c>
      <c r="Y62" s="53">
        <v>0.24</v>
      </c>
      <c r="Z62" s="54">
        <v>0.3</v>
      </c>
      <c r="AA62" s="67" t="str">
        <f>TEXT(RESULT__A[[#This Row],[TIME]],"AM/PM")</f>
        <v>PM</v>
      </c>
      <c r="AB62" t="str">
        <f>TEXT(RESULT__A[[#This Row],[DTEDAY]],"DD")</f>
        <v>03</v>
      </c>
    </row>
    <row r="63" spans="1:28" x14ac:dyDescent="0.25">
      <c r="A63" t="s">
        <v>16</v>
      </c>
      <c r="B63">
        <v>61</v>
      </c>
      <c r="C63" s="1">
        <v>40546</v>
      </c>
      <c r="D63">
        <v>1</v>
      </c>
      <c r="E63">
        <v>0</v>
      </c>
      <c r="F63">
        <v>1</v>
      </c>
      <c r="G63">
        <v>15</v>
      </c>
      <c r="H63" t="s">
        <v>21</v>
      </c>
      <c r="I63">
        <v>1</v>
      </c>
      <c r="J63">
        <v>1</v>
      </c>
      <c r="K63" s="53">
        <v>0.26</v>
      </c>
      <c r="L63" s="53">
        <v>0.2424</v>
      </c>
      <c r="M63" s="54">
        <v>0.3</v>
      </c>
      <c r="N63">
        <v>0.25369999999999998</v>
      </c>
      <c r="O63">
        <v>14</v>
      </c>
      <c r="P63">
        <v>58</v>
      </c>
      <c r="Q63">
        <v>72</v>
      </c>
      <c r="R63" t="s">
        <v>33</v>
      </c>
      <c r="S63">
        <v>2011</v>
      </c>
      <c r="T63" t="s">
        <v>31</v>
      </c>
      <c r="U63" s="66">
        <v>0.625</v>
      </c>
      <c r="V63" t="s">
        <v>50</v>
      </c>
      <c r="W63" t="s">
        <v>32</v>
      </c>
      <c r="X63" s="53">
        <v>0.26</v>
      </c>
      <c r="Y63" s="53">
        <v>0.24</v>
      </c>
      <c r="Z63" s="54">
        <v>0.3</v>
      </c>
      <c r="AA63" s="67" t="str">
        <f>TEXT(RESULT__A[[#This Row],[TIME]],"AM/PM")</f>
        <v>PM</v>
      </c>
      <c r="AB63" t="str">
        <f>TEXT(RESULT__A[[#This Row],[DTEDAY]],"DD")</f>
        <v>03</v>
      </c>
    </row>
    <row r="64" spans="1:28" x14ac:dyDescent="0.25">
      <c r="A64" t="s">
        <v>16</v>
      </c>
      <c r="B64">
        <v>62</v>
      </c>
      <c r="C64" s="1">
        <v>40546</v>
      </c>
      <c r="D64">
        <v>1</v>
      </c>
      <c r="E64">
        <v>0</v>
      </c>
      <c r="F64">
        <v>1</v>
      </c>
      <c r="G64">
        <v>16</v>
      </c>
      <c r="H64" t="s">
        <v>21</v>
      </c>
      <c r="I64">
        <v>1</v>
      </c>
      <c r="J64">
        <v>1</v>
      </c>
      <c r="K64" s="53">
        <v>0.26</v>
      </c>
      <c r="L64" s="53">
        <v>0.2424</v>
      </c>
      <c r="M64" s="54">
        <v>0.3</v>
      </c>
      <c r="N64">
        <v>0.25369999999999998</v>
      </c>
      <c r="O64">
        <v>9</v>
      </c>
      <c r="P64">
        <v>67</v>
      </c>
      <c r="Q64">
        <v>76</v>
      </c>
      <c r="R64" t="s">
        <v>33</v>
      </c>
      <c r="S64">
        <v>2011</v>
      </c>
      <c r="T64" t="s">
        <v>31</v>
      </c>
      <c r="U64" s="66">
        <v>0.66666666666666663</v>
      </c>
      <c r="V64" t="s">
        <v>50</v>
      </c>
      <c r="W64" t="s">
        <v>32</v>
      </c>
      <c r="X64" s="53">
        <v>0.26</v>
      </c>
      <c r="Y64" s="53">
        <v>0.24</v>
      </c>
      <c r="Z64" s="54">
        <v>0.3</v>
      </c>
      <c r="AA64" s="67" t="str">
        <f>TEXT(RESULT__A[[#This Row],[TIME]],"AM/PM")</f>
        <v>PM</v>
      </c>
      <c r="AB64" t="str">
        <f>TEXT(RESULT__A[[#This Row],[DTEDAY]],"DD")</f>
        <v>03</v>
      </c>
    </row>
    <row r="65" spans="1:28" x14ac:dyDescent="0.25">
      <c r="A65" t="s">
        <v>16</v>
      </c>
      <c r="B65">
        <v>63</v>
      </c>
      <c r="C65" s="1">
        <v>40546</v>
      </c>
      <c r="D65">
        <v>1</v>
      </c>
      <c r="E65">
        <v>0</v>
      </c>
      <c r="F65">
        <v>1</v>
      </c>
      <c r="G65">
        <v>17</v>
      </c>
      <c r="H65" t="s">
        <v>21</v>
      </c>
      <c r="I65">
        <v>1</v>
      </c>
      <c r="J65">
        <v>1</v>
      </c>
      <c r="K65" s="53">
        <v>0.24</v>
      </c>
      <c r="L65" s="53">
        <v>0.2273</v>
      </c>
      <c r="M65" s="54">
        <v>0.3</v>
      </c>
      <c r="N65">
        <v>0.22389999999999999</v>
      </c>
      <c r="O65">
        <v>11</v>
      </c>
      <c r="P65">
        <v>146</v>
      </c>
      <c r="Q65">
        <v>157</v>
      </c>
      <c r="R65" t="s">
        <v>33</v>
      </c>
      <c r="S65">
        <v>2011</v>
      </c>
      <c r="T65" t="s">
        <v>31</v>
      </c>
      <c r="U65" s="66">
        <v>0.70833333333333337</v>
      </c>
      <c r="V65" t="s">
        <v>50</v>
      </c>
      <c r="W65" t="s">
        <v>32</v>
      </c>
      <c r="X65" s="53">
        <v>0.24</v>
      </c>
      <c r="Y65" s="53">
        <v>0.23</v>
      </c>
      <c r="Z65" s="54">
        <v>0.3</v>
      </c>
      <c r="AA65" s="67" t="str">
        <f>TEXT(RESULT__A[[#This Row],[TIME]],"AM/PM")</f>
        <v>PM</v>
      </c>
      <c r="AB65" t="str">
        <f>TEXT(RESULT__A[[#This Row],[DTEDAY]],"DD")</f>
        <v>03</v>
      </c>
    </row>
    <row r="66" spans="1:28" x14ac:dyDescent="0.25">
      <c r="A66" t="s">
        <v>16</v>
      </c>
      <c r="B66">
        <v>64</v>
      </c>
      <c r="C66" s="1">
        <v>40546</v>
      </c>
      <c r="D66">
        <v>1</v>
      </c>
      <c r="E66">
        <v>0</v>
      </c>
      <c r="F66">
        <v>1</v>
      </c>
      <c r="G66">
        <v>18</v>
      </c>
      <c r="H66" t="s">
        <v>21</v>
      </c>
      <c r="I66">
        <v>1</v>
      </c>
      <c r="J66">
        <v>1</v>
      </c>
      <c r="K66" s="53">
        <v>0.24</v>
      </c>
      <c r="L66" s="53">
        <v>0.2576</v>
      </c>
      <c r="M66" s="54">
        <v>0.32</v>
      </c>
      <c r="N66">
        <v>0.1045</v>
      </c>
      <c r="O66">
        <v>9</v>
      </c>
      <c r="P66">
        <v>148</v>
      </c>
      <c r="Q66">
        <v>157</v>
      </c>
      <c r="R66" t="s">
        <v>33</v>
      </c>
      <c r="S66">
        <v>2011</v>
      </c>
      <c r="T66" t="s">
        <v>31</v>
      </c>
      <c r="U66" s="66">
        <v>0.75</v>
      </c>
      <c r="V66" t="s">
        <v>50</v>
      </c>
      <c r="W66" t="s">
        <v>32</v>
      </c>
      <c r="X66" s="53">
        <v>0.24</v>
      </c>
      <c r="Y66" s="53">
        <v>0.26</v>
      </c>
      <c r="Z66" s="54">
        <v>0.32</v>
      </c>
      <c r="AA66" s="67" t="str">
        <f>TEXT(RESULT__A[[#This Row],[TIME]],"AM/PM")</f>
        <v>PM</v>
      </c>
      <c r="AB66" t="str">
        <f>TEXT(RESULT__A[[#This Row],[DTEDAY]],"DD")</f>
        <v>03</v>
      </c>
    </row>
    <row r="67" spans="1:28" x14ac:dyDescent="0.25">
      <c r="A67" t="s">
        <v>16</v>
      </c>
      <c r="B67">
        <v>65</v>
      </c>
      <c r="C67" s="1">
        <v>40546</v>
      </c>
      <c r="D67">
        <v>1</v>
      </c>
      <c r="E67">
        <v>0</v>
      </c>
      <c r="F67">
        <v>1</v>
      </c>
      <c r="G67">
        <v>19</v>
      </c>
      <c r="H67" t="s">
        <v>21</v>
      </c>
      <c r="I67">
        <v>1</v>
      </c>
      <c r="J67">
        <v>1</v>
      </c>
      <c r="K67" s="53">
        <v>0.2</v>
      </c>
      <c r="L67" s="53">
        <v>0.2576</v>
      </c>
      <c r="M67" s="54">
        <v>0.47</v>
      </c>
      <c r="N67">
        <v>0</v>
      </c>
      <c r="O67">
        <v>8</v>
      </c>
      <c r="P67">
        <v>102</v>
      </c>
      <c r="Q67">
        <v>110</v>
      </c>
      <c r="R67" t="s">
        <v>33</v>
      </c>
      <c r="S67">
        <v>2011</v>
      </c>
      <c r="T67" t="s">
        <v>31</v>
      </c>
      <c r="U67" s="66">
        <v>0.79166666666666663</v>
      </c>
      <c r="V67" t="s">
        <v>50</v>
      </c>
      <c r="W67" t="s">
        <v>32</v>
      </c>
      <c r="X67" s="53">
        <v>0.2</v>
      </c>
      <c r="Y67" s="53">
        <v>0.26</v>
      </c>
      <c r="Z67" s="54">
        <v>0.47</v>
      </c>
      <c r="AA67" s="67" t="str">
        <f>TEXT(RESULT__A[[#This Row],[TIME]],"AM/PM")</f>
        <v>PM</v>
      </c>
      <c r="AB67" t="str">
        <f>TEXT(RESULT__A[[#This Row],[DTEDAY]],"DD")</f>
        <v>03</v>
      </c>
    </row>
    <row r="68" spans="1:28" x14ac:dyDescent="0.25">
      <c r="A68" t="s">
        <v>16</v>
      </c>
      <c r="B68">
        <v>66</v>
      </c>
      <c r="C68" s="1">
        <v>40546</v>
      </c>
      <c r="D68">
        <v>1</v>
      </c>
      <c r="E68">
        <v>0</v>
      </c>
      <c r="F68">
        <v>1</v>
      </c>
      <c r="G68">
        <v>20</v>
      </c>
      <c r="H68" t="s">
        <v>21</v>
      </c>
      <c r="I68">
        <v>1</v>
      </c>
      <c r="J68">
        <v>1</v>
      </c>
      <c r="K68" s="53">
        <v>0.2</v>
      </c>
      <c r="L68" s="53"/>
      <c r="M68" s="54">
        <v>0.47</v>
      </c>
      <c r="N68">
        <v>0.1045</v>
      </c>
      <c r="O68">
        <v>3</v>
      </c>
      <c r="P68">
        <v>49</v>
      </c>
      <c r="Q68">
        <v>52</v>
      </c>
      <c r="R68" t="s">
        <v>33</v>
      </c>
      <c r="S68">
        <v>2011</v>
      </c>
      <c r="T68" t="s">
        <v>31</v>
      </c>
      <c r="U68" s="66">
        <v>0.83333333333333337</v>
      </c>
      <c r="V68" t="s">
        <v>50</v>
      </c>
      <c r="W68" t="s">
        <v>32</v>
      </c>
      <c r="X68" s="53">
        <v>0.2</v>
      </c>
      <c r="Y68" s="53">
        <v>0.2</v>
      </c>
      <c r="Z68" s="54">
        <v>0.47</v>
      </c>
      <c r="AA68" s="67" t="str">
        <f>TEXT(RESULT__A[[#This Row],[TIME]],"AM/PM")</f>
        <v>PM</v>
      </c>
      <c r="AB68" t="str">
        <f>TEXT(RESULT__A[[#This Row],[DTEDAY]],"DD")</f>
        <v>03</v>
      </c>
    </row>
    <row r="69" spans="1:28" x14ac:dyDescent="0.25">
      <c r="A69" t="s">
        <v>16</v>
      </c>
      <c r="B69">
        <v>67</v>
      </c>
      <c r="C69" s="1">
        <v>40546</v>
      </c>
      <c r="D69">
        <v>1</v>
      </c>
      <c r="E69">
        <v>0</v>
      </c>
      <c r="F69">
        <v>1</v>
      </c>
      <c r="G69">
        <v>21</v>
      </c>
      <c r="H69" t="s">
        <v>21</v>
      </c>
      <c r="I69">
        <v>1</v>
      </c>
      <c r="J69">
        <v>1</v>
      </c>
      <c r="K69" s="53">
        <v>0.18</v>
      </c>
      <c r="L69" s="53">
        <v>0.19700000000000001</v>
      </c>
      <c r="M69" s="54">
        <v>0.64</v>
      </c>
      <c r="N69">
        <v>0.1343</v>
      </c>
      <c r="O69">
        <v>3</v>
      </c>
      <c r="P69">
        <v>49</v>
      </c>
      <c r="Q69">
        <v>52</v>
      </c>
      <c r="R69" t="s">
        <v>33</v>
      </c>
      <c r="S69">
        <v>2011</v>
      </c>
      <c r="T69" t="s">
        <v>31</v>
      </c>
      <c r="U69" s="66">
        <v>0.875</v>
      </c>
      <c r="V69" t="s">
        <v>50</v>
      </c>
      <c r="W69" t="s">
        <v>32</v>
      </c>
      <c r="X69" s="53">
        <v>0.18</v>
      </c>
      <c r="Y69" s="53">
        <v>0.2</v>
      </c>
      <c r="Z69" s="54">
        <v>0.64</v>
      </c>
      <c r="AA69" s="67" t="str">
        <f>TEXT(RESULT__A[[#This Row],[TIME]],"AM/PM")</f>
        <v>PM</v>
      </c>
      <c r="AB69" t="str">
        <f>TEXT(RESULT__A[[#This Row],[DTEDAY]],"DD")</f>
        <v>03</v>
      </c>
    </row>
    <row r="70" spans="1:28" x14ac:dyDescent="0.25">
      <c r="A70" t="s">
        <v>16</v>
      </c>
      <c r="B70">
        <v>68</v>
      </c>
      <c r="C70" s="1">
        <v>40546</v>
      </c>
      <c r="D70">
        <v>1</v>
      </c>
      <c r="E70">
        <v>0</v>
      </c>
      <c r="F70">
        <v>1</v>
      </c>
      <c r="G70">
        <v>22</v>
      </c>
      <c r="H70" t="s">
        <v>21</v>
      </c>
      <c r="I70">
        <v>1</v>
      </c>
      <c r="J70">
        <v>1</v>
      </c>
      <c r="K70" s="53">
        <v>0.14000000000000001</v>
      </c>
      <c r="L70" s="53">
        <v>0.1515</v>
      </c>
      <c r="M70" s="54">
        <v>0.69</v>
      </c>
      <c r="N70">
        <v>0.1343</v>
      </c>
      <c r="O70">
        <v>0</v>
      </c>
      <c r="P70">
        <v>20</v>
      </c>
      <c r="Q70">
        <v>20</v>
      </c>
      <c r="R70" t="s">
        <v>33</v>
      </c>
      <c r="S70">
        <v>2011</v>
      </c>
      <c r="T70" t="s">
        <v>31</v>
      </c>
      <c r="U70" s="66">
        <v>0.91666666666666663</v>
      </c>
      <c r="V70" t="s">
        <v>50</v>
      </c>
      <c r="W70" t="s">
        <v>32</v>
      </c>
      <c r="X70" s="53">
        <v>0.14000000000000001</v>
      </c>
      <c r="Y70" s="53">
        <v>0.15</v>
      </c>
      <c r="Z70" s="54">
        <v>0.69</v>
      </c>
      <c r="AA70" s="67" t="str">
        <f>TEXT(RESULT__A[[#This Row],[TIME]],"AM/PM")</f>
        <v>PM</v>
      </c>
      <c r="AB70" t="str">
        <f>TEXT(RESULT__A[[#This Row],[DTEDAY]],"DD")</f>
        <v>03</v>
      </c>
    </row>
    <row r="71" spans="1:28" x14ac:dyDescent="0.25">
      <c r="A71" t="s">
        <v>16</v>
      </c>
      <c r="B71">
        <v>69</v>
      </c>
      <c r="C71" s="1">
        <v>40546</v>
      </c>
      <c r="D71">
        <v>1</v>
      </c>
      <c r="E71">
        <v>0</v>
      </c>
      <c r="F71">
        <v>1</v>
      </c>
      <c r="G71">
        <v>23</v>
      </c>
      <c r="H71" t="s">
        <v>21</v>
      </c>
      <c r="I71">
        <v>1</v>
      </c>
      <c r="J71">
        <v>1</v>
      </c>
      <c r="K71" s="53">
        <v>0.18</v>
      </c>
      <c r="L71" s="53">
        <v>0.21210000000000001</v>
      </c>
      <c r="M71" s="54">
        <v>0.55000000000000004</v>
      </c>
      <c r="N71">
        <v>0.1045</v>
      </c>
      <c r="O71">
        <v>1</v>
      </c>
      <c r="P71">
        <v>11</v>
      </c>
      <c r="Q71">
        <v>12</v>
      </c>
      <c r="R71" t="s">
        <v>33</v>
      </c>
      <c r="S71">
        <v>2011</v>
      </c>
      <c r="T71" t="s">
        <v>31</v>
      </c>
      <c r="U71" s="66">
        <v>0.95833333333333337</v>
      </c>
      <c r="V71" t="s">
        <v>50</v>
      </c>
      <c r="W71" t="s">
        <v>32</v>
      </c>
      <c r="X71" s="53">
        <v>0.18</v>
      </c>
      <c r="Y71" s="53">
        <v>0.21</v>
      </c>
      <c r="Z71" s="54">
        <v>0.55000000000000004</v>
      </c>
      <c r="AA71" s="67" t="str">
        <f>TEXT(RESULT__A[[#This Row],[TIME]],"AM/PM")</f>
        <v>PM</v>
      </c>
      <c r="AB71" t="str">
        <f>TEXT(RESULT__A[[#This Row],[DTEDAY]],"DD")</f>
        <v>03</v>
      </c>
    </row>
    <row r="72" spans="1:28" x14ac:dyDescent="0.25">
      <c r="A72" t="s">
        <v>16</v>
      </c>
      <c r="B72">
        <v>70</v>
      </c>
      <c r="C72" s="1">
        <v>40547</v>
      </c>
      <c r="D72">
        <v>1</v>
      </c>
      <c r="E72">
        <v>0</v>
      </c>
      <c r="F72">
        <v>1</v>
      </c>
      <c r="G72">
        <v>0</v>
      </c>
      <c r="H72" t="s">
        <v>21</v>
      </c>
      <c r="I72">
        <v>2</v>
      </c>
      <c r="J72">
        <v>1</v>
      </c>
      <c r="K72" s="53">
        <v>0.16</v>
      </c>
      <c r="L72" s="53"/>
      <c r="M72" s="54">
        <v>0.55000000000000004</v>
      </c>
      <c r="N72">
        <v>0.1045</v>
      </c>
      <c r="O72">
        <v>0</v>
      </c>
      <c r="P72">
        <v>5</v>
      </c>
      <c r="Q72">
        <v>5</v>
      </c>
      <c r="R72" t="s">
        <v>33</v>
      </c>
      <c r="S72">
        <v>2011</v>
      </c>
      <c r="T72" t="s">
        <v>31</v>
      </c>
      <c r="U72" s="66">
        <v>0</v>
      </c>
      <c r="V72" t="s">
        <v>51</v>
      </c>
      <c r="W72" t="s">
        <v>32</v>
      </c>
      <c r="X72" s="53">
        <v>0.16</v>
      </c>
      <c r="Y72" s="53">
        <v>0.2</v>
      </c>
      <c r="Z72" s="54">
        <v>0.55000000000000004</v>
      </c>
      <c r="AA72" s="67" t="str">
        <f>TEXT(RESULT__A[[#This Row],[TIME]],"AM/PM")</f>
        <v>AM</v>
      </c>
      <c r="AB72" t="str">
        <f>TEXT(RESULT__A[[#This Row],[DTEDAY]],"DD")</f>
        <v>04</v>
      </c>
    </row>
    <row r="73" spans="1:28" x14ac:dyDescent="0.25">
      <c r="A73" t="s">
        <v>16</v>
      </c>
      <c r="B73">
        <v>71</v>
      </c>
      <c r="C73" s="1">
        <v>40547</v>
      </c>
      <c r="D73">
        <v>1</v>
      </c>
      <c r="E73">
        <v>0</v>
      </c>
      <c r="F73">
        <v>1</v>
      </c>
      <c r="G73">
        <v>1</v>
      </c>
      <c r="H73" t="s">
        <v>21</v>
      </c>
      <c r="I73">
        <v>2</v>
      </c>
      <c r="J73">
        <v>1</v>
      </c>
      <c r="K73" s="53">
        <v>0.16</v>
      </c>
      <c r="L73" s="53">
        <v>0.18179999999999999</v>
      </c>
      <c r="M73" s="54">
        <v>0.59</v>
      </c>
      <c r="N73">
        <v>0.1045</v>
      </c>
      <c r="O73">
        <v>0</v>
      </c>
      <c r="P73">
        <v>2</v>
      </c>
      <c r="Q73">
        <v>2</v>
      </c>
      <c r="R73" t="s">
        <v>33</v>
      </c>
      <c r="S73">
        <v>2011</v>
      </c>
      <c r="T73" t="s">
        <v>31</v>
      </c>
      <c r="U73" s="66">
        <v>4.1666666666666664E-2</v>
      </c>
      <c r="V73" t="s">
        <v>51</v>
      </c>
      <c r="W73" t="s">
        <v>32</v>
      </c>
      <c r="X73" s="53">
        <v>0.16</v>
      </c>
      <c r="Y73" s="53">
        <v>0.18</v>
      </c>
      <c r="Z73" s="54">
        <v>0.59</v>
      </c>
      <c r="AA73" s="67" t="str">
        <f>TEXT(RESULT__A[[#This Row],[TIME]],"AM/PM")</f>
        <v>AM</v>
      </c>
      <c r="AB73" t="str">
        <f>TEXT(RESULT__A[[#This Row],[DTEDAY]],"DD")</f>
        <v>04</v>
      </c>
    </row>
    <row r="74" spans="1:28" x14ac:dyDescent="0.25">
      <c r="A74" t="s">
        <v>16</v>
      </c>
      <c r="B74">
        <v>72</v>
      </c>
      <c r="C74" s="1">
        <v>40547</v>
      </c>
      <c r="D74">
        <v>1</v>
      </c>
      <c r="E74">
        <v>0</v>
      </c>
      <c r="F74">
        <v>1</v>
      </c>
      <c r="G74">
        <v>2</v>
      </c>
      <c r="H74" t="s">
        <v>21</v>
      </c>
      <c r="I74">
        <v>2</v>
      </c>
      <c r="J74">
        <v>1</v>
      </c>
      <c r="K74" s="53">
        <v>0.14000000000000001</v>
      </c>
      <c r="L74" s="53">
        <v>0.1515</v>
      </c>
      <c r="M74" s="54">
        <v>0.63</v>
      </c>
      <c r="N74">
        <v>0.1343</v>
      </c>
      <c r="O74">
        <v>0</v>
      </c>
      <c r="P74">
        <v>1</v>
      </c>
      <c r="Q74">
        <v>1</v>
      </c>
      <c r="R74" t="s">
        <v>33</v>
      </c>
      <c r="S74">
        <v>2011</v>
      </c>
      <c r="T74" t="s">
        <v>31</v>
      </c>
      <c r="U74" s="66">
        <v>8.3333333333333329E-2</v>
      </c>
      <c r="V74" t="s">
        <v>51</v>
      </c>
      <c r="W74" t="s">
        <v>32</v>
      </c>
      <c r="X74" s="53">
        <v>0.14000000000000001</v>
      </c>
      <c r="Y74" s="53">
        <v>0.15</v>
      </c>
      <c r="Z74" s="54">
        <v>0.63</v>
      </c>
      <c r="AA74" s="67" t="str">
        <f>TEXT(RESULT__A[[#This Row],[TIME]],"AM/PM")</f>
        <v>AM</v>
      </c>
      <c r="AB74" t="str">
        <f>TEXT(RESULT__A[[#This Row],[DTEDAY]],"DD")</f>
        <v>04</v>
      </c>
    </row>
    <row r="75" spans="1:28" x14ac:dyDescent="0.25">
      <c r="A75" t="s">
        <v>16</v>
      </c>
      <c r="B75">
        <v>73</v>
      </c>
      <c r="C75" s="1">
        <v>40547</v>
      </c>
      <c r="D75">
        <v>1</v>
      </c>
      <c r="E75">
        <v>0</v>
      </c>
      <c r="F75">
        <v>1</v>
      </c>
      <c r="G75">
        <v>4</v>
      </c>
      <c r="H75" t="s">
        <v>21</v>
      </c>
      <c r="I75">
        <v>2</v>
      </c>
      <c r="J75">
        <v>1</v>
      </c>
      <c r="K75" s="53">
        <v>0.14000000000000001</v>
      </c>
      <c r="L75" s="53">
        <v>0.18179999999999999</v>
      </c>
      <c r="M75" s="54">
        <v>0.63</v>
      </c>
      <c r="N75">
        <v>8.9599999999999999E-2</v>
      </c>
      <c r="O75">
        <v>0</v>
      </c>
      <c r="P75">
        <v>2</v>
      </c>
      <c r="Q75">
        <v>2</v>
      </c>
      <c r="R75" t="s">
        <v>33</v>
      </c>
      <c r="S75">
        <v>2011</v>
      </c>
      <c r="T75" t="s">
        <v>31</v>
      </c>
      <c r="U75" s="66">
        <v>0.16666666666666666</v>
      </c>
      <c r="V75" t="s">
        <v>51</v>
      </c>
      <c r="W75" t="s">
        <v>32</v>
      </c>
      <c r="X75" s="53">
        <v>0.14000000000000001</v>
      </c>
      <c r="Y75" s="53">
        <v>0.18</v>
      </c>
      <c r="Z75" s="54">
        <v>0.63</v>
      </c>
      <c r="AA75" s="67" t="str">
        <f>TEXT(RESULT__A[[#This Row],[TIME]],"AM/PM")</f>
        <v>AM</v>
      </c>
      <c r="AB75" t="str">
        <f>TEXT(RESULT__A[[#This Row],[DTEDAY]],"DD")</f>
        <v>04</v>
      </c>
    </row>
    <row r="76" spans="1:28" x14ac:dyDescent="0.25">
      <c r="A76" t="s">
        <v>16</v>
      </c>
      <c r="B76">
        <v>74</v>
      </c>
      <c r="C76" s="1">
        <v>40547</v>
      </c>
      <c r="D76">
        <v>1</v>
      </c>
      <c r="E76">
        <v>0</v>
      </c>
      <c r="F76">
        <v>1</v>
      </c>
      <c r="G76">
        <v>5</v>
      </c>
      <c r="H76" t="s">
        <v>21</v>
      </c>
      <c r="I76">
        <v>2</v>
      </c>
      <c r="J76">
        <v>1</v>
      </c>
      <c r="K76" s="53">
        <v>0.12</v>
      </c>
      <c r="L76" s="53">
        <v>0.1515</v>
      </c>
      <c r="M76" s="54">
        <v>0.68</v>
      </c>
      <c r="N76">
        <v>0.1045</v>
      </c>
      <c r="O76">
        <v>0</v>
      </c>
      <c r="P76">
        <v>4</v>
      </c>
      <c r="Q76">
        <v>4</v>
      </c>
      <c r="R76" t="s">
        <v>33</v>
      </c>
      <c r="S76">
        <v>2011</v>
      </c>
      <c r="T76" t="s">
        <v>31</v>
      </c>
      <c r="U76" s="66">
        <v>0.20833333333333334</v>
      </c>
      <c r="V76" t="s">
        <v>51</v>
      </c>
      <c r="W76" t="s">
        <v>32</v>
      </c>
      <c r="X76" s="53">
        <v>0.12</v>
      </c>
      <c r="Y76" s="53">
        <v>0.15</v>
      </c>
      <c r="Z76" s="54">
        <v>0.68</v>
      </c>
      <c r="AA76" s="67" t="str">
        <f>TEXT(RESULT__A[[#This Row],[TIME]],"AM/PM")</f>
        <v>AM</v>
      </c>
      <c r="AB76" t="str">
        <f>TEXT(RESULT__A[[#This Row],[DTEDAY]],"DD")</f>
        <v>04</v>
      </c>
    </row>
    <row r="77" spans="1:28" x14ac:dyDescent="0.25">
      <c r="A77" t="s">
        <v>16</v>
      </c>
      <c r="B77">
        <v>75</v>
      </c>
      <c r="C77" s="1">
        <v>40547</v>
      </c>
      <c r="D77">
        <v>1</v>
      </c>
      <c r="E77">
        <v>0</v>
      </c>
      <c r="F77">
        <v>1</v>
      </c>
      <c r="G77">
        <v>6</v>
      </c>
      <c r="H77" t="s">
        <v>21</v>
      </c>
      <c r="I77">
        <v>2</v>
      </c>
      <c r="J77">
        <v>1</v>
      </c>
      <c r="K77" s="53">
        <v>0.12</v>
      </c>
      <c r="L77" s="53">
        <v>0.1515</v>
      </c>
      <c r="M77" s="54">
        <v>0.74</v>
      </c>
      <c r="N77">
        <v>0.1045</v>
      </c>
      <c r="O77">
        <v>0</v>
      </c>
      <c r="P77">
        <v>36</v>
      </c>
      <c r="Q77">
        <v>36</v>
      </c>
      <c r="R77" t="s">
        <v>33</v>
      </c>
      <c r="S77">
        <v>2011</v>
      </c>
      <c r="T77" t="s">
        <v>31</v>
      </c>
      <c r="U77" s="66">
        <v>0.25</v>
      </c>
      <c r="V77" t="s">
        <v>51</v>
      </c>
      <c r="W77" t="s">
        <v>32</v>
      </c>
      <c r="X77" s="53">
        <v>0.12</v>
      </c>
      <c r="Y77" s="53">
        <v>0.15</v>
      </c>
      <c r="Z77" s="54">
        <v>0.74</v>
      </c>
      <c r="AA77" s="67" t="str">
        <f>TEXT(RESULT__A[[#This Row],[TIME]],"AM/PM")</f>
        <v>AM</v>
      </c>
      <c r="AB77" t="str">
        <f>TEXT(RESULT__A[[#This Row],[DTEDAY]],"DD")</f>
        <v>04</v>
      </c>
    </row>
    <row r="78" spans="1:28" x14ac:dyDescent="0.25">
      <c r="A78" t="s">
        <v>16</v>
      </c>
      <c r="B78">
        <v>76</v>
      </c>
      <c r="C78" s="1">
        <v>40547</v>
      </c>
      <c r="D78">
        <v>1</v>
      </c>
      <c r="E78">
        <v>0</v>
      </c>
      <c r="F78">
        <v>1</v>
      </c>
      <c r="G78">
        <v>7</v>
      </c>
      <c r="H78" t="s">
        <v>21</v>
      </c>
      <c r="I78">
        <v>2</v>
      </c>
      <c r="J78">
        <v>1</v>
      </c>
      <c r="K78" s="53">
        <v>0.12</v>
      </c>
      <c r="L78" s="53">
        <v>0.1515</v>
      </c>
      <c r="M78" s="54">
        <v>0.74</v>
      </c>
      <c r="N78">
        <v>0.1343</v>
      </c>
      <c r="O78">
        <v>2</v>
      </c>
      <c r="P78">
        <v>92</v>
      </c>
      <c r="Q78">
        <v>94</v>
      </c>
      <c r="R78" t="s">
        <v>33</v>
      </c>
      <c r="S78">
        <v>2011</v>
      </c>
      <c r="T78" t="s">
        <v>31</v>
      </c>
      <c r="U78" s="66">
        <v>0.29166666666666669</v>
      </c>
      <c r="V78" t="s">
        <v>51</v>
      </c>
      <c r="W78" t="s">
        <v>32</v>
      </c>
      <c r="X78" s="53">
        <v>0.12</v>
      </c>
      <c r="Y78" s="53">
        <v>0.15</v>
      </c>
      <c r="Z78" s="54">
        <v>0.74</v>
      </c>
      <c r="AA78" s="67" t="str">
        <f>TEXT(RESULT__A[[#This Row],[TIME]],"AM/PM")</f>
        <v>AM</v>
      </c>
      <c r="AB78" t="str">
        <f>TEXT(RESULT__A[[#This Row],[DTEDAY]],"DD")</f>
        <v>04</v>
      </c>
    </row>
    <row r="79" spans="1:28" x14ac:dyDescent="0.25">
      <c r="A79" t="s">
        <v>16</v>
      </c>
      <c r="B79">
        <v>77</v>
      </c>
      <c r="C79" s="1">
        <v>40547</v>
      </c>
      <c r="D79">
        <v>1</v>
      </c>
      <c r="E79">
        <v>0</v>
      </c>
      <c r="F79">
        <v>1</v>
      </c>
      <c r="G79">
        <v>8</v>
      </c>
      <c r="H79" t="s">
        <v>21</v>
      </c>
      <c r="I79">
        <v>2</v>
      </c>
      <c r="J79">
        <v>1</v>
      </c>
      <c r="K79" s="53">
        <v>0.14000000000000001</v>
      </c>
      <c r="L79" s="53">
        <v>0.1515</v>
      </c>
      <c r="M79" s="54">
        <v>0.69</v>
      </c>
      <c r="N79">
        <v>0.16420000000000001</v>
      </c>
      <c r="O79">
        <v>2</v>
      </c>
      <c r="P79">
        <v>177</v>
      </c>
      <c r="Q79">
        <v>179</v>
      </c>
      <c r="R79" t="s">
        <v>33</v>
      </c>
      <c r="S79">
        <v>2011</v>
      </c>
      <c r="T79" t="s">
        <v>31</v>
      </c>
      <c r="U79" s="66">
        <v>0.33333333333333331</v>
      </c>
      <c r="V79" t="s">
        <v>51</v>
      </c>
      <c r="W79" t="s">
        <v>32</v>
      </c>
      <c r="X79" s="53">
        <v>0.14000000000000001</v>
      </c>
      <c r="Y79" s="53">
        <v>0.15</v>
      </c>
      <c r="Z79" s="54">
        <v>0.69</v>
      </c>
      <c r="AA79" s="67" t="str">
        <f>TEXT(RESULT__A[[#This Row],[TIME]],"AM/PM")</f>
        <v>AM</v>
      </c>
      <c r="AB79" t="str">
        <f>TEXT(RESULT__A[[#This Row],[DTEDAY]],"DD")</f>
        <v>04</v>
      </c>
    </row>
    <row r="80" spans="1:28" x14ac:dyDescent="0.25">
      <c r="A80" t="s">
        <v>16</v>
      </c>
      <c r="B80">
        <v>78</v>
      </c>
      <c r="C80" s="1">
        <v>40547</v>
      </c>
      <c r="D80">
        <v>1</v>
      </c>
      <c r="E80">
        <v>0</v>
      </c>
      <c r="F80">
        <v>1</v>
      </c>
      <c r="G80">
        <v>9</v>
      </c>
      <c r="H80" t="s">
        <v>21</v>
      </c>
      <c r="I80">
        <v>2</v>
      </c>
      <c r="J80">
        <v>1</v>
      </c>
      <c r="K80" s="53">
        <v>0.16</v>
      </c>
      <c r="L80" s="53">
        <v>0.1515</v>
      </c>
      <c r="M80" s="54">
        <v>0.64</v>
      </c>
      <c r="N80">
        <v>0.22389999999999999</v>
      </c>
      <c r="O80">
        <v>2</v>
      </c>
      <c r="P80">
        <v>98</v>
      </c>
      <c r="Q80">
        <v>100</v>
      </c>
      <c r="R80" t="s">
        <v>33</v>
      </c>
      <c r="S80">
        <v>2011</v>
      </c>
      <c r="T80" t="s">
        <v>31</v>
      </c>
      <c r="U80" s="66">
        <v>0.375</v>
      </c>
      <c r="V80" t="s">
        <v>51</v>
      </c>
      <c r="W80" t="s">
        <v>32</v>
      </c>
      <c r="X80" s="53">
        <v>0.16</v>
      </c>
      <c r="Y80" s="53">
        <v>0.15</v>
      </c>
      <c r="Z80" s="54">
        <v>0.64</v>
      </c>
      <c r="AA80" s="67" t="str">
        <f>TEXT(RESULT__A[[#This Row],[TIME]],"AM/PM")</f>
        <v>AM</v>
      </c>
      <c r="AB80" t="str">
        <f>TEXT(RESULT__A[[#This Row],[DTEDAY]],"DD")</f>
        <v>04</v>
      </c>
    </row>
    <row r="81" spans="1:28" x14ac:dyDescent="0.25">
      <c r="A81" t="s">
        <v>16</v>
      </c>
      <c r="B81">
        <v>79</v>
      </c>
      <c r="C81" s="1">
        <v>40547</v>
      </c>
      <c r="D81">
        <v>1</v>
      </c>
      <c r="E81">
        <v>0</v>
      </c>
      <c r="F81">
        <v>1</v>
      </c>
      <c r="G81">
        <v>10</v>
      </c>
      <c r="H81" t="s">
        <v>21</v>
      </c>
      <c r="I81">
        <v>2</v>
      </c>
      <c r="J81">
        <v>2</v>
      </c>
      <c r="K81" s="53">
        <v>0.16</v>
      </c>
      <c r="L81" s="53">
        <v>0.13639999999999999</v>
      </c>
      <c r="M81" s="54">
        <v>0.69</v>
      </c>
      <c r="N81">
        <v>0.32840000000000003</v>
      </c>
      <c r="O81">
        <v>5</v>
      </c>
      <c r="P81">
        <v>37</v>
      </c>
      <c r="Q81">
        <v>42</v>
      </c>
      <c r="R81" t="s">
        <v>33</v>
      </c>
      <c r="S81">
        <v>2011</v>
      </c>
      <c r="T81" t="s">
        <v>31</v>
      </c>
      <c r="U81" s="66">
        <v>0.41666666666666669</v>
      </c>
      <c r="V81" t="s">
        <v>51</v>
      </c>
      <c r="W81" t="s">
        <v>34</v>
      </c>
      <c r="X81" s="53">
        <v>0.16</v>
      </c>
      <c r="Y81" s="53">
        <v>0.14000000000000001</v>
      </c>
      <c r="Z81" s="54">
        <v>0.69</v>
      </c>
      <c r="AA81" s="67" t="str">
        <f>TEXT(RESULT__A[[#This Row],[TIME]],"AM/PM")</f>
        <v>AM</v>
      </c>
      <c r="AB81" t="str">
        <f>TEXT(RESULT__A[[#This Row],[DTEDAY]],"DD")</f>
        <v>04</v>
      </c>
    </row>
    <row r="82" spans="1:28" x14ac:dyDescent="0.25">
      <c r="A82" t="s">
        <v>16</v>
      </c>
      <c r="B82">
        <v>80</v>
      </c>
      <c r="C82" s="1">
        <v>40547</v>
      </c>
      <c r="D82">
        <v>1</v>
      </c>
      <c r="E82">
        <v>0</v>
      </c>
      <c r="F82">
        <v>1</v>
      </c>
      <c r="G82">
        <v>11</v>
      </c>
      <c r="H82" t="s">
        <v>21</v>
      </c>
      <c r="I82">
        <v>2</v>
      </c>
      <c r="J82">
        <v>1</v>
      </c>
      <c r="K82" s="53">
        <v>0.22</v>
      </c>
      <c r="L82" s="53">
        <v>0.21210000000000001</v>
      </c>
      <c r="M82" s="54">
        <v>0.51</v>
      </c>
      <c r="N82">
        <v>0.29849999999999999</v>
      </c>
      <c r="O82">
        <v>7</v>
      </c>
      <c r="P82">
        <v>50</v>
      </c>
      <c r="Q82">
        <v>57</v>
      </c>
      <c r="R82" t="s">
        <v>33</v>
      </c>
      <c r="S82">
        <v>2011</v>
      </c>
      <c r="T82" t="s">
        <v>31</v>
      </c>
      <c r="U82" s="66">
        <v>0.45833333333333331</v>
      </c>
      <c r="V82" t="s">
        <v>51</v>
      </c>
      <c r="W82" t="s">
        <v>32</v>
      </c>
      <c r="X82" s="53">
        <v>0.22</v>
      </c>
      <c r="Y82" s="53">
        <v>0.21</v>
      </c>
      <c r="Z82" s="54">
        <v>0.51</v>
      </c>
      <c r="AA82" s="67" t="str">
        <f>TEXT(RESULT__A[[#This Row],[TIME]],"AM/PM")</f>
        <v>AM</v>
      </c>
      <c r="AB82" t="str">
        <f>TEXT(RESULT__A[[#This Row],[DTEDAY]],"DD")</f>
        <v>04</v>
      </c>
    </row>
    <row r="83" spans="1:28" x14ac:dyDescent="0.25">
      <c r="A83" t="s">
        <v>16</v>
      </c>
      <c r="B83">
        <v>81</v>
      </c>
      <c r="C83" s="1">
        <v>40547</v>
      </c>
      <c r="D83">
        <v>1</v>
      </c>
      <c r="E83">
        <v>0</v>
      </c>
      <c r="F83">
        <v>1</v>
      </c>
      <c r="G83">
        <v>12</v>
      </c>
      <c r="H83" t="s">
        <v>21</v>
      </c>
      <c r="I83">
        <v>2</v>
      </c>
      <c r="J83">
        <v>1</v>
      </c>
      <c r="K83" s="53">
        <v>0.22</v>
      </c>
      <c r="L83" s="53">
        <v>0.2273</v>
      </c>
      <c r="M83" s="54">
        <v>0.51</v>
      </c>
      <c r="N83">
        <v>0.16420000000000001</v>
      </c>
      <c r="O83">
        <v>12</v>
      </c>
      <c r="P83">
        <v>66</v>
      </c>
      <c r="Q83">
        <v>78</v>
      </c>
      <c r="R83" t="s">
        <v>33</v>
      </c>
      <c r="S83">
        <v>2011</v>
      </c>
      <c r="T83" t="s">
        <v>31</v>
      </c>
      <c r="U83" s="66">
        <v>0.5</v>
      </c>
      <c r="V83" t="s">
        <v>51</v>
      </c>
      <c r="W83" t="s">
        <v>32</v>
      </c>
      <c r="X83" s="53">
        <v>0.22</v>
      </c>
      <c r="Y83" s="53">
        <v>0.23</v>
      </c>
      <c r="Z83" s="54">
        <v>0.51</v>
      </c>
      <c r="AA83" s="67" t="str">
        <f>TEXT(RESULT__A[[#This Row],[TIME]],"AM/PM")</f>
        <v>PM</v>
      </c>
      <c r="AB83" t="str">
        <f>TEXT(RESULT__A[[#This Row],[DTEDAY]],"DD")</f>
        <v>04</v>
      </c>
    </row>
    <row r="84" spans="1:28" x14ac:dyDescent="0.25">
      <c r="A84" t="s">
        <v>16</v>
      </c>
      <c r="B84">
        <v>82</v>
      </c>
      <c r="C84" s="1">
        <v>40547</v>
      </c>
      <c r="D84">
        <v>1</v>
      </c>
      <c r="E84">
        <v>0</v>
      </c>
      <c r="F84">
        <v>1</v>
      </c>
      <c r="G84">
        <v>13</v>
      </c>
      <c r="H84" t="s">
        <v>21</v>
      </c>
      <c r="I84">
        <v>2</v>
      </c>
      <c r="J84">
        <v>1</v>
      </c>
      <c r="K84" s="53">
        <v>0.24</v>
      </c>
      <c r="L84" s="53">
        <v>0.2273</v>
      </c>
      <c r="M84" s="54">
        <v>0.56000000000000005</v>
      </c>
      <c r="N84">
        <v>0.19400000000000001</v>
      </c>
      <c r="O84">
        <v>18</v>
      </c>
      <c r="P84">
        <v>79</v>
      </c>
      <c r="Q84">
        <v>97</v>
      </c>
      <c r="R84" t="s">
        <v>33</v>
      </c>
      <c r="S84">
        <v>2011</v>
      </c>
      <c r="T84" t="s">
        <v>31</v>
      </c>
      <c r="U84" s="66">
        <v>0.54166666666666663</v>
      </c>
      <c r="V84" t="s">
        <v>51</v>
      </c>
      <c r="W84" t="s">
        <v>32</v>
      </c>
      <c r="X84" s="53">
        <v>0.24</v>
      </c>
      <c r="Y84" s="53">
        <v>0.23</v>
      </c>
      <c r="Z84" s="54">
        <v>0.56000000000000005</v>
      </c>
      <c r="AA84" s="67" t="str">
        <f>TEXT(RESULT__A[[#This Row],[TIME]],"AM/PM")</f>
        <v>PM</v>
      </c>
      <c r="AB84" t="str">
        <f>TEXT(RESULT__A[[#This Row],[DTEDAY]],"DD")</f>
        <v>04</v>
      </c>
    </row>
    <row r="85" spans="1:28" x14ac:dyDescent="0.25">
      <c r="A85" t="s">
        <v>16</v>
      </c>
      <c r="B85">
        <v>83</v>
      </c>
      <c r="C85" s="1">
        <v>40547</v>
      </c>
      <c r="D85">
        <v>1</v>
      </c>
      <c r="E85">
        <v>0</v>
      </c>
      <c r="F85">
        <v>1</v>
      </c>
      <c r="G85">
        <v>14</v>
      </c>
      <c r="H85" t="s">
        <v>21</v>
      </c>
      <c r="I85">
        <v>2</v>
      </c>
      <c r="J85">
        <v>1</v>
      </c>
      <c r="K85" s="53">
        <v>0.26</v>
      </c>
      <c r="L85" s="53">
        <v>0.2576</v>
      </c>
      <c r="M85" s="54">
        <v>0.52</v>
      </c>
      <c r="N85">
        <v>0.22389999999999999</v>
      </c>
      <c r="O85">
        <v>9</v>
      </c>
      <c r="P85">
        <v>54</v>
      </c>
      <c r="Q85">
        <v>63</v>
      </c>
      <c r="R85" t="s">
        <v>33</v>
      </c>
      <c r="S85">
        <v>2011</v>
      </c>
      <c r="T85" t="s">
        <v>31</v>
      </c>
      <c r="U85" s="66">
        <v>0.58333333333333337</v>
      </c>
      <c r="V85" t="s">
        <v>51</v>
      </c>
      <c r="W85" t="s">
        <v>32</v>
      </c>
      <c r="X85" s="53">
        <v>0.26</v>
      </c>
      <c r="Y85" s="53">
        <v>0.26</v>
      </c>
      <c r="Z85" s="54">
        <v>0.52</v>
      </c>
      <c r="AA85" s="67" t="str">
        <f>TEXT(RESULT__A[[#This Row],[TIME]],"AM/PM")</f>
        <v>PM</v>
      </c>
      <c r="AB85" t="str">
        <f>TEXT(RESULT__A[[#This Row],[DTEDAY]],"DD")</f>
        <v>04</v>
      </c>
    </row>
    <row r="86" spans="1:28" x14ac:dyDescent="0.25">
      <c r="A86" t="s">
        <v>16</v>
      </c>
      <c r="B86">
        <v>84</v>
      </c>
      <c r="C86" s="1">
        <v>40547</v>
      </c>
      <c r="D86">
        <v>1</v>
      </c>
      <c r="E86">
        <v>0</v>
      </c>
      <c r="F86">
        <v>1</v>
      </c>
      <c r="G86">
        <v>15</v>
      </c>
      <c r="H86" t="s">
        <v>21</v>
      </c>
      <c r="I86">
        <v>2</v>
      </c>
      <c r="J86">
        <v>1</v>
      </c>
      <c r="K86" s="53">
        <v>0.28000000000000003</v>
      </c>
      <c r="L86" s="53">
        <v>0.2727</v>
      </c>
      <c r="M86" s="54">
        <v>0.52</v>
      </c>
      <c r="N86">
        <v>0.25369999999999998</v>
      </c>
      <c r="O86">
        <v>17</v>
      </c>
      <c r="P86">
        <v>48</v>
      </c>
      <c r="Q86">
        <v>65</v>
      </c>
      <c r="R86" t="s">
        <v>33</v>
      </c>
      <c r="S86">
        <v>2011</v>
      </c>
      <c r="T86" t="s">
        <v>31</v>
      </c>
      <c r="U86" s="66">
        <v>0.625</v>
      </c>
      <c r="V86" t="s">
        <v>51</v>
      </c>
      <c r="W86" t="s">
        <v>32</v>
      </c>
      <c r="X86" s="53">
        <v>0.28000000000000003</v>
      </c>
      <c r="Y86" s="53">
        <v>0.27</v>
      </c>
      <c r="Z86" s="54">
        <v>0.52</v>
      </c>
      <c r="AA86" s="67" t="str">
        <f>TEXT(RESULT__A[[#This Row],[TIME]],"AM/PM")</f>
        <v>PM</v>
      </c>
      <c r="AB86" t="str">
        <f>TEXT(RESULT__A[[#This Row],[DTEDAY]],"DD")</f>
        <v>04</v>
      </c>
    </row>
    <row r="87" spans="1:28" x14ac:dyDescent="0.25">
      <c r="A87" t="s">
        <v>16</v>
      </c>
      <c r="B87">
        <v>85</v>
      </c>
      <c r="C87" s="1">
        <v>40547</v>
      </c>
      <c r="D87">
        <v>1</v>
      </c>
      <c r="E87">
        <v>0</v>
      </c>
      <c r="F87">
        <v>1</v>
      </c>
      <c r="G87">
        <v>16</v>
      </c>
      <c r="H87" t="s">
        <v>21</v>
      </c>
      <c r="I87">
        <v>2</v>
      </c>
      <c r="J87">
        <v>1</v>
      </c>
      <c r="K87" s="53">
        <v>0.3</v>
      </c>
      <c r="L87" s="53">
        <v>0.28789999999999999</v>
      </c>
      <c r="M87" s="54">
        <v>0.49</v>
      </c>
      <c r="N87">
        <v>0.25369999999999998</v>
      </c>
      <c r="O87">
        <v>15</v>
      </c>
      <c r="P87">
        <v>68</v>
      </c>
      <c r="Q87">
        <v>83</v>
      </c>
      <c r="R87" t="s">
        <v>33</v>
      </c>
      <c r="S87">
        <v>2011</v>
      </c>
      <c r="T87" t="s">
        <v>31</v>
      </c>
      <c r="U87" s="66">
        <v>0.66666666666666663</v>
      </c>
      <c r="V87" t="s">
        <v>51</v>
      </c>
      <c r="W87" t="s">
        <v>32</v>
      </c>
      <c r="X87" s="53">
        <v>0.3</v>
      </c>
      <c r="Y87" s="53">
        <v>0.28999999999999998</v>
      </c>
      <c r="Z87" s="54">
        <v>0.49</v>
      </c>
      <c r="AA87" s="67" t="str">
        <f>TEXT(RESULT__A[[#This Row],[TIME]],"AM/PM")</f>
        <v>PM</v>
      </c>
      <c r="AB87" t="str">
        <f>TEXT(RESULT__A[[#This Row],[DTEDAY]],"DD")</f>
        <v>04</v>
      </c>
    </row>
    <row r="88" spans="1:28" x14ac:dyDescent="0.25">
      <c r="A88" t="s">
        <v>16</v>
      </c>
      <c r="B88">
        <v>86</v>
      </c>
      <c r="C88" s="1">
        <v>40547</v>
      </c>
      <c r="D88">
        <v>1</v>
      </c>
      <c r="E88">
        <v>0</v>
      </c>
      <c r="F88">
        <v>1</v>
      </c>
      <c r="G88">
        <v>17</v>
      </c>
      <c r="H88" t="s">
        <v>21</v>
      </c>
      <c r="I88">
        <v>2</v>
      </c>
      <c r="J88">
        <v>1</v>
      </c>
      <c r="K88" s="53">
        <v>0.28000000000000003</v>
      </c>
      <c r="L88" s="53">
        <v>0.2727</v>
      </c>
      <c r="M88" s="54">
        <v>0.48</v>
      </c>
      <c r="N88">
        <v>0.22389999999999999</v>
      </c>
      <c r="O88">
        <v>10</v>
      </c>
      <c r="P88">
        <v>202</v>
      </c>
      <c r="Q88">
        <v>212</v>
      </c>
      <c r="R88" t="s">
        <v>33</v>
      </c>
      <c r="S88">
        <v>2011</v>
      </c>
      <c r="T88" t="s">
        <v>31</v>
      </c>
      <c r="U88" s="66">
        <v>0.70833333333333337</v>
      </c>
      <c r="V88" t="s">
        <v>51</v>
      </c>
      <c r="W88" t="s">
        <v>32</v>
      </c>
      <c r="X88" s="53">
        <v>0.28000000000000003</v>
      </c>
      <c r="Y88" s="53">
        <v>0.27</v>
      </c>
      <c r="Z88" s="54">
        <v>0.48</v>
      </c>
      <c r="AA88" s="67" t="str">
        <f>TEXT(RESULT__A[[#This Row],[TIME]],"AM/PM")</f>
        <v>PM</v>
      </c>
      <c r="AB88" t="str">
        <f>TEXT(RESULT__A[[#This Row],[DTEDAY]],"DD")</f>
        <v>04</v>
      </c>
    </row>
    <row r="89" spans="1:28" x14ac:dyDescent="0.25">
      <c r="A89" t="s">
        <v>16</v>
      </c>
      <c r="B89">
        <v>87</v>
      </c>
      <c r="C89" s="1">
        <v>40547</v>
      </c>
      <c r="D89">
        <v>1</v>
      </c>
      <c r="E89">
        <v>0</v>
      </c>
      <c r="F89">
        <v>1</v>
      </c>
      <c r="G89">
        <v>18</v>
      </c>
      <c r="H89" t="s">
        <v>21</v>
      </c>
      <c r="I89">
        <v>2</v>
      </c>
      <c r="J89">
        <v>1</v>
      </c>
      <c r="K89" s="53">
        <v>0.26</v>
      </c>
      <c r="L89" s="53">
        <v>0.2576</v>
      </c>
      <c r="M89" s="54">
        <v>0.48</v>
      </c>
      <c r="N89">
        <v>0.19400000000000001</v>
      </c>
      <c r="O89">
        <v>3</v>
      </c>
      <c r="P89">
        <v>179</v>
      </c>
      <c r="Q89">
        <v>182</v>
      </c>
      <c r="R89" t="s">
        <v>33</v>
      </c>
      <c r="S89">
        <v>2011</v>
      </c>
      <c r="T89" t="s">
        <v>31</v>
      </c>
      <c r="U89" s="66">
        <v>0.75</v>
      </c>
      <c r="V89" t="s">
        <v>51</v>
      </c>
      <c r="W89" t="s">
        <v>32</v>
      </c>
      <c r="X89" s="53">
        <v>0.26</v>
      </c>
      <c r="Y89" s="53">
        <v>0.26</v>
      </c>
      <c r="Z89" s="54">
        <v>0.48</v>
      </c>
      <c r="AA89" s="67" t="str">
        <f>TEXT(RESULT__A[[#This Row],[TIME]],"AM/PM")</f>
        <v>PM</v>
      </c>
      <c r="AB89" t="str">
        <f>TEXT(RESULT__A[[#This Row],[DTEDAY]],"DD")</f>
        <v>04</v>
      </c>
    </row>
    <row r="90" spans="1:28" x14ac:dyDescent="0.25">
      <c r="A90" t="s">
        <v>16</v>
      </c>
      <c r="B90">
        <v>88</v>
      </c>
      <c r="C90" s="1">
        <v>40547</v>
      </c>
      <c r="D90">
        <v>1</v>
      </c>
      <c r="E90">
        <v>0</v>
      </c>
      <c r="F90">
        <v>1</v>
      </c>
      <c r="G90">
        <v>19</v>
      </c>
      <c r="H90" t="s">
        <v>21</v>
      </c>
      <c r="I90">
        <v>2</v>
      </c>
      <c r="J90">
        <v>1</v>
      </c>
      <c r="K90" s="53">
        <v>0.24</v>
      </c>
      <c r="L90" s="53">
        <v>0.2576</v>
      </c>
      <c r="M90" s="54">
        <v>0.48</v>
      </c>
      <c r="N90">
        <v>0.1045</v>
      </c>
      <c r="O90">
        <v>2</v>
      </c>
      <c r="P90">
        <v>110</v>
      </c>
      <c r="Q90">
        <v>112</v>
      </c>
      <c r="R90" t="s">
        <v>33</v>
      </c>
      <c r="S90">
        <v>2011</v>
      </c>
      <c r="T90" t="s">
        <v>31</v>
      </c>
      <c r="U90" s="66">
        <v>0.79166666666666663</v>
      </c>
      <c r="V90" t="s">
        <v>51</v>
      </c>
      <c r="W90" t="s">
        <v>32</v>
      </c>
      <c r="X90" s="53">
        <v>0.24</v>
      </c>
      <c r="Y90" s="53">
        <v>0.26</v>
      </c>
      <c r="Z90" s="54">
        <v>0.48</v>
      </c>
      <c r="AA90" s="67" t="str">
        <f>TEXT(RESULT__A[[#This Row],[TIME]],"AM/PM")</f>
        <v>PM</v>
      </c>
      <c r="AB90" t="str">
        <f>TEXT(RESULT__A[[#This Row],[DTEDAY]],"DD")</f>
        <v>04</v>
      </c>
    </row>
    <row r="91" spans="1:28" x14ac:dyDescent="0.25">
      <c r="A91" t="s">
        <v>16</v>
      </c>
      <c r="B91">
        <v>89</v>
      </c>
      <c r="C91" s="1">
        <v>40547</v>
      </c>
      <c r="D91">
        <v>1</v>
      </c>
      <c r="E91">
        <v>0</v>
      </c>
      <c r="F91">
        <v>1</v>
      </c>
      <c r="G91">
        <v>20</v>
      </c>
      <c r="H91" t="s">
        <v>21</v>
      </c>
      <c r="I91">
        <v>2</v>
      </c>
      <c r="J91">
        <v>1</v>
      </c>
      <c r="K91" s="53">
        <v>0.24</v>
      </c>
      <c r="L91" s="53">
        <v>0.2576</v>
      </c>
      <c r="M91" s="54">
        <v>0.48</v>
      </c>
      <c r="N91">
        <v>0.1045</v>
      </c>
      <c r="O91">
        <v>1</v>
      </c>
      <c r="P91">
        <v>53</v>
      </c>
      <c r="Q91">
        <v>54</v>
      </c>
      <c r="R91" t="s">
        <v>33</v>
      </c>
      <c r="S91">
        <v>2011</v>
      </c>
      <c r="T91" t="s">
        <v>31</v>
      </c>
      <c r="U91" s="66">
        <v>0.83333333333333337</v>
      </c>
      <c r="V91" t="s">
        <v>51</v>
      </c>
      <c r="W91" t="s">
        <v>32</v>
      </c>
      <c r="X91" s="53">
        <v>0.24</v>
      </c>
      <c r="Y91" s="53">
        <v>0.26</v>
      </c>
      <c r="Z91" s="54">
        <v>0.48</v>
      </c>
      <c r="AA91" s="67" t="str">
        <f>TEXT(RESULT__A[[#This Row],[TIME]],"AM/PM")</f>
        <v>PM</v>
      </c>
      <c r="AB91" t="str">
        <f>TEXT(RESULT__A[[#This Row],[DTEDAY]],"DD")</f>
        <v>04</v>
      </c>
    </row>
    <row r="92" spans="1:28" x14ac:dyDescent="0.25">
      <c r="A92" t="s">
        <v>16</v>
      </c>
      <c r="B92">
        <v>90</v>
      </c>
      <c r="C92" s="1">
        <v>40547</v>
      </c>
      <c r="D92">
        <v>1</v>
      </c>
      <c r="E92">
        <v>0</v>
      </c>
      <c r="F92">
        <v>1</v>
      </c>
      <c r="G92">
        <v>21</v>
      </c>
      <c r="H92" t="s">
        <v>21</v>
      </c>
      <c r="I92">
        <v>2</v>
      </c>
      <c r="J92">
        <v>1</v>
      </c>
      <c r="K92" s="53">
        <v>0.22</v>
      </c>
      <c r="L92" s="53">
        <v>0.2727</v>
      </c>
      <c r="M92" s="54">
        <v>0.64</v>
      </c>
      <c r="N92">
        <v>0</v>
      </c>
      <c r="O92">
        <v>0</v>
      </c>
      <c r="P92">
        <v>48</v>
      </c>
      <c r="Q92">
        <v>48</v>
      </c>
      <c r="R92" t="s">
        <v>33</v>
      </c>
      <c r="S92">
        <v>2011</v>
      </c>
      <c r="T92" t="s">
        <v>31</v>
      </c>
      <c r="U92" s="66">
        <v>0.875</v>
      </c>
      <c r="V92" t="s">
        <v>51</v>
      </c>
      <c r="W92" t="s">
        <v>32</v>
      </c>
      <c r="X92" s="53">
        <v>0.22</v>
      </c>
      <c r="Y92" s="53">
        <v>0.27</v>
      </c>
      <c r="Z92" s="54">
        <v>0.64</v>
      </c>
      <c r="AA92" s="67" t="str">
        <f>TEXT(RESULT__A[[#This Row],[TIME]],"AM/PM")</f>
        <v>PM</v>
      </c>
      <c r="AB92" t="str">
        <f>TEXT(RESULT__A[[#This Row],[DTEDAY]],"DD")</f>
        <v>04</v>
      </c>
    </row>
    <row r="93" spans="1:28" x14ac:dyDescent="0.25">
      <c r="A93" t="s">
        <v>16</v>
      </c>
      <c r="B93">
        <v>91</v>
      </c>
      <c r="C93" s="1">
        <v>40547</v>
      </c>
      <c r="D93">
        <v>1</v>
      </c>
      <c r="E93">
        <v>0</v>
      </c>
      <c r="F93">
        <v>1</v>
      </c>
      <c r="G93">
        <v>22</v>
      </c>
      <c r="H93" t="s">
        <v>21</v>
      </c>
      <c r="I93">
        <v>2</v>
      </c>
      <c r="J93">
        <v>1</v>
      </c>
      <c r="K93" s="53">
        <v>0.22</v>
      </c>
      <c r="L93" s="53">
        <v>0.2576</v>
      </c>
      <c r="M93" s="54">
        <v>0.64</v>
      </c>
      <c r="N93">
        <v>8.9599999999999999E-2</v>
      </c>
      <c r="O93">
        <v>1</v>
      </c>
      <c r="P93">
        <v>34</v>
      </c>
      <c r="Q93">
        <v>35</v>
      </c>
      <c r="R93" t="s">
        <v>33</v>
      </c>
      <c r="S93">
        <v>2011</v>
      </c>
      <c r="T93" t="s">
        <v>31</v>
      </c>
      <c r="U93" s="66">
        <v>0.91666666666666663</v>
      </c>
      <c r="V93" t="s">
        <v>51</v>
      </c>
      <c r="W93" t="s">
        <v>32</v>
      </c>
      <c r="X93" s="53">
        <v>0.22</v>
      </c>
      <c r="Y93" s="53">
        <v>0.26</v>
      </c>
      <c r="Z93" s="54">
        <v>0.64</v>
      </c>
      <c r="AA93" s="67" t="str">
        <f>TEXT(RESULT__A[[#This Row],[TIME]],"AM/PM")</f>
        <v>PM</v>
      </c>
      <c r="AB93" t="str">
        <f>TEXT(RESULT__A[[#This Row],[DTEDAY]],"DD")</f>
        <v>04</v>
      </c>
    </row>
    <row r="94" spans="1:28" x14ac:dyDescent="0.25">
      <c r="A94" t="s">
        <v>16</v>
      </c>
      <c r="B94">
        <v>92</v>
      </c>
      <c r="C94" s="1">
        <v>40547</v>
      </c>
      <c r="D94">
        <v>1</v>
      </c>
      <c r="E94">
        <v>0</v>
      </c>
      <c r="F94">
        <v>1</v>
      </c>
      <c r="G94">
        <v>23</v>
      </c>
      <c r="H94" t="s">
        <v>21</v>
      </c>
      <c r="I94">
        <v>2</v>
      </c>
      <c r="J94">
        <v>1</v>
      </c>
      <c r="K94" s="53">
        <v>0.2</v>
      </c>
      <c r="L94" s="53">
        <v>0.2273</v>
      </c>
      <c r="M94" s="54">
        <v>0.69</v>
      </c>
      <c r="N94">
        <v>8.9599999999999999E-2</v>
      </c>
      <c r="O94">
        <v>2</v>
      </c>
      <c r="P94">
        <v>9</v>
      </c>
      <c r="Q94">
        <v>11</v>
      </c>
      <c r="R94" t="s">
        <v>33</v>
      </c>
      <c r="S94">
        <v>2011</v>
      </c>
      <c r="T94" t="s">
        <v>31</v>
      </c>
      <c r="U94" s="66">
        <v>0.95833333333333337</v>
      </c>
      <c r="V94" t="s">
        <v>51</v>
      </c>
      <c r="W94" t="s">
        <v>32</v>
      </c>
      <c r="X94" s="53">
        <v>0.2</v>
      </c>
      <c r="Y94" s="53">
        <v>0.23</v>
      </c>
      <c r="Z94" s="54">
        <v>0.69</v>
      </c>
      <c r="AA94" s="67" t="str">
        <f>TEXT(RESULT__A[[#This Row],[TIME]],"AM/PM")</f>
        <v>PM</v>
      </c>
      <c r="AB94" t="str">
        <f>TEXT(RESULT__A[[#This Row],[DTEDAY]],"DD")</f>
        <v>04</v>
      </c>
    </row>
    <row r="95" spans="1:28" x14ac:dyDescent="0.25">
      <c r="A95" t="s">
        <v>16</v>
      </c>
      <c r="B95">
        <v>93</v>
      </c>
      <c r="C95" s="1">
        <v>40548</v>
      </c>
      <c r="D95">
        <v>1</v>
      </c>
      <c r="E95">
        <v>0</v>
      </c>
      <c r="F95">
        <v>1</v>
      </c>
      <c r="G95">
        <v>0</v>
      </c>
      <c r="H95" t="s">
        <v>21</v>
      </c>
      <c r="I95">
        <v>3</v>
      </c>
      <c r="J95">
        <v>1</v>
      </c>
      <c r="K95" s="53">
        <v>0.2</v>
      </c>
      <c r="L95" s="53">
        <v>0.2576</v>
      </c>
      <c r="M95" s="54">
        <v>0.64</v>
      </c>
      <c r="N95">
        <v>0</v>
      </c>
      <c r="O95">
        <v>0</v>
      </c>
      <c r="P95">
        <v>6</v>
      </c>
      <c r="Q95">
        <v>6</v>
      </c>
      <c r="R95" t="s">
        <v>33</v>
      </c>
      <c r="S95">
        <v>2011</v>
      </c>
      <c r="T95" t="s">
        <v>31</v>
      </c>
      <c r="U95" s="66">
        <v>0</v>
      </c>
      <c r="V95" t="s">
        <v>52</v>
      </c>
      <c r="W95" t="s">
        <v>32</v>
      </c>
      <c r="X95" s="53">
        <v>0.2</v>
      </c>
      <c r="Y95" s="53">
        <v>0.26</v>
      </c>
      <c r="Z95" s="54">
        <v>0.64</v>
      </c>
      <c r="AA95" s="67" t="str">
        <f>TEXT(RESULT__A[[#This Row],[TIME]],"AM/PM")</f>
        <v>AM</v>
      </c>
      <c r="AB95" t="str">
        <f>TEXT(RESULT__A[[#This Row],[DTEDAY]],"DD")</f>
        <v>05</v>
      </c>
    </row>
    <row r="96" spans="1:28" x14ac:dyDescent="0.25">
      <c r="A96" t="s">
        <v>16</v>
      </c>
      <c r="B96">
        <v>94</v>
      </c>
      <c r="C96" s="1">
        <v>40548</v>
      </c>
      <c r="D96">
        <v>1</v>
      </c>
      <c r="E96">
        <v>0</v>
      </c>
      <c r="F96">
        <v>1</v>
      </c>
      <c r="G96">
        <v>1</v>
      </c>
      <c r="H96" t="s">
        <v>21</v>
      </c>
      <c r="I96">
        <v>3</v>
      </c>
      <c r="J96">
        <v>1</v>
      </c>
      <c r="K96" s="53">
        <v>0.16</v>
      </c>
      <c r="L96" s="53">
        <v>0.19700000000000001</v>
      </c>
      <c r="M96" s="54">
        <v>0.74</v>
      </c>
      <c r="N96">
        <v>8.9599999999999999E-2</v>
      </c>
      <c r="O96">
        <v>0</v>
      </c>
      <c r="P96">
        <v>6</v>
      </c>
      <c r="Q96">
        <v>6</v>
      </c>
      <c r="R96" t="s">
        <v>33</v>
      </c>
      <c r="S96">
        <v>2011</v>
      </c>
      <c r="T96" t="s">
        <v>31</v>
      </c>
      <c r="U96" s="66">
        <v>4.1666666666666664E-2</v>
      </c>
      <c r="V96" t="s">
        <v>52</v>
      </c>
      <c r="W96" t="s">
        <v>32</v>
      </c>
      <c r="X96" s="53">
        <v>0.16</v>
      </c>
      <c r="Y96" s="53">
        <v>0.2</v>
      </c>
      <c r="Z96" s="54">
        <v>0.74</v>
      </c>
      <c r="AA96" s="67" t="str">
        <f>TEXT(RESULT__A[[#This Row],[TIME]],"AM/PM")</f>
        <v>AM</v>
      </c>
      <c r="AB96" t="str">
        <f>TEXT(RESULT__A[[#This Row],[DTEDAY]],"DD")</f>
        <v>05</v>
      </c>
    </row>
    <row r="97" spans="1:28" x14ac:dyDescent="0.25">
      <c r="A97" t="s">
        <v>16</v>
      </c>
      <c r="B97">
        <v>95</v>
      </c>
      <c r="C97" s="1">
        <v>40548</v>
      </c>
      <c r="D97">
        <v>1</v>
      </c>
      <c r="E97">
        <v>0</v>
      </c>
      <c r="F97">
        <v>1</v>
      </c>
      <c r="G97">
        <v>2</v>
      </c>
      <c r="H97" t="s">
        <v>21</v>
      </c>
      <c r="I97">
        <v>3</v>
      </c>
      <c r="J97">
        <v>1</v>
      </c>
      <c r="K97" s="53">
        <v>0.16</v>
      </c>
      <c r="L97" s="53">
        <v>0.19700000000000001</v>
      </c>
      <c r="M97" s="54">
        <v>0.74</v>
      </c>
      <c r="N97">
        <v>8.9599999999999999E-2</v>
      </c>
      <c r="O97">
        <v>0</v>
      </c>
      <c r="P97">
        <v>2</v>
      </c>
      <c r="Q97">
        <v>2</v>
      </c>
      <c r="R97" t="s">
        <v>33</v>
      </c>
      <c r="S97">
        <v>2011</v>
      </c>
      <c r="T97" t="s">
        <v>31</v>
      </c>
      <c r="U97" s="66">
        <v>8.3333333333333329E-2</v>
      </c>
      <c r="V97" t="s">
        <v>52</v>
      </c>
      <c r="W97" t="s">
        <v>32</v>
      </c>
      <c r="X97" s="53">
        <v>0.16</v>
      </c>
      <c r="Y97" s="53">
        <v>0.2</v>
      </c>
      <c r="Z97" s="54">
        <v>0.74</v>
      </c>
      <c r="AA97" s="67" t="str">
        <f>TEXT(RESULT__A[[#This Row],[TIME]],"AM/PM")</f>
        <v>AM</v>
      </c>
      <c r="AB97" t="str">
        <f>TEXT(RESULT__A[[#This Row],[DTEDAY]],"DD")</f>
        <v>05</v>
      </c>
    </row>
    <row r="98" spans="1:28" x14ac:dyDescent="0.25">
      <c r="A98" t="s">
        <v>16</v>
      </c>
      <c r="B98">
        <v>96</v>
      </c>
      <c r="C98" s="1">
        <v>40548</v>
      </c>
      <c r="D98">
        <v>1</v>
      </c>
      <c r="E98">
        <v>0</v>
      </c>
      <c r="F98">
        <v>1</v>
      </c>
      <c r="G98">
        <v>4</v>
      </c>
      <c r="H98" t="s">
        <v>21</v>
      </c>
      <c r="I98">
        <v>3</v>
      </c>
      <c r="J98">
        <v>1</v>
      </c>
      <c r="K98" s="53">
        <v>0.24</v>
      </c>
      <c r="L98" s="53">
        <v>0.2273</v>
      </c>
      <c r="M98" s="54">
        <v>0.48</v>
      </c>
      <c r="N98">
        <v>0.22389999999999999</v>
      </c>
      <c r="O98">
        <v>0</v>
      </c>
      <c r="P98">
        <v>2</v>
      </c>
      <c r="Q98">
        <v>2</v>
      </c>
      <c r="R98" t="s">
        <v>33</v>
      </c>
      <c r="S98">
        <v>2011</v>
      </c>
      <c r="T98" t="s">
        <v>31</v>
      </c>
      <c r="U98" s="66">
        <v>0.16666666666666666</v>
      </c>
      <c r="V98" t="s">
        <v>52</v>
      </c>
      <c r="W98" t="s">
        <v>32</v>
      </c>
      <c r="X98" s="53">
        <v>0.24</v>
      </c>
      <c r="Y98" s="53">
        <v>0.23</v>
      </c>
      <c r="Z98" s="54">
        <v>0.48</v>
      </c>
      <c r="AA98" s="67" t="str">
        <f>TEXT(RESULT__A[[#This Row],[TIME]],"AM/PM")</f>
        <v>AM</v>
      </c>
      <c r="AB98" t="str">
        <f>TEXT(RESULT__A[[#This Row],[DTEDAY]],"DD")</f>
        <v>05</v>
      </c>
    </row>
    <row r="99" spans="1:28" x14ac:dyDescent="0.25">
      <c r="A99" t="s">
        <v>16</v>
      </c>
      <c r="B99">
        <v>97</v>
      </c>
      <c r="C99" s="1">
        <v>40548</v>
      </c>
      <c r="D99">
        <v>1</v>
      </c>
      <c r="E99">
        <v>0</v>
      </c>
      <c r="F99">
        <v>1</v>
      </c>
      <c r="G99">
        <v>5</v>
      </c>
      <c r="H99" t="s">
        <v>21</v>
      </c>
      <c r="I99">
        <v>3</v>
      </c>
      <c r="J99">
        <v>1</v>
      </c>
      <c r="K99" s="53">
        <v>0.22</v>
      </c>
      <c r="L99" s="53">
        <v>0.2273</v>
      </c>
      <c r="M99" s="54">
        <v>0.47</v>
      </c>
      <c r="N99">
        <v>0.16420000000000001</v>
      </c>
      <c r="O99">
        <v>0</v>
      </c>
      <c r="P99">
        <v>3</v>
      </c>
      <c r="Q99">
        <v>3</v>
      </c>
      <c r="R99" t="s">
        <v>33</v>
      </c>
      <c r="S99">
        <v>2011</v>
      </c>
      <c r="T99" t="s">
        <v>31</v>
      </c>
      <c r="U99" s="66">
        <v>0.20833333333333334</v>
      </c>
      <c r="V99" t="s">
        <v>52</v>
      </c>
      <c r="W99" t="s">
        <v>32</v>
      </c>
      <c r="X99" s="53">
        <v>0.22</v>
      </c>
      <c r="Y99" s="53">
        <v>0.23</v>
      </c>
      <c r="Z99" s="54">
        <v>0.47</v>
      </c>
      <c r="AA99" s="67" t="str">
        <f>TEXT(RESULT__A[[#This Row],[TIME]],"AM/PM")</f>
        <v>AM</v>
      </c>
      <c r="AB99" t="str">
        <f>TEXT(RESULT__A[[#This Row],[DTEDAY]],"DD")</f>
        <v>05</v>
      </c>
    </row>
    <row r="100" spans="1:28" x14ac:dyDescent="0.25">
      <c r="A100" t="s">
        <v>16</v>
      </c>
      <c r="B100">
        <v>98</v>
      </c>
      <c r="C100" s="1">
        <v>40548</v>
      </c>
      <c r="D100">
        <v>1</v>
      </c>
      <c r="E100">
        <v>0</v>
      </c>
      <c r="F100">
        <v>1</v>
      </c>
      <c r="G100">
        <v>6</v>
      </c>
      <c r="H100" t="s">
        <v>21</v>
      </c>
      <c r="I100">
        <v>3</v>
      </c>
      <c r="J100">
        <v>1</v>
      </c>
      <c r="K100" s="53">
        <v>0.2</v>
      </c>
      <c r="L100" s="53">
        <v>0.19700000000000001</v>
      </c>
      <c r="M100" s="54">
        <v>0.47</v>
      </c>
      <c r="N100">
        <v>0.22389999999999999</v>
      </c>
      <c r="O100">
        <v>0</v>
      </c>
      <c r="P100">
        <v>33</v>
      </c>
      <c r="Q100">
        <v>33</v>
      </c>
      <c r="R100" t="s">
        <v>33</v>
      </c>
      <c r="S100">
        <v>2011</v>
      </c>
      <c r="T100" t="s">
        <v>31</v>
      </c>
      <c r="U100" s="66">
        <v>0.25</v>
      </c>
      <c r="V100" t="s">
        <v>52</v>
      </c>
      <c r="W100" t="s">
        <v>32</v>
      </c>
      <c r="X100" s="53">
        <v>0.2</v>
      </c>
      <c r="Y100" s="53">
        <v>0.2</v>
      </c>
      <c r="Z100" s="54">
        <v>0.47</v>
      </c>
      <c r="AA100" s="67" t="str">
        <f>TEXT(RESULT__A[[#This Row],[TIME]],"AM/PM")</f>
        <v>AM</v>
      </c>
      <c r="AB100" t="str">
        <f>TEXT(RESULT__A[[#This Row],[DTEDAY]],"DD")</f>
        <v>05</v>
      </c>
    </row>
    <row r="101" spans="1:28" x14ac:dyDescent="0.25">
      <c r="A101" t="s">
        <v>16</v>
      </c>
      <c r="B101">
        <v>99</v>
      </c>
      <c r="C101" s="1">
        <v>40548</v>
      </c>
      <c r="D101">
        <v>1</v>
      </c>
      <c r="E101">
        <v>0</v>
      </c>
      <c r="F101">
        <v>1</v>
      </c>
      <c r="G101">
        <v>7</v>
      </c>
      <c r="H101" t="s">
        <v>21</v>
      </c>
      <c r="I101">
        <v>3</v>
      </c>
      <c r="J101">
        <v>1</v>
      </c>
      <c r="K101" s="53">
        <v>0.18</v>
      </c>
      <c r="L101" s="53">
        <v>0.18179999999999999</v>
      </c>
      <c r="M101" s="54">
        <v>0.43</v>
      </c>
      <c r="N101">
        <v>0.19400000000000001</v>
      </c>
      <c r="O101">
        <v>1</v>
      </c>
      <c r="P101">
        <v>87</v>
      </c>
      <c r="Q101">
        <v>88</v>
      </c>
      <c r="R101" t="s">
        <v>33</v>
      </c>
      <c r="S101">
        <v>2011</v>
      </c>
      <c r="T101" t="s">
        <v>31</v>
      </c>
      <c r="U101" s="66">
        <v>0.29166666666666669</v>
      </c>
      <c r="V101" t="s">
        <v>52</v>
      </c>
      <c r="W101" t="s">
        <v>32</v>
      </c>
      <c r="X101" s="53">
        <v>0.18</v>
      </c>
      <c r="Y101" s="53">
        <v>0.18</v>
      </c>
      <c r="Z101" s="54">
        <v>0.43</v>
      </c>
      <c r="AA101" s="67" t="str">
        <f>TEXT(RESULT__A[[#This Row],[TIME]],"AM/PM")</f>
        <v>AM</v>
      </c>
      <c r="AB101" t="str">
        <f>TEXT(RESULT__A[[#This Row],[DTEDAY]],"DD")</f>
        <v>05</v>
      </c>
    </row>
    <row r="102" spans="1:28" x14ac:dyDescent="0.25">
      <c r="A102" t="s">
        <v>16</v>
      </c>
      <c r="B102">
        <v>100</v>
      </c>
      <c r="C102" s="1">
        <v>40548</v>
      </c>
      <c r="D102">
        <v>1</v>
      </c>
      <c r="E102">
        <v>0</v>
      </c>
      <c r="F102">
        <v>1</v>
      </c>
      <c r="G102">
        <v>8</v>
      </c>
      <c r="H102" t="s">
        <v>21</v>
      </c>
      <c r="I102">
        <v>3</v>
      </c>
      <c r="J102">
        <v>1</v>
      </c>
      <c r="K102" s="53">
        <v>0.2</v>
      </c>
      <c r="L102" s="53">
        <v>0.18179999999999999</v>
      </c>
      <c r="M102" s="54">
        <v>0.4</v>
      </c>
      <c r="N102">
        <v>0.29849999999999999</v>
      </c>
      <c r="O102">
        <v>3</v>
      </c>
      <c r="P102">
        <v>192</v>
      </c>
      <c r="Q102">
        <v>195</v>
      </c>
      <c r="R102" t="s">
        <v>33</v>
      </c>
      <c r="S102">
        <v>2011</v>
      </c>
      <c r="T102" t="s">
        <v>31</v>
      </c>
      <c r="U102" s="66">
        <v>0.33333333333333331</v>
      </c>
      <c r="V102" t="s">
        <v>52</v>
      </c>
      <c r="W102" t="s">
        <v>32</v>
      </c>
      <c r="X102" s="53">
        <v>0.2</v>
      </c>
      <c r="Y102" s="53">
        <v>0.18</v>
      </c>
      <c r="Z102" s="54">
        <v>0.4</v>
      </c>
      <c r="AA102" s="67" t="str">
        <f>TEXT(RESULT__A[[#This Row],[TIME]],"AM/PM")</f>
        <v>AM</v>
      </c>
      <c r="AB102" t="str">
        <f>TEXT(RESULT__A[[#This Row],[DTEDAY]],"DD")</f>
        <v>05</v>
      </c>
    </row>
    <row r="103" spans="1:28" x14ac:dyDescent="0.25">
      <c r="A103" t="s">
        <v>16</v>
      </c>
      <c r="B103">
        <v>101</v>
      </c>
      <c r="C103" s="1">
        <v>40548</v>
      </c>
      <c r="D103">
        <v>1</v>
      </c>
      <c r="E103">
        <v>0</v>
      </c>
      <c r="F103">
        <v>1</v>
      </c>
      <c r="G103">
        <v>9</v>
      </c>
      <c r="H103" t="s">
        <v>21</v>
      </c>
      <c r="I103">
        <v>3</v>
      </c>
      <c r="J103">
        <v>1</v>
      </c>
      <c r="K103" s="53">
        <v>0.22</v>
      </c>
      <c r="L103" s="53">
        <v>0.19700000000000001</v>
      </c>
      <c r="M103" s="54">
        <v>0.37</v>
      </c>
      <c r="N103">
        <v>0.32840000000000003</v>
      </c>
      <c r="O103">
        <v>6</v>
      </c>
      <c r="P103">
        <v>109</v>
      </c>
      <c r="Q103">
        <v>115</v>
      </c>
      <c r="R103" t="s">
        <v>33</v>
      </c>
      <c r="S103">
        <v>2011</v>
      </c>
      <c r="T103" t="s">
        <v>31</v>
      </c>
      <c r="U103" s="66">
        <v>0.375</v>
      </c>
      <c r="V103" t="s">
        <v>52</v>
      </c>
      <c r="W103" t="s">
        <v>32</v>
      </c>
      <c r="X103" s="53">
        <v>0.22</v>
      </c>
      <c r="Y103" s="53">
        <v>0.2</v>
      </c>
      <c r="Z103" s="54">
        <v>0.37</v>
      </c>
      <c r="AA103" s="67" t="str">
        <f>TEXT(RESULT__A[[#This Row],[TIME]],"AM/PM")</f>
        <v>AM</v>
      </c>
      <c r="AB103" t="str">
        <f>TEXT(RESULT__A[[#This Row],[DTEDAY]],"DD")</f>
        <v>05</v>
      </c>
    </row>
    <row r="104" spans="1:28" x14ac:dyDescent="0.25">
      <c r="A104" t="s">
        <v>16</v>
      </c>
      <c r="B104">
        <v>102</v>
      </c>
      <c r="C104" s="1">
        <v>40548</v>
      </c>
      <c r="D104">
        <v>1</v>
      </c>
      <c r="E104">
        <v>0</v>
      </c>
      <c r="F104">
        <v>1</v>
      </c>
      <c r="G104">
        <v>10</v>
      </c>
      <c r="H104" t="s">
        <v>21</v>
      </c>
      <c r="I104">
        <v>3</v>
      </c>
      <c r="J104">
        <v>1</v>
      </c>
      <c r="K104" s="53">
        <v>0.22</v>
      </c>
      <c r="L104" s="53">
        <v>0.19700000000000001</v>
      </c>
      <c r="M104" s="54">
        <v>0.37</v>
      </c>
      <c r="N104">
        <v>0.32840000000000003</v>
      </c>
      <c r="O104">
        <v>4</v>
      </c>
      <c r="P104">
        <v>53</v>
      </c>
      <c r="Q104">
        <v>57</v>
      </c>
      <c r="R104" t="s">
        <v>33</v>
      </c>
      <c r="S104">
        <v>2011</v>
      </c>
      <c r="T104" t="s">
        <v>31</v>
      </c>
      <c r="U104" s="66">
        <v>0.41666666666666669</v>
      </c>
      <c r="V104" t="s">
        <v>52</v>
      </c>
      <c r="W104" t="s">
        <v>32</v>
      </c>
      <c r="X104" s="53">
        <v>0.22</v>
      </c>
      <c r="Y104" s="53">
        <v>0.2</v>
      </c>
      <c r="Z104" s="54">
        <v>0.37</v>
      </c>
      <c r="AA104" s="67" t="str">
        <f>TEXT(RESULT__A[[#This Row],[TIME]],"AM/PM")</f>
        <v>AM</v>
      </c>
      <c r="AB104" t="str">
        <f>TEXT(RESULT__A[[#This Row],[DTEDAY]],"DD")</f>
        <v>05</v>
      </c>
    </row>
    <row r="105" spans="1:28" x14ac:dyDescent="0.25">
      <c r="A105" t="s">
        <v>16</v>
      </c>
      <c r="B105">
        <v>103</v>
      </c>
      <c r="C105" s="1">
        <v>40548</v>
      </c>
      <c r="D105">
        <v>1</v>
      </c>
      <c r="E105">
        <v>0</v>
      </c>
      <c r="F105">
        <v>1</v>
      </c>
      <c r="G105">
        <v>11</v>
      </c>
      <c r="H105" t="s">
        <v>21</v>
      </c>
      <c r="I105">
        <v>3</v>
      </c>
      <c r="J105">
        <v>1</v>
      </c>
      <c r="K105" s="53">
        <v>0.26</v>
      </c>
      <c r="L105" s="53">
        <v>0.2273</v>
      </c>
      <c r="M105" s="54">
        <v>0.33</v>
      </c>
      <c r="N105">
        <v>0.32840000000000003</v>
      </c>
      <c r="O105">
        <v>12</v>
      </c>
      <c r="P105">
        <v>34</v>
      </c>
      <c r="Q105">
        <v>46</v>
      </c>
      <c r="R105" t="s">
        <v>33</v>
      </c>
      <c r="S105">
        <v>2011</v>
      </c>
      <c r="T105" t="s">
        <v>31</v>
      </c>
      <c r="U105" s="66">
        <v>0.45833333333333331</v>
      </c>
      <c r="V105" t="s">
        <v>52</v>
      </c>
      <c r="W105" t="s">
        <v>32</v>
      </c>
      <c r="X105" s="53">
        <v>0.26</v>
      </c>
      <c r="Y105" s="53">
        <v>0.23</v>
      </c>
      <c r="Z105" s="54">
        <v>0.33</v>
      </c>
      <c r="AA105" s="67" t="str">
        <f>TEXT(RESULT__A[[#This Row],[TIME]],"AM/PM")</f>
        <v>AM</v>
      </c>
      <c r="AB105" t="str">
        <f>TEXT(RESULT__A[[#This Row],[DTEDAY]],"DD")</f>
        <v>05</v>
      </c>
    </row>
    <row r="106" spans="1:28" x14ac:dyDescent="0.25">
      <c r="A106" t="s">
        <v>16</v>
      </c>
      <c r="B106">
        <v>104</v>
      </c>
      <c r="C106" s="1">
        <v>40548</v>
      </c>
      <c r="D106">
        <v>1</v>
      </c>
      <c r="E106">
        <v>0</v>
      </c>
      <c r="F106">
        <v>1</v>
      </c>
      <c r="G106">
        <v>12</v>
      </c>
      <c r="H106" t="s">
        <v>21</v>
      </c>
      <c r="I106">
        <v>3</v>
      </c>
      <c r="J106">
        <v>1</v>
      </c>
      <c r="K106" s="53">
        <v>0.26</v>
      </c>
      <c r="L106" s="53">
        <v>0.2273</v>
      </c>
      <c r="M106" s="54">
        <v>0.33</v>
      </c>
      <c r="N106">
        <v>0.32840000000000003</v>
      </c>
      <c r="O106">
        <v>5</v>
      </c>
      <c r="P106">
        <v>74</v>
      </c>
      <c r="Q106">
        <v>79</v>
      </c>
      <c r="R106" t="s">
        <v>33</v>
      </c>
      <c r="S106">
        <v>2011</v>
      </c>
      <c r="T106" t="s">
        <v>31</v>
      </c>
      <c r="U106" s="66">
        <v>0.5</v>
      </c>
      <c r="V106" t="s">
        <v>52</v>
      </c>
      <c r="W106" t="s">
        <v>32</v>
      </c>
      <c r="X106" s="53">
        <v>0.26</v>
      </c>
      <c r="Y106" s="53">
        <v>0.23</v>
      </c>
      <c r="Z106" s="54">
        <v>0.33</v>
      </c>
      <c r="AA106" s="67" t="str">
        <f>TEXT(RESULT__A[[#This Row],[TIME]],"AM/PM")</f>
        <v>PM</v>
      </c>
      <c r="AB106" t="str">
        <f>TEXT(RESULT__A[[#This Row],[DTEDAY]],"DD")</f>
        <v>05</v>
      </c>
    </row>
    <row r="107" spans="1:28" x14ac:dyDescent="0.25">
      <c r="A107" t="s">
        <v>16</v>
      </c>
      <c r="B107">
        <v>105</v>
      </c>
      <c r="C107" s="1">
        <v>40548</v>
      </c>
      <c r="D107">
        <v>1</v>
      </c>
      <c r="E107">
        <v>0</v>
      </c>
      <c r="F107">
        <v>1</v>
      </c>
      <c r="G107">
        <v>13</v>
      </c>
      <c r="H107" t="s">
        <v>21</v>
      </c>
      <c r="I107">
        <v>3</v>
      </c>
      <c r="J107">
        <v>1</v>
      </c>
      <c r="K107" s="53">
        <v>0.28000000000000003</v>
      </c>
      <c r="L107" s="53">
        <v>0.2576</v>
      </c>
      <c r="M107" s="54">
        <v>0.3</v>
      </c>
      <c r="N107">
        <v>0.29849999999999999</v>
      </c>
      <c r="O107">
        <v>6</v>
      </c>
      <c r="P107">
        <v>65</v>
      </c>
      <c r="Q107">
        <v>71</v>
      </c>
      <c r="R107" t="s">
        <v>33</v>
      </c>
      <c r="S107">
        <v>2011</v>
      </c>
      <c r="T107" t="s">
        <v>31</v>
      </c>
      <c r="U107" s="66">
        <v>0.54166666666666663</v>
      </c>
      <c r="V107" t="s">
        <v>52</v>
      </c>
      <c r="W107" t="s">
        <v>32</v>
      </c>
      <c r="X107" s="53">
        <v>0.28000000000000003</v>
      </c>
      <c r="Y107" s="53">
        <v>0.26</v>
      </c>
      <c r="Z107" s="54">
        <v>0.3</v>
      </c>
      <c r="AA107" s="67" t="str">
        <f>TEXT(RESULT__A[[#This Row],[TIME]],"AM/PM")</f>
        <v>PM</v>
      </c>
      <c r="AB107" t="str">
        <f>TEXT(RESULT__A[[#This Row],[DTEDAY]],"DD")</f>
        <v>05</v>
      </c>
    </row>
    <row r="108" spans="1:28" x14ac:dyDescent="0.25">
      <c r="A108" t="s">
        <v>16</v>
      </c>
      <c r="B108">
        <v>106</v>
      </c>
      <c r="C108" s="1">
        <v>40548</v>
      </c>
      <c r="D108">
        <v>1</v>
      </c>
      <c r="E108">
        <v>0</v>
      </c>
      <c r="F108">
        <v>1</v>
      </c>
      <c r="G108">
        <v>14</v>
      </c>
      <c r="H108" t="s">
        <v>21</v>
      </c>
      <c r="I108">
        <v>3</v>
      </c>
      <c r="J108">
        <v>1</v>
      </c>
      <c r="K108" s="53">
        <v>0.3</v>
      </c>
      <c r="L108" s="53">
        <v>0.28789999999999999</v>
      </c>
      <c r="M108" s="54">
        <v>0.28000000000000003</v>
      </c>
      <c r="N108">
        <v>0.19400000000000001</v>
      </c>
      <c r="O108">
        <v>10</v>
      </c>
      <c r="P108">
        <v>52</v>
      </c>
      <c r="Q108">
        <v>62</v>
      </c>
      <c r="R108" t="s">
        <v>33</v>
      </c>
      <c r="S108">
        <v>2011</v>
      </c>
      <c r="T108" t="s">
        <v>31</v>
      </c>
      <c r="U108" s="66">
        <v>0.58333333333333337</v>
      </c>
      <c r="V108" t="s">
        <v>52</v>
      </c>
      <c r="W108" t="s">
        <v>32</v>
      </c>
      <c r="X108" s="53">
        <v>0.3</v>
      </c>
      <c r="Y108" s="53">
        <v>0.28999999999999998</v>
      </c>
      <c r="Z108" s="54">
        <v>0.28000000000000003</v>
      </c>
      <c r="AA108" s="67" t="str">
        <f>TEXT(RESULT__A[[#This Row],[TIME]],"AM/PM")</f>
        <v>PM</v>
      </c>
      <c r="AB108" t="str">
        <f>TEXT(RESULT__A[[#This Row],[DTEDAY]],"DD")</f>
        <v>05</v>
      </c>
    </row>
    <row r="109" spans="1:28" x14ac:dyDescent="0.25">
      <c r="A109" t="s">
        <v>16</v>
      </c>
      <c r="B109">
        <v>107</v>
      </c>
      <c r="C109" s="1">
        <v>40548</v>
      </c>
      <c r="D109">
        <v>1</v>
      </c>
      <c r="E109">
        <v>0</v>
      </c>
      <c r="F109">
        <v>1</v>
      </c>
      <c r="G109">
        <v>15</v>
      </c>
      <c r="H109" t="s">
        <v>21</v>
      </c>
      <c r="I109">
        <v>3</v>
      </c>
      <c r="J109">
        <v>1</v>
      </c>
      <c r="K109" s="53">
        <v>0.3</v>
      </c>
      <c r="L109" s="53">
        <v>0.28789999999999999</v>
      </c>
      <c r="M109" s="54">
        <v>0.28000000000000003</v>
      </c>
      <c r="N109">
        <v>0.19400000000000001</v>
      </c>
      <c r="O109">
        <v>7</v>
      </c>
      <c r="P109">
        <v>55</v>
      </c>
      <c r="Q109">
        <v>62</v>
      </c>
      <c r="R109" t="s">
        <v>33</v>
      </c>
      <c r="S109">
        <v>2011</v>
      </c>
      <c r="T109" t="s">
        <v>31</v>
      </c>
      <c r="U109" s="66">
        <v>0.625</v>
      </c>
      <c r="V109" t="s">
        <v>52</v>
      </c>
      <c r="W109" t="s">
        <v>32</v>
      </c>
      <c r="X109" s="53">
        <v>0.3</v>
      </c>
      <c r="Y109" s="53">
        <v>0.28999999999999998</v>
      </c>
      <c r="Z109" s="54">
        <v>0.28000000000000003</v>
      </c>
      <c r="AA109" s="67" t="str">
        <f>TEXT(RESULT__A[[#This Row],[TIME]],"AM/PM")</f>
        <v>PM</v>
      </c>
      <c r="AB109" t="str">
        <f>TEXT(RESULT__A[[#This Row],[DTEDAY]],"DD")</f>
        <v>05</v>
      </c>
    </row>
    <row r="110" spans="1:28" x14ac:dyDescent="0.25">
      <c r="A110" t="s">
        <v>16</v>
      </c>
      <c r="B110">
        <v>108</v>
      </c>
      <c r="C110" s="1">
        <v>40548</v>
      </c>
      <c r="D110">
        <v>1</v>
      </c>
      <c r="E110">
        <v>0</v>
      </c>
      <c r="F110">
        <v>1</v>
      </c>
      <c r="G110">
        <v>16</v>
      </c>
      <c r="H110" t="s">
        <v>21</v>
      </c>
      <c r="I110">
        <v>3</v>
      </c>
      <c r="J110">
        <v>1</v>
      </c>
      <c r="K110" s="53">
        <v>0.3</v>
      </c>
      <c r="L110" s="53">
        <v>0.31819999999999998</v>
      </c>
      <c r="M110" s="54">
        <v>0.28000000000000003</v>
      </c>
      <c r="N110">
        <v>8.9599999999999999E-2</v>
      </c>
      <c r="O110">
        <v>4</v>
      </c>
      <c r="P110">
        <v>85</v>
      </c>
      <c r="Q110">
        <v>89</v>
      </c>
      <c r="R110" t="s">
        <v>33</v>
      </c>
      <c r="S110">
        <v>2011</v>
      </c>
      <c r="T110" t="s">
        <v>31</v>
      </c>
      <c r="U110" s="66">
        <v>0.66666666666666663</v>
      </c>
      <c r="V110" t="s">
        <v>52</v>
      </c>
      <c r="W110" t="s">
        <v>32</v>
      </c>
      <c r="X110" s="53">
        <v>0.3</v>
      </c>
      <c r="Y110" s="53">
        <v>0.32</v>
      </c>
      <c r="Z110" s="54">
        <v>0.28000000000000003</v>
      </c>
      <c r="AA110" s="67" t="str">
        <f>TEXT(RESULT__A[[#This Row],[TIME]],"AM/PM")</f>
        <v>PM</v>
      </c>
      <c r="AB110" t="str">
        <f>TEXT(RESULT__A[[#This Row],[DTEDAY]],"DD")</f>
        <v>05</v>
      </c>
    </row>
    <row r="111" spans="1:28" x14ac:dyDescent="0.25">
      <c r="A111" t="s">
        <v>16</v>
      </c>
      <c r="B111">
        <v>109</v>
      </c>
      <c r="C111" s="1">
        <v>40548</v>
      </c>
      <c r="D111">
        <v>1</v>
      </c>
      <c r="E111">
        <v>0</v>
      </c>
      <c r="F111">
        <v>1</v>
      </c>
      <c r="G111">
        <v>17</v>
      </c>
      <c r="H111" t="s">
        <v>21</v>
      </c>
      <c r="I111">
        <v>3</v>
      </c>
      <c r="J111">
        <v>1</v>
      </c>
      <c r="K111" s="53">
        <v>0.24</v>
      </c>
      <c r="L111" s="53">
        <v>0.2273</v>
      </c>
      <c r="M111" s="54">
        <v>0.38</v>
      </c>
      <c r="N111">
        <v>0.19400000000000001</v>
      </c>
      <c r="O111">
        <v>4</v>
      </c>
      <c r="P111">
        <v>186</v>
      </c>
      <c r="Q111">
        <v>190</v>
      </c>
      <c r="R111" t="s">
        <v>33</v>
      </c>
      <c r="S111">
        <v>2011</v>
      </c>
      <c r="T111" t="s">
        <v>31</v>
      </c>
      <c r="U111" s="66">
        <v>0.70833333333333337</v>
      </c>
      <c r="V111" t="s">
        <v>52</v>
      </c>
      <c r="W111" t="s">
        <v>32</v>
      </c>
      <c r="X111" s="53">
        <v>0.24</v>
      </c>
      <c r="Y111" s="53">
        <v>0.23</v>
      </c>
      <c r="Z111" s="54">
        <v>0.38</v>
      </c>
      <c r="AA111" s="67" t="str">
        <f>TEXT(RESULT__A[[#This Row],[TIME]],"AM/PM")</f>
        <v>PM</v>
      </c>
      <c r="AB111" t="str">
        <f>TEXT(RESULT__A[[#This Row],[DTEDAY]],"DD")</f>
        <v>05</v>
      </c>
    </row>
    <row r="112" spans="1:28" x14ac:dyDescent="0.25">
      <c r="A112" t="s">
        <v>16</v>
      </c>
      <c r="B112">
        <v>110</v>
      </c>
      <c r="C112" s="1">
        <v>40548</v>
      </c>
      <c r="D112">
        <v>1</v>
      </c>
      <c r="E112">
        <v>0</v>
      </c>
      <c r="F112">
        <v>1</v>
      </c>
      <c r="G112">
        <v>18</v>
      </c>
      <c r="H112" t="s">
        <v>21</v>
      </c>
      <c r="I112">
        <v>3</v>
      </c>
      <c r="J112">
        <v>1</v>
      </c>
      <c r="K112" s="53">
        <v>0.24</v>
      </c>
      <c r="L112" s="53">
        <v>0.2424</v>
      </c>
      <c r="M112" s="54">
        <v>0.38</v>
      </c>
      <c r="N112">
        <v>0.1343</v>
      </c>
      <c r="O112">
        <v>3</v>
      </c>
      <c r="P112">
        <v>166</v>
      </c>
      <c r="Q112">
        <v>169</v>
      </c>
      <c r="R112" t="s">
        <v>33</v>
      </c>
      <c r="S112">
        <v>2011</v>
      </c>
      <c r="T112" t="s">
        <v>31</v>
      </c>
      <c r="U112" s="66">
        <v>0.75</v>
      </c>
      <c r="V112" t="s">
        <v>52</v>
      </c>
      <c r="W112" t="s">
        <v>32</v>
      </c>
      <c r="X112" s="53">
        <v>0.24</v>
      </c>
      <c r="Y112" s="53">
        <v>0.24</v>
      </c>
      <c r="Z112" s="54">
        <v>0.38</v>
      </c>
      <c r="AA112" s="67" t="str">
        <f>TEXT(RESULT__A[[#This Row],[TIME]],"AM/PM")</f>
        <v>PM</v>
      </c>
      <c r="AB112" t="str">
        <f>TEXT(RESULT__A[[#This Row],[DTEDAY]],"DD")</f>
        <v>05</v>
      </c>
    </row>
    <row r="113" spans="1:28" x14ac:dyDescent="0.25">
      <c r="A113" t="s">
        <v>16</v>
      </c>
      <c r="B113">
        <v>111</v>
      </c>
      <c r="C113" s="1">
        <v>40548</v>
      </c>
      <c r="D113">
        <v>1</v>
      </c>
      <c r="E113">
        <v>0</v>
      </c>
      <c r="F113">
        <v>1</v>
      </c>
      <c r="G113">
        <v>19</v>
      </c>
      <c r="H113" t="s">
        <v>21</v>
      </c>
      <c r="I113">
        <v>3</v>
      </c>
      <c r="J113">
        <v>1</v>
      </c>
      <c r="K113" s="53">
        <v>0.24</v>
      </c>
      <c r="L113" s="53">
        <v>0.2576</v>
      </c>
      <c r="M113" s="54">
        <v>0.38</v>
      </c>
      <c r="N113">
        <v>0.1045</v>
      </c>
      <c r="O113">
        <v>5</v>
      </c>
      <c r="P113">
        <v>127</v>
      </c>
      <c r="Q113">
        <v>132</v>
      </c>
      <c r="R113" t="s">
        <v>33</v>
      </c>
      <c r="S113">
        <v>2011</v>
      </c>
      <c r="T113" t="s">
        <v>31</v>
      </c>
      <c r="U113" s="66">
        <v>0.79166666666666663</v>
      </c>
      <c r="V113" t="s">
        <v>52</v>
      </c>
      <c r="W113" t="s">
        <v>32</v>
      </c>
      <c r="X113" s="53">
        <v>0.24</v>
      </c>
      <c r="Y113" s="53">
        <v>0.26</v>
      </c>
      <c r="Z113" s="54">
        <v>0.38</v>
      </c>
      <c r="AA113" s="67" t="str">
        <f>TEXT(RESULT__A[[#This Row],[TIME]],"AM/PM")</f>
        <v>PM</v>
      </c>
      <c r="AB113" t="str">
        <f>TEXT(RESULT__A[[#This Row],[DTEDAY]],"DD")</f>
        <v>05</v>
      </c>
    </row>
    <row r="114" spans="1:28" x14ac:dyDescent="0.25">
      <c r="A114" t="s">
        <v>16</v>
      </c>
      <c r="B114">
        <v>112</v>
      </c>
      <c r="C114" s="1">
        <v>40548</v>
      </c>
      <c r="D114">
        <v>1</v>
      </c>
      <c r="E114">
        <v>0</v>
      </c>
      <c r="F114">
        <v>1</v>
      </c>
      <c r="G114">
        <v>20</v>
      </c>
      <c r="H114" t="s">
        <v>21</v>
      </c>
      <c r="I114">
        <v>3</v>
      </c>
      <c r="J114">
        <v>1</v>
      </c>
      <c r="K114" s="53">
        <v>0.22</v>
      </c>
      <c r="L114" s="53">
        <v>0.2273</v>
      </c>
      <c r="M114" s="54">
        <v>0.47</v>
      </c>
      <c r="N114">
        <v>0.16420000000000001</v>
      </c>
      <c r="O114">
        <v>7</v>
      </c>
      <c r="P114">
        <v>82</v>
      </c>
      <c r="Q114">
        <v>89</v>
      </c>
      <c r="R114" t="s">
        <v>33</v>
      </c>
      <c r="S114">
        <v>2011</v>
      </c>
      <c r="T114" t="s">
        <v>31</v>
      </c>
      <c r="U114" s="66">
        <v>0.83333333333333337</v>
      </c>
      <c r="V114" t="s">
        <v>52</v>
      </c>
      <c r="W114" t="s">
        <v>32</v>
      </c>
      <c r="X114" s="53">
        <v>0.22</v>
      </c>
      <c r="Y114" s="53">
        <v>0.23</v>
      </c>
      <c r="Z114" s="54">
        <v>0.47</v>
      </c>
      <c r="AA114" s="67" t="str">
        <f>TEXT(RESULT__A[[#This Row],[TIME]],"AM/PM")</f>
        <v>PM</v>
      </c>
      <c r="AB114" t="str">
        <f>TEXT(RESULT__A[[#This Row],[DTEDAY]],"DD")</f>
        <v>05</v>
      </c>
    </row>
    <row r="115" spans="1:28" x14ac:dyDescent="0.25">
      <c r="A115" t="s">
        <v>16</v>
      </c>
      <c r="B115">
        <v>113</v>
      </c>
      <c r="C115" s="1">
        <v>40548</v>
      </c>
      <c r="D115">
        <v>1</v>
      </c>
      <c r="E115">
        <v>0</v>
      </c>
      <c r="F115">
        <v>1</v>
      </c>
      <c r="G115">
        <v>21</v>
      </c>
      <c r="H115" t="s">
        <v>21</v>
      </c>
      <c r="I115">
        <v>3</v>
      </c>
      <c r="J115">
        <v>1</v>
      </c>
      <c r="K115" s="53">
        <v>0.2</v>
      </c>
      <c r="L115" s="53">
        <v>0.19700000000000001</v>
      </c>
      <c r="M115" s="54">
        <v>0.51</v>
      </c>
      <c r="N115">
        <v>0.19400000000000001</v>
      </c>
      <c r="O115">
        <v>3</v>
      </c>
      <c r="P115">
        <v>40</v>
      </c>
      <c r="Q115">
        <v>43</v>
      </c>
      <c r="R115" t="s">
        <v>33</v>
      </c>
      <c r="S115">
        <v>2011</v>
      </c>
      <c r="T115" t="s">
        <v>31</v>
      </c>
      <c r="U115" s="66">
        <v>0.875</v>
      </c>
      <c r="V115" t="s">
        <v>52</v>
      </c>
      <c r="W115" t="s">
        <v>32</v>
      </c>
      <c r="X115" s="53">
        <v>0.2</v>
      </c>
      <c r="Y115" s="53">
        <v>0.2</v>
      </c>
      <c r="Z115" s="54">
        <v>0.51</v>
      </c>
      <c r="AA115" s="67" t="str">
        <f>TEXT(RESULT__A[[#This Row],[TIME]],"AM/PM")</f>
        <v>PM</v>
      </c>
      <c r="AB115" t="str">
        <f>TEXT(RESULT__A[[#This Row],[DTEDAY]],"DD")</f>
        <v>05</v>
      </c>
    </row>
    <row r="116" spans="1:28" x14ac:dyDescent="0.25">
      <c r="A116" t="s">
        <v>16</v>
      </c>
      <c r="B116">
        <v>114</v>
      </c>
      <c r="C116" s="1">
        <v>40548</v>
      </c>
      <c r="D116">
        <v>1</v>
      </c>
      <c r="E116">
        <v>0</v>
      </c>
      <c r="F116">
        <v>1</v>
      </c>
      <c r="G116">
        <v>22</v>
      </c>
      <c r="H116" t="s">
        <v>21</v>
      </c>
      <c r="I116">
        <v>3</v>
      </c>
      <c r="J116">
        <v>1</v>
      </c>
      <c r="K116" s="53">
        <v>0.18</v>
      </c>
      <c r="L116" s="53">
        <v>0.19700000000000001</v>
      </c>
      <c r="M116" s="54">
        <v>0.55000000000000004</v>
      </c>
      <c r="N116">
        <v>0.1343</v>
      </c>
      <c r="O116">
        <v>1</v>
      </c>
      <c r="P116">
        <v>41</v>
      </c>
      <c r="Q116">
        <v>42</v>
      </c>
      <c r="R116" t="s">
        <v>33</v>
      </c>
      <c r="S116">
        <v>2011</v>
      </c>
      <c r="T116" t="s">
        <v>31</v>
      </c>
      <c r="U116" s="66">
        <v>0.91666666666666663</v>
      </c>
      <c r="V116" t="s">
        <v>52</v>
      </c>
      <c r="W116" t="s">
        <v>32</v>
      </c>
      <c r="X116" s="53">
        <v>0.18</v>
      </c>
      <c r="Y116" s="53">
        <v>0.2</v>
      </c>
      <c r="Z116" s="54">
        <v>0.55000000000000004</v>
      </c>
      <c r="AA116" s="67" t="str">
        <f>TEXT(RESULT__A[[#This Row],[TIME]],"AM/PM")</f>
        <v>PM</v>
      </c>
      <c r="AB116" t="str">
        <f>TEXT(RESULT__A[[#This Row],[DTEDAY]],"DD")</f>
        <v>05</v>
      </c>
    </row>
    <row r="117" spans="1:28" x14ac:dyDescent="0.25">
      <c r="A117" t="s">
        <v>16</v>
      </c>
      <c r="B117">
        <v>115</v>
      </c>
      <c r="C117" s="1">
        <v>40548</v>
      </c>
      <c r="D117">
        <v>1</v>
      </c>
      <c r="E117">
        <v>0</v>
      </c>
      <c r="F117">
        <v>1</v>
      </c>
      <c r="G117">
        <v>23</v>
      </c>
      <c r="H117" t="s">
        <v>21</v>
      </c>
      <c r="I117">
        <v>3</v>
      </c>
      <c r="J117">
        <v>1</v>
      </c>
      <c r="K117" s="53">
        <v>0.2</v>
      </c>
      <c r="L117" s="53">
        <v>0.2576</v>
      </c>
      <c r="M117" s="54">
        <v>0.47</v>
      </c>
      <c r="N117">
        <v>0</v>
      </c>
      <c r="O117">
        <v>1</v>
      </c>
      <c r="P117">
        <v>18</v>
      </c>
      <c r="Q117">
        <v>19</v>
      </c>
      <c r="R117" t="s">
        <v>33</v>
      </c>
      <c r="S117">
        <v>2011</v>
      </c>
      <c r="T117" t="s">
        <v>31</v>
      </c>
      <c r="U117" s="66">
        <v>0.95833333333333337</v>
      </c>
      <c r="V117" t="s">
        <v>52</v>
      </c>
      <c r="W117" t="s">
        <v>32</v>
      </c>
      <c r="X117" s="53">
        <v>0.2</v>
      </c>
      <c r="Y117" s="53">
        <v>0.26</v>
      </c>
      <c r="Z117" s="54">
        <v>0.47</v>
      </c>
      <c r="AA117" s="67" t="str">
        <f>TEXT(RESULT__A[[#This Row],[TIME]],"AM/PM")</f>
        <v>PM</v>
      </c>
      <c r="AB117" t="str">
        <f>TEXT(RESULT__A[[#This Row],[DTEDAY]],"DD")</f>
        <v>05</v>
      </c>
    </row>
    <row r="118" spans="1:28" x14ac:dyDescent="0.25">
      <c r="A118" t="s">
        <v>16</v>
      </c>
      <c r="B118">
        <v>116</v>
      </c>
      <c r="C118" s="1">
        <v>40549</v>
      </c>
      <c r="D118">
        <v>1</v>
      </c>
      <c r="E118">
        <v>0</v>
      </c>
      <c r="F118">
        <v>1</v>
      </c>
      <c r="G118">
        <v>0</v>
      </c>
      <c r="H118" t="s">
        <v>21</v>
      </c>
      <c r="I118">
        <v>4</v>
      </c>
      <c r="J118">
        <v>1</v>
      </c>
      <c r="K118" s="53">
        <v>0.18</v>
      </c>
      <c r="L118" s="53">
        <v>0.2424</v>
      </c>
      <c r="M118" s="54">
        <v>0.55000000000000004</v>
      </c>
      <c r="N118">
        <v>0</v>
      </c>
      <c r="O118">
        <v>0</v>
      </c>
      <c r="P118">
        <v>11</v>
      </c>
      <c r="Q118">
        <v>11</v>
      </c>
      <c r="R118" t="s">
        <v>33</v>
      </c>
      <c r="S118">
        <v>2011</v>
      </c>
      <c r="T118" t="s">
        <v>31</v>
      </c>
      <c r="U118" s="66">
        <v>0</v>
      </c>
      <c r="V118" t="s">
        <v>53</v>
      </c>
      <c r="W118" t="s">
        <v>32</v>
      </c>
      <c r="X118" s="53">
        <v>0.18</v>
      </c>
      <c r="Y118" s="53">
        <v>0.24</v>
      </c>
      <c r="Z118" s="54">
        <v>0.55000000000000004</v>
      </c>
      <c r="AA118" s="67" t="str">
        <f>TEXT(RESULT__A[[#This Row],[TIME]],"AM/PM")</f>
        <v>AM</v>
      </c>
      <c r="AB118" t="str">
        <f>TEXT(RESULT__A[[#This Row],[DTEDAY]],"DD")</f>
        <v>06</v>
      </c>
    </row>
    <row r="119" spans="1:28" x14ac:dyDescent="0.25">
      <c r="A119" t="s">
        <v>16</v>
      </c>
      <c r="B119">
        <v>117</v>
      </c>
      <c r="C119" s="1">
        <v>40549</v>
      </c>
      <c r="D119">
        <v>1</v>
      </c>
      <c r="E119">
        <v>0</v>
      </c>
      <c r="F119">
        <v>1</v>
      </c>
      <c r="G119">
        <v>1</v>
      </c>
      <c r="H119" t="s">
        <v>21</v>
      </c>
      <c r="I119">
        <v>4</v>
      </c>
      <c r="J119">
        <v>1</v>
      </c>
      <c r="K119" s="53">
        <v>0.16</v>
      </c>
      <c r="L119" s="53">
        <v>0.2273</v>
      </c>
      <c r="M119" s="54">
        <v>0.64</v>
      </c>
      <c r="N119">
        <v>0</v>
      </c>
      <c r="O119">
        <v>0</v>
      </c>
      <c r="P119">
        <v>4</v>
      </c>
      <c r="Q119">
        <v>4</v>
      </c>
      <c r="R119" t="s">
        <v>33</v>
      </c>
      <c r="S119">
        <v>2011</v>
      </c>
      <c r="T119" t="s">
        <v>31</v>
      </c>
      <c r="U119" s="66">
        <v>4.1666666666666664E-2</v>
      </c>
      <c r="V119" t="s">
        <v>53</v>
      </c>
      <c r="W119" t="s">
        <v>32</v>
      </c>
      <c r="X119" s="53">
        <v>0.16</v>
      </c>
      <c r="Y119" s="53">
        <v>0.23</v>
      </c>
      <c r="Z119" s="54">
        <v>0.64</v>
      </c>
      <c r="AA119" s="67" t="str">
        <f>TEXT(RESULT__A[[#This Row],[TIME]],"AM/PM")</f>
        <v>AM</v>
      </c>
      <c r="AB119" t="str">
        <f>TEXT(RESULT__A[[#This Row],[DTEDAY]],"DD")</f>
        <v>06</v>
      </c>
    </row>
    <row r="120" spans="1:28" x14ac:dyDescent="0.25">
      <c r="A120" t="s">
        <v>16</v>
      </c>
      <c r="B120">
        <v>118</v>
      </c>
      <c r="C120" s="1">
        <v>40549</v>
      </c>
      <c r="D120">
        <v>1</v>
      </c>
      <c r="E120">
        <v>0</v>
      </c>
      <c r="F120">
        <v>1</v>
      </c>
      <c r="G120">
        <v>2</v>
      </c>
      <c r="H120" t="s">
        <v>21</v>
      </c>
      <c r="I120">
        <v>4</v>
      </c>
      <c r="J120">
        <v>1</v>
      </c>
      <c r="K120" s="53">
        <v>0.16</v>
      </c>
      <c r="L120" s="53">
        <v>0.2273</v>
      </c>
      <c r="M120" s="54">
        <v>0.64</v>
      </c>
      <c r="N120">
        <v>0</v>
      </c>
      <c r="O120">
        <v>0</v>
      </c>
      <c r="P120">
        <v>2</v>
      </c>
      <c r="Q120">
        <v>2</v>
      </c>
      <c r="R120" t="s">
        <v>33</v>
      </c>
      <c r="S120">
        <v>2011</v>
      </c>
      <c r="T120" t="s">
        <v>31</v>
      </c>
      <c r="U120" s="66">
        <v>8.3333333333333329E-2</v>
      </c>
      <c r="V120" t="s">
        <v>53</v>
      </c>
      <c r="W120" t="s">
        <v>32</v>
      </c>
      <c r="X120" s="53">
        <v>0.16</v>
      </c>
      <c r="Y120" s="53">
        <v>0.23</v>
      </c>
      <c r="Z120" s="54">
        <v>0.64</v>
      </c>
      <c r="AA120" s="67" t="str">
        <f>TEXT(RESULT__A[[#This Row],[TIME]],"AM/PM")</f>
        <v>AM</v>
      </c>
      <c r="AB120" t="str">
        <f>TEXT(RESULT__A[[#This Row],[DTEDAY]],"DD")</f>
        <v>06</v>
      </c>
    </row>
    <row r="121" spans="1:28" x14ac:dyDescent="0.25">
      <c r="A121" t="s">
        <v>16</v>
      </c>
      <c r="B121">
        <v>119</v>
      </c>
      <c r="C121" s="1">
        <v>40549</v>
      </c>
      <c r="D121">
        <v>1</v>
      </c>
      <c r="E121">
        <v>0</v>
      </c>
      <c r="F121">
        <v>1</v>
      </c>
      <c r="G121">
        <v>4</v>
      </c>
      <c r="H121" t="s">
        <v>21</v>
      </c>
      <c r="I121">
        <v>4</v>
      </c>
      <c r="J121">
        <v>2</v>
      </c>
      <c r="K121" s="53">
        <v>0.16</v>
      </c>
      <c r="L121" s="53">
        <v>0.19700000000000001</v>
      </c>
      <c r="M121" s="54">
        <v>0.64</v>
      </c>
      <c r="N121">
        <v>8.9599999999999999E-2</v>
      </c>
      <c r="O121">
        <v>0</v>
      </c>
      <c r="P121">
        <v>1</v>
      </c>
      <c r="Q121">
        <v>1</v>
      </c>
      <c r="R121" t="s">
        <v>33</v>
      </c>
      <c r="S121">
        <v>2011</v>
      </c>
      <c r="T121" t="s">
        <v>31</v>
      </c>
      <c r="U121" s="66">
        <v>0.16666666666666666</v>
      </c>
      <c r="V121" t="s">
        <v>53</v>
      </c>
      <c r="W121" t="s">
        <v>34</v>
      </c>
      <c r="X121" s="53">
        <v>0.16</v>
      </c>
      <c r="Y121" s="53">
        <v>0.2</v>
      </c>
      <c r="Z121" s="54">
        <v>0.64</v>
      </c>
      <c r="AA121" s="67" t="str">
        <f>TEXT(RESULT__A[[#This Row],[TIME]],"AM/PM")</f>
        <v>AM</v>
      </c>
      <c r="AB121" t="str">
        <f>TEXT(RESULT__A[[#This Row],[DTEDAY]],"DD")</f>
        <v>06</v>
      </c>
    </row>
    <row r="122" spans="1:28" x14ac:dyDescent="0.25">
      <c r="A122" t="s">
        <v>16</v>
      </c>
      <c r="B122">
        <v>120</v>
      </c>
      <c r="C122" s="1">
        <v>40549</v>
      </c>
      <c r="D122">
        <v>1</v>
      </c>
      <c r="E122">
        <v>0</v>
      </c>
      <c r="F122">
        <v>1</v>
      </c>
      <c r="G122">
        <v>5</v>
      </c>
      <c r="H122" t="s">
        <v>21</v>
      </c>
      <c r="I122">
        <v>4</v>
      </c>
      <c r="J122">
        <v>2</v>
      </c>
      <c r="K122" s="53">
        <v>0.14000000000000001</v>
      </c>
      <c r="L122" s="53">
        <v>0.18179999999999999</v>
      </c>
      <c r="M122" s="54">
        <v>0.69</v>
      </c>
      <c r="N122">
        <v>8.9599999999999999E-2</v>
      </c>
      <c r="O122">
        <v>0</v>
      </c>
      <c r="P122">
        <v>4</v>
      </c>
      <c r="Q122">
        <v>4</v>
      </c>
      <c r="R122" t="s">
        <v>33</v>
      </c>
      <c r="S122">
        <v>2011</v>
      </c>
      <c r="T122" t="s">
        <v>31</v>
      </c>
      <c r="U122" s="66">
        <v>0.20833333333333334</v>
      </c>
      <c r="V122" t="s">
        <v>53</v>
      </c>
      <c r="W122" t="s">
        <v>34</v>
      </c>
      <c r="X122" s="53">
        <v>0.14000000000000001</v>
      </c>
      <c r="Y122" s="53">
        <v>0.18</v>
      </c>
      <c r="Z122" s="54">
        <v>0.69</v>
      </c>
      <c r="AA122" s="67" t="str">
        <f>TEXT(RESULT__A[[#This Row],[TIME]],"AM/PM")</f>
        <v>AM</v>
      </c>
      <c r="AB122" t="str">
        <f>TEXT(RESULT__A[[#This Row],[DTEDAY]],"DD")</f>
        <v>06</v>
      </c>
    </row>
    <row r="123" spans="1:28" x14ac:dyDescent="0.25">
      <c r="A123" t="s">
        <v>16</v>
      </c>
      <c r="B123">
        <v>121</v>
      </c>
      <c r="C123" s="1">
        <v>40549</v>
      </c>
      <c r="D123">
        <v>1</v>
      </c>
      <c r="E123">
        <v>0</v>
      </c>
      <c r="F123">
        <v>1</v>
      </c>
      <c r="G123">
        <v>6</v>
      </c>
      <c r="H123" t="s">
        <v>21</v>
      </c>
      <c r="I123">
        <v>4</v>
      </c>
      <c r="J123">
        <v>2</v>
      </c>
      <c r="K123" s="53">
        <v>0.14000000000000001</v>
      </c>
      <c r="L123" s="53">
        <v>0.16669999999999999</v>
      </c>
      <c r="M123" s="54">
        <v>0.63</v>
      </c>
      <c r="N123">
        <v>0.1045</v>
      </c>
      <c r="O123">
        <v>0</v>
      </c>
      <c r="P123">
        <v>36</v>
      </c>
      <c r="Q123">
        <v>36</v>
      </c>
      <c r="R123" t="s">
        <v>33</v>
      </c>
      <c r="S123">
        <v>2011</v>
      </c>
      <c r="T123" t="s">
        <v>31</v>
      </c>
      <c r="U123" s="66">
        <v>0.25</v>
      </c>
      <c r="V123" t="s">
        <v>53</v>
      </c>
      <c r="W123" t="s">
        <v>34</v>
      </c>
      <c r="X123" s="53">
        <v>0.14000000000000001</v>
      </c>
      <c r="Y123" s="53">
        <v>0.17</v>
      </c>
      <c r="Z123" s="54">
        <v>0.63</v>
      </c>
      <c r="AA123" s="67" t="str">
        <f>TEXT(RESULT__A[[#This Row],[TIME]],"AM/PM")</f>
        <v>AM</v>
      </c>
      <c r="AB123" t="str">
        <f>TEXT(RESULT__A[[#This Row],[DTEDAY]],"DD")</f>
        <v>06</v>
      </c>
    </row>
    <row r="124" spans="1:28" x14ac:dyDescent="0.25">
      <c r="A124" t="s">
        <v>16</v>
      </c>
      <c r="B124">
        <v>122</v>
      </c>
      <c r="C124" s="1">
        <v>40549</v>
      </c>
      <c r="D124">
        <v>1</v>
      </c>
      <c r="E124">
        <v>0</v>
      </c>
      <c r="F124">
        <v>1</v>
      </c>
      <c r="G124">
        <v>7</v>
      </c>
      <c r="H124" t="s">
        <v>21</v>
      </c>
      <c r="I124">
        <v>4</v>
      </c>
      <c r="J124">
        <v>2</v>
      </c>
      <c r="K124" s="53">
        <v>0.16</v>
      </c>
      <c r="L124" s="53">
        <v>0.2273</v>
      </c>
      <c r="M124" s="54">
        <v>0.59</v>
      </c>
      <c r="N124">
        <v>0</v>
      </c>
      <c r="O124">
        <v>0</v>
      </c>
      <c r="P124">
        <v>95</v>
      </c>
      <c r="Q124">
        <v>95</v>
      </c>
      <c r="R124" t="s">
        <v>33</v>
      </c>
      <c r="S124">
        <v>2011</v>
      </c>
      <c r="T124" t="s">
        <v>31</v>
      </c>
      <c r="U124" s="66">
        <v>0.29166666666666669</v>
      </c>
      <c r="V124" t="s">
        <v>53</v>
      </c>
      <c r="W124" t="s">
        <v>34</v>
      </c>
      <c r="X124" s="53">
        <v>0.16</v>
      </c>
      <c r="Y124" s="53">
        <v>0.23</v>
      </c>
      <c r="Z124" s="54">
        <v>0.59</v>
      </c>
      <c r="AA124" s="67" t="str">
        <f>TEXT(RESULT__A[[#This Row],[TIME]],"AM/PM")</f>
        <v>AM</v>
      </c>
      <c r="AB124" t="str">
        <f>TEXT(RESULT__A[[#This Row],[DTEDAY]],"DD")</f>
        <v>06</v>
      </c>
    </row>
    <row r="125" spans="1:28" x14ac:dyDescent="0.25">
      <c r="A125" t="s">
        <v>16</v>
      </c>
      <c r="B125">
        <v>123</v>
      </c>
      <c r="C125" s="1">
        <v>40549</v>
      </c>
      <c r="D125">
        <v>1</v>
      </c>
      <c r="E125">
        <v>0</v>
      </c>
      <c r="F125">
        <v>1</v>
      </c>
      <c r="G125">
        <v>8</v>
      </c>
      <c r="H125" t="s">
        <v>21</v>
      </c>
      <c r="I125">
        <v>4</v>
      </c>
      <c r="J125">
        <v>1</v>
      </c>
      <c r="K125" s="53">
        <v>0.16</v>
      </c>
      <c r="L125" s="53">
        <v>0.2273</v>
      </c>
      <c r="M125" s="54">
        <v>0.59</v>
      </c>
      <c r="N125">
        <v>0</v>
      </c>
      <c r="O125">
        <v>3</v>
      </c>
      <c r="P125">
        <v>216</v>
      </c>
      <c r="Q125">
        <v>219</v>
      </c>
      <c r="R125" t="s">
        <v>33</v>
      </c>
      <c r="S125">
        <v>2011</v>
      </c>
      <c r="T125" t="s">
        <v>31</v>
      </c>
      <c r="U125" s="66">
        <v>0.33333333333333331</v>
      </c>
      <c r="V125" t="s">
        <v>53</v>
      </c>
      <c r="W125" t="s">
        <v>32</v>
      </c>
      <c r="X125" s="53">
        <v>0.16</v>
      </c>
      <c r="Y125" s="53">
        <v>0.23</v>
      </c>
      <c r="Z125" s="54">
        <v>0.59</v>
      </c>
      <c r="AA125" s="67" t="str">
        <f>TEXT(RESULT__A[[#This Row],[TIME]],"AM/PM")</f>
        <v>AM</v>
      </c>
      <c r="AB125" t="str">
        <f>TEXT(RESULT__A[[#This Row],[DTEDAY]],"DD")</f>
        <v>06</v>
      </c>
    </row>
    <row r="126" spans="1:28" x14ac:dyDescent="0.25">
      <c r="A126" t="s">
        <v>16</v>
      </c>
      <c r="B126">
        <v>124</v>
      </c>
      <c r="C126" s="1">
        <v>40549</v>
      </c>
      <c r="D126">
        <v>1</v>
      </c>
      <c r="E126">
        <v>0</v>
      </c>
      <c r="F126">
        <v>1</v>
      </c>
      <c r="G126">
        <v>9</v>
      </c>
      <c r="H126" t="s">
        <v>21</v>
      </c>
      <c r="I126">
        <v>4</v>
      </c>
      <c r="J126">
        <v>2</v>
      </c>
      <c r="K126" s="53">
        <v>0.18</v>
      </c>
      <c r="L126" s="53">
        <v>0.2424</v>
      </c>
      <c r="M126" s="54">
        <v>0.51</v>
      </c>
      <c r="N126">
        <v>0</v>
      </c>
      <c r="O126">
        <v>6</v>
      </c>
      <c r="P126">
        <v>116</v>
      </c>
      <c r="Q126">
        <v>122</v>
      </c>
      <c r="R126" t="s">
        <v>33</v>
      </c>
      <c r="S126">
        <v>2011</v>
      </c>
      <c r="T126" t="s">
        <v>31</v>
      </c>
      <c r="U126" s="66">
        <v>0.375</v>
      </c>
      <c r="V126" t="s">
        <v>53</v>
      </c>
      <c r="W126" t="s">
        <v>34</v>
      </c>
      <c r="X126" s="53">
        <v>0.18</v>
      </c>
      <c r="Y126" s="53">
        <v>0.24</v>
      </c>
      <c r="Z126" s="54">
        <v>0.51</v>
      </c>
      <c r="AA126" s="67" t="str">
        <f>TEXT(RESULT__A[[#This Row],[TIME]],"AM/PM")</f>
        <v>AM</v>
      </c>
      <c r="AB126" t="str">
        <f>TEXT(RESULT__A[[#This Row],[DTEDAY]],"DD")</f>
        <v>06</v>
      </c>
    </row>
    <row r="127" spans="1:28" x14ac:dyDescent="0.25">
      <c r="A127" t="s">
        <v>16</v>
      </c>
      <c r="B127">
        <v>125</v>
      </c>
      <c r="C127" s="1">
        <v>40549</v>
      </c>
      <c r="D127">
        <v>1</v>
      </c>
      <c r="E127">
        <v>0</v>
      </c>
      <c r="F127">
        <v>1</v>
      </c>
      <c r="G127">
        <v>10</v>
      </c>
      <c r="H127" t="s">
        <v>21</v>
      </c>
      <c r="I127">
        <v>4</v>
      </c>
      <c r="J127">
        <v>1</v>
      </c>
      <c r="K127" s="53">
        <v>0.2</v>
      </c>
      <c r="L127" s="53">
        <v>0.2576</v>
      </c>
      <c r="M127" s="54">
        <v>0.47</v>
      </c>
      <c r="N127">
        <v>0</v>
      </c>
      <c r="O127">
        <v>3</v>
      </c>
      <c r="P127">
        <v>42</v>
      </c>
      <c r="Q127">
        <v>45</v>
      </c>
      <c r="R127" t="s">
        <v>33</v>
      </c>
      <c r="S127">
        <v>2011</v>
      </c>
      <c r="T127" t="s">
        <v>31</v>
      </c>
      <c r="U127" s="66">
        <v>0.41666666666666669</v>
      </c>
      <c r="V127" t="s">
        <v>53</v>
      </c>
      <c r="W127" t="s">
        <v>32</v>
      </c>
      <c r="X127" s="53">
        <v>0.2</v>
      </c>
      <c r="Y127" s="53">
        <v>0.26</v>
      </c>
      <c r="Z127" s="54">
        <v>0.47</v>
      </c>
      <c r="AA127" s="67" t="str">
        <f>TEXT(RESULT__A[[#This Row],[TIME]],"AM/PM")</f>
        <v>AM</v>
      </c>
      <c r="AB127" t="str">
        <f>TEXT(RESULT__A[[#This Row],[DTEDAY]],"DD")</f>
        <v>06</v>
      </c>
    </row>
    <row r="128" spans="1:28" x14ac:dyDescent="0.25">
      <c r="A128" t="s">
        <v>16</v>
      </c>
      <c r="B128">
        <v>126</v>
      </c>
      <c r="C128" s="1">
        <v>40549</v>
      </c>
      <c r="D128">
        <v>1</v>
      </c>
      <c r="E128">
        <v>0</v>
      </c>
      <c r="F128">
        <v>1</v>
      </c>
      <c r="G128">
        <v>11</v>
      </c>
      <c r="H128" t="s">
        <v>21</v>
      </c>
      <c r="I128">
        <v>4</v>
      </c>
      <c r="J128">
        <v>1</v>
      </c>
      <c r="K128" s="53">
        <v>0.22</v>
      </c>
      <c r="L128" s="53">
        <v>0.2576</v>
      </c>
      <c r="M128" s="54">
        <v>0.44</v>
      </c>
      <c r="N128">
        <v>8.9599999999999999E-2</v>
      </c>
      <c r="O128">
        <v>2</v>
      </c>
      <c r="P128">
        <v>57</v>
      </c>
      <c r="Q128">
        <v>59</v>
      </c>
      <c r="R128" t="s">
        <v>33</v>
      </c>
      <c r="S128">
        <v>2011</v>
      </c>
      <c r="T128" t="s">
        <v>31</v>
      </c>
      <c r="U128" s="66">
        <v>0.45833333333333331</v>
      </c>
      <c r="V128" t="s">
        <v>53</v>
      </c>
      <c r="W128" t="s">
        <v>32</v>
      </c>
      <c r="X128" s="53">
        <v>0.22</v>
      </c>
      <c r="Y128" s="53">
        <v>0.26</v>
      </c>
      <c r="Z128" s="54">
        <v>0.44</v>
      </c>
      <c r="AA128" s="67" t="str">
        <f>TEXT(RESULT__A[[#This Row],[TIME]],"AM/PM")</f>
        <v>AM</v>
      </c>
      <c r="AB128" t="str">
        <f>TEXT(RESULT__A[[#This Row],[DTEDAY]],"DD")</f>
        <v>06</v>
      </c>
    </row>
    <row r="129" spans="1:28" x14ac:dyDescent="0.25">
      <c r="A129" t="s">
        <v>16</v>
      </c>
      <c r="B129">
        <v>127</v>
      </c>
      <c r="C129" s="1">
        <v>40549</v>
      </c>
      <c r="D129">
        <v>1</v>
      </c>
      <c r="E129">
        <v>0</v>
      </c>
      <c r="F129">
        <v>1</v>
      </c>
      <c r="G129">
        <v>12</v>
      </c>
      <c r="H129" t="s">
        <v>21</v>
      </c>
      <c r="I129">
        <v>4</v>
      </c>
      <c r="J129">
        <v>1</v>
      </c>
      <c r="K129" s="53">
        <v>0.26</v>
      </c>
      <c r="L129" s="53">
        <v>0.28789999999999999</v>
      </c>
      <c r="M129" s="54">
        <v>0.35</v>
      </c>
      <c r="N129">
        <v>0</v>
      </c>
      <c r="O129">
        <v>6</v>
      </c>
      <c r="P129">
        <v>78</v>
      </c>
      <c r="Q129">
        <v>84</v>
      </c>
      <c r="R129" t="s">
        <v>33</v>
      </c>
      <c r="S129">
        <v>2011</v>
      </c>
      <c r="T129" t="s">
        <v>31</v>
      </c>
      <c r="U129" s="66">
        <v>0.5</v>
      </c>
      <c r="V129" t="s">
        <v>53</v>
      </c>
      <c r="W129" t="s">
        <v>32</v>
      </c>
      <c r="X129" s="53">
        <v>0.26</v>
      </c>
      <c r="Y129" s="53">
        <v>0.28999999999999998</v>
      </c>
      <c r="Z129" s="54">
        <v>0.35</v>
      </c>
      <c r="AA129" s="67" t="str">
        <f>TEXT(RESULT__A[[#This Row],[TIME]],"AM/PM")</f>
        <v>PM</v>
      </c>
      <c r="AB129" t="str">
        <f>TEXT(RESULT__A[[#This Row],[DTEDAY]],"DD")</f>
        <v>06</v>
      </c>
    </row>
    <row r="130" spans="1:28" x14ac:dyDescent="0.25">
      <c r="A130" t="s">
        <v>16</v>
      </c>
      <c r="B130">
        <v>128</v>
      </c>
      <c r="C130" s="1">
        <v>40549</v>
      </c>
      <c r="D130">
        <v>1</v>
      </c>
      <c r="E130">
        <v>0</v>
      </c>
      <c r="F130">
        <v>1</v>
      </c>
      <c r="G130">
        <v>13</v>
      </c>
      <c r="H130" t="s">
        <v>21</v>
      </c>
      <c r="I130">
        <v>4</v>
      </c>
      <c r="J130">
        <v>1</v>
      </c>
      <c r="K130" s="53">
        <v>0.26</v>
      </c>
      <c r="L130" s="53">
        <v>0.2727</v>
      </c>
      <c r="M130" s="54">
        <v>0.35</v>
      </c>
      <c r="N130">
        <v>0.1045</v>
      </c>
      <c r="O130">
        <v>12</v>
      </c>
      <c r="P130">
        <v>55</v>
      </c>
      <c r="Q130">
        <v>67</v>
      </c>
      <c r="R130" t="s">
        <v>33</v>
      </c>
      <c r="S130">
        <v>2011</v>
      </c>
      <c r="T130" t="s">
        <v>31</v>
      </c>
      <c r="U130" s="66">
        <v>0.54166666666666663</v>
      </c>
      <c r="V130" t="s">
        <v>53</v>
      </c>
      <c r="W130" t="s">
        <v>32</v>
      </c>
      <c r="X130" s="53">
        <v>0.26</v>
      </c>
      <c r="Y130" s="53">
        <v>0.27</v>
      </c>
      <c r="Z130" s="54">
        <v>0.35</v>
      </c>
      <c r="AA130" s="67" t="str">
        <f>TEXT(RESULT__A[[#This Row],[TIME]],"AM/PM")</f>
        <v>PM</v>
      </c>
      <c r="AB130" t="str">
        <f>TEXT(RESULT__A[[#This Row],[DTEDAY]],"DD")</f>
        <v>06</v>
      </c>
    </row>
    <row r="131" spans="1:28" x14ac:dyDescent="0.25">
      <c r="A131" t="s">
        <v>16</v>
      </c>
      <c r="B131">
        <v>129</v>
      </c>
      <c r="C131" s="1">
        <v>40549</v>
      </c>
      <c r="D131">
        <v>1</v>
      </c>
      <c r="E131">
        <v>0</v>
      </c>
      <c r="F131">
        <v>1</v>
      </c>
      <c r="G131">
        <v>14</v>
      </c>
      <c r="H131" t="s">
        <v>21</v>
      </c>
      <c r="I131">
        <v>4</v>
      </c>
      <c r="J131">
        <v>1</v>
      </c>
      <c r="K131" s="53">
        <v>0.28000000000000003</v>
      </c>
      <c r="L131" s="53">
        <v>0.2727</v>
      </c>
      <c r="M131" s="54">
        <v>0.36</v>
      </c>
      <c r="N131">
        <v>0.16420000000000001</v>
      </c>
      <c r="O131">
        <v>11</v>
      </c>
      <c r="P131">
        <v>59</v>
      </c>
      <c r="Q131">
        <v>70</v>
      </c>
      <c r="R131" t="s">
        <v>33</v>
      </c>
      <c r="S131">
        <v>2011</v>
      </c>
      <c r="T131" t="s">
        <v>31</v>
      </c>
      <c r="U131" s="66">
        <v>0.58333333333333337</v>
      </c>
      <c r="V131" t="s">
        <v>53</v>
      </c>
      <c r="W131" t="s">
        <v>32</v>
      </c>
      <c r="X131" s="53">
        <v>0.28000000000000003</v>
      </c>
      <c r="Y131" s="53">
        <v>0.27</v>
      </c>
      <c r="Z131" s="54">
        <v>0.36</v>
      </c>
      <c r="AA131" s="67" t="str">
        <f>TEXT(RESULT__A[[#This Row],[TIME]],"AM/PM")</f>
        <v>PM</v>
      </c>
      <c r="AB131" t="str">
        <f>TEXT(RESULT__A[[#This Row],[DTEDAY]],"DD")</f>
        <v>06</v>
      </c>
    </row>
    <row r="132" spans="1:28" x14ac:dyDescent="0.25">
      <c r="A132" t="s">
        <v>16</v>
      </c>
      <c r="B132">
        <v>130</v>
      </c>
      <c r="C132" s="1">
        <v>40549</v>
      </c>
      <c r="D132">
        <v>1</v>
      </c>
      <c r="E132">
        <v>0</v>
      </c>
      <c r="F132">
        <v>1</v>
      </c>
      <c r="G132">
        <v>15</v>
      </c>
      <c r="H132" t="s">
        <v>21</v>
      </c>
      <c r="I132">
        <v>4</v>
      </c>
      <c r="J132">
        <v>1</v>
      </c>
      <c r="K132" s="53">
        <v>0.28000000000000003</v>
      </c>
      <c r="L132" s="53">
        <v>0.2727</v>
      </c>
      <c r="M132" s="54">
        <v>0.36</v>
      </c>
      <c r="N132">
        <v>0</v>
      </c>
      <c r="O132">
        <v>8</v>
      </c>
      <c r="P132">
        <v>54</v>
      </c>
      <c r="Q132">
        <v>62</v>
      </c>
      <c r="R132" t="s">
        <v>33</v>
      </c>
      <c r="S132">
        <v>2011</v>
      </c>
      <c r="T132" t="s">
        <v>31</v>
      </c>
      <c r="U132" s="66">
        <v>0.625</v>
      </c>
      <c r="V132" t="s">
        <v>53</v>
      </c>
      <c r="W132" t="s">
        <v>32</v>
      </c>
      <c r="X132" s="53">
        <v>0.28000000000000003</v>
      </c>
      <c r="Y132" s="53">
        <v>0.27</v>
      </c>
      <c r="Z132" s="54">
        <v>0.36</v>
      </c>
      <c r="AA132" s="67" t="str">
        <f>TEXT(RESULT__A[[#This Row],[TIME]],"AM/PM")</f>
        <v>PM</v>
      </c>
      <c r="AB132" t="str">
        <f>TEXT(RESULT__A[[#This Row],[DTEDAY]],"DD")</f>
        <v>06</v>
      </c>
    </row>
    <row r="133" spans="1:28" x14ac:dyDescent="0.25">
      <c r="A133" t="s">
        <v>16</v>
      </c>
      <c r="B133">
        <v>131</v>
      </c>
      <c r="C133" s="1">
        <v>40549</v>
      </c>
      <c r="D133">
        <v>1</v>
      </c>
      <c r="E133">
        <v>0</v>
      </c>
      <c r="F133">
        <v>1</v>
      </c>
      <c r="G133">
        <v>16</v>
      </c>
      <c r="H133" t="s">
        <v>21</v>
      </c>
      <c r="I133">
        <v>4</v>
      </c>
      <c r="J133">
        <v>1</v>
      </c>
      <c r="K133" s="53">
        <v>0.26</v>
      </c>
      <c r="L133" s="53">
        <v>0.2576</v>
      </c>
      <c r="M133" s="54">
        <v>0.38</v>
      </c>
      <c r="N133">
        <v>0.16420000000000001</v>
      </c>
      <c r="O133">
        <v>12</v>
      </c>
      <c r="P133">
        <v>74</v>
      </c>
      <c r="Q133">
        <v>86</v>
      </c>
      <c r="R133" t="s">
        <v>33</v>
      </c>
      <c r="S133">
        <v>2011</v>
      </c>
      <c r="T133" t="s">
        <v>31</v>
      </c>
      <c r="U133" s="66">
        <v>0.66666666666666663</v>
      </c>
      <c r="V133" t="s">
        <v>53</v>
      </c>
      <c r="W133" t="s">
        <v>32</v>
      </c>
      <c r="X133" s="53">
        <v>0.26</v>
      </c>
      <c r="Y133" s="53">
        <v>0.26</v>
      </c>
      <c r="Z133" s="54">
        <v>0.38</v>
      </c>
      <c r="AA133" s="67" t="str">
        <f>TEXT(RESULT__A[[#This Row],[TIME]],"AM/PM")</f>
        <v>PM</v>
      </c>
      <c r="AB133" t="str">
        <f>TEXT(RESULT__A[[#This Row],[DTEDAY]],"DD")</f>
        <v>06</v>
      </c>
    </row>
    <row r="134" spans="1:28" x14ac:dyDescent="0.25">
      <c r="A134" t="s">
        <v>16</v>
      </c>
      <c r="B134">
        <v>132</v>
      </c>
      <c r="C134" s="1">
        <v>40549</v>
      </c>
      <c r="D134">
        <v>1</v>
      </c>
      <c r="E134">
        <v>0</v>
      </c>
      <c r="F134">
        <v>1</v>
      </c>
      <c r="G134">
        <v>17</v>
      </c>
      <c r="H134" t="s">
        <v>21</v>
      </c>
      <c r="I134">
        <v>4</v>
      </c>
      <c r="J134">
        <v>1</v>
      </c>
      <c r="K134" s="53">
        <v>0.22</v>
      </c>
      <c r="L134" s="53">
        <v>0.2273</v>
      </c>
      <c r="M134" s="54">
        <v>0.51</v>
      </c>
      <c r="N134">
        <v>0.16420000000000001</v>
      </c>
      <c r="O134">
        <v>9</v>
      </c>
      <c r="P134">
        <v>163</v>
      </c>
      <c r="Q134">
        <v>172</v>
      </c>
      <c r="R134" t="s">
        <v>33</v>
      </c>
      <c r="S134">
        <v>2011</v>
      </c>
      <c r="T134" t="s">
        <v>31</v>
      </c>
      <c r="U134" s="66">
        <v>0.70833333333333337</v>
      </c>
      <c r="V134" t="s">
        <v>53</v>
      </c>
      <c r="W134" t="s">
        <v>32</v>
      </c>
      <c r="X134" s="53">
        <v>0.22</v>
      </c>
      <c r="Y134" s="53">
        <v>0.23</v>
      </c>
      <c r="Z134" s="54">
        <v>0.51</v>
      </c>
      <c r="AA134" s="67" t="str">
        <f>TEXT(RESULT__A[[#This Row],[TIME]],"AM/PM")</f>
        <v>PM</v>
      </c>
      <c r="AB134" t="str">
        <f>TEXT(RESULT__A[[#This Row],[DTEDAY]],"DD")</f>
        <v>06</v>
      </c>
    </row>
    <row r="135" spans="1:28" x14ac:dyDescent="0.25">
      <c r="A135" t="s">
        <v>16</v>
      </c>
      <c r="B135">
        <v>133</v>
      </c>
      <c r="C135" s="1">
        <v>40549</v>
      </c>
      <c r="D135">
        <v>1</v>
      </c>
      <c r="E135">
        <v>0</v>
      </c>
      <c r="F135">
        <v>1</v>
      </c>
      <c r="G135">
        <v>18</v>
      </c>
      <c r="H135" t="s">
        <v>21</v>
      </c>
      <c r="I135">
        <v>4</v>
      </c>
      <c r="J135">
        <v>1</v>
      </c>
      <c r="K135" s="53">
        <v>0.22</v>
      </c>
      <c r="L135" s="53">
        <v>0.2273</v>
      </c>
      <c r="M135" s="54">
        <v>0.51</v>
      </c>
      <c r="N135">
        <v>0.1343</v>
      </c>
      <c r="O135">
        <v>5</v>
      </c>
      <c r="P135">
        <v>158</v>
      </c>
      <c r="Q135">
        <v>163</v>
      </c>
      <c r="R135" t="s">
        <v>33</v>
      </c>
      <c r="S135">
        <v>2011</v>
      </c>
      <c r="T135" t="s">
        <v>31</v>
      </c>
      <c r="U135" s="66">
        <v>0.75</v>
      </c>
      <c r="V135" t="s">
        <v>53</v>
      </c>
      <c r="W135" t="s">
        <v>32</v>
      </c>
      <c r="X135" s="53">
        <v>0.22</v>
      </c>
      <c r="Y135" s="53">
        <v>0.23</v>
      </c>
      <c r="Z135" s="54">
        <v>0.51</v>
      </c>
      <c r="AA135" s="67" t="str">
        <f>TEXT(RESULT__A[[#This Row],[TIME]],"AM/PM")</f>
        <v>PM</v>
      </c>
      <c r="AB135" t="str">
        <f>TEXT(RESULT__A[[#This Row],[DTEDAY]],"DD")</f>
        <v>06</v>
      </c>
    </row>
    <row r="136" spans="1:28" x14ac:dyDescent="0.25">
      <c r="A136" t="s">
        <v>16</v>
      </c>
      <c r="B136">
        <v>134</v>
      </c>
      <c r="C136" s="1">
        <v>40549</v>
      </c>
      <c r="D136">
        <v>1</v>
      </c>
      <c r="E136">
        <v>0</v>
      </c>
      <c r="F136">
        <v>1</v>
      </c>
      <c r="G136">
        <v>19</v>
      </c>
      <c r="H136" t="s">
        <v>21</v>
      </c>
      <c r="I136">
        <v>4</v>
      </c>
      <c r="J136">
        <v>1</v>
      </c>
      <c r="K136" s="53">
        <v>0.22</v>
      </c>
      <c r="L136" s="53">
        <v>0.2576</v>
      </c>
      <c r="M136" s="54">
        <v>0.55000000000000004</v>
      </c>
      <c r="N136">
        <v>8.9599999999999999E-2</v>
      </c>
      <c r="O136">
        <v>3</v>
      </c>
      <c r="P136">
        <v>109</v>
      </c>
      <c r="Q136">
        <v>112</v>
      </c>
      <c r="R136" t="s">
        <v>33</v>
      </c>
      <c r="S136">
        <v>2011</v>
      </c>
      <c r="T136" t="s">
        <v>31</v>
      </c>
      <c r="U136" s="66">
        <v>0.79166666666666663</v>
      </c>
      <c r="V136" t="s">
        <v>53</v>
      </c>
      <c r="W136" t="s">
        <v>32</v>
      </c>
      <c r="X136" s="53">
        <v>0.22</v>
      </c>
      <c r="Y136" s="53">
        <v>0.26</v>
      </c>
      <c r="Z136" s="54">
        <v>0.55000000000000004</v>
      </c>
      <c r="AA136" s="67" t="str">
        <f>TEXT(RESULT__A[[#This Row],[TIME]],"AM/PM")</f>
        <v>PM</v>
      </c>
      <c r="AB136" t="str">
        <f>TEXT(RESULT__A[[#This Row],[DTEDAY]],"DD")</f>
        <v>06</v>
      </c>
    </row>
    <row r="137" spans="1:28" x14ac:dyDescent="0.25">
      <c r="A137" t="s">
        <v>16</v>
      </c>
      <c r="B137">
        <v>135</v>
      </c>
      <c r="C137" s="1">
        <v>40549</v>
      </c>
      <c r="D137">
        <v>1</v>
      </c>
      <c r="E137">
        <v>0</v>
      </c>
      <c r="F137">
        <v>1</v>
      </c>
      <c r="G137">
        <v>20</v>
      </c>
      <c r="H137" t="s">
        <v>21</v>
      </c>
      <c r="I137">
        <v>4</v>
      </c>
      <c r="J137">
        <v>1</v>
      </c>
      <c r="K137" s="53">
        <v>0.2</v>
      </c>
      <c r="L137" s="53">
        <v>0.21210000000000001</v>
      </c>
      <c r="M137" s="54">
        <v>0.51</v>
      </c>
      <c r="N137">
        <v>0.16420000000000001</v>
      </c>
      <c r="O137">
        <v>3</v>
      </c>
      <c r="P137">
        <v>66</v>
      </c>
      <c r="Q137">
        <v>69</v>
      </c>
      <c r="R137" t="s">
        <v>33</v>
      </c>
      <c r="S137">
        <v>2011</v>
      </c>
      <c r="T137" t="s">
        <v>31</v>
      </c>
      <c r="U137" s="66">
        <v>0.83333333333333337</v>
      </c>
      <c r="V137" t="s">
        <v>53</v>
      </c>
      <c r="W137" t="s">
        <v>32</v>
      </c>
      <c r="X137" s="53">
        <v>0.2</v>
      </c>
      <c r="Y137" s="53">
        <v>0.21</v>
      </c>
      <c r="Z137" s="54">
        <v>0.51</v>
      </c>
      <c r="AA137" s="67" t="str">
        <f>TEXT(RESULT__A[[#This Row],[TIME]],"AM/PM")</f>
        <v>PM</v>
      </c>
      <c r="AB137" t="str">
        <f>TEXT(RESULT__A[[#This Row],[DTEDAY]],"DD")</f>
        <v>06</v>
      </c>
    </row>
    <row r="138" spans="1:28" x14ac:dyDescent="0.25">
      <c r="A138" t="s">
        <v>16</v>
      </c>
      <c r="B138">
        <v>136</v>
      </c>
      <c r="C138" s="1">
        <v>40549</v>
      </c>
      <c r="D138">
        <v>1</v>
      </c>
      <c r="E138">
        <v>0</v>
      </c>
      <c r="F138">
        <v>1</v>
      </c>
      <c r="G138">
        <v>21</v>
      </c>
      <c r="H138" t="s">
        <v>21</v>
      </c>
      <c r="I138">
        <v>4</v>
      </c>
      <c r="J138">
        <v>2</v>
      </c>
      <c r="K138" s="53">
        <v>0.22</v>
      </c>
      <c r="L138" s="53">
        <v>0.21210000000000001</v>
      </c>
      <c r="M138" s="54">
        <v>0.55000000000000004</v>
      </c>
      <c r="N138">
        <v>0.22389999999999999</v>
      </c>
      <c r="O138">
        <v>0</v>
      </c>
      <c r="P138">
        <v>48</v>
      </c>
      <c r="Q138">
        <v>48</v>
      </c>
      <c r="R138" t="s">
        <v>33</v>
      </c>
      <c r="S138">
        <v>2011</v>
      </c>
      <c r="T138" t="s">
        <v>31</v>
      </c>
      <c r="U138" s="66">
        <v>0.875</v>
      </c>
      <c r="V138" t="s">
        <v>53</v>
      </c>
      <c r="W138" t="s">
        <v>34</v>
      </c>
      <c r="X138" s="53">
        <v>0.22</v>
      </c>
      <c r="Y138" s="53">
        <v>0.21</v>
      </c>
      <c r="Z138" s="54">
        <v>0.55000000000000004</v>
      </c>
      <c r="AA138" s="67" t="str">
        <f>TEXT(RESULT__A[[#This Row],[TIME]],"AM/PM")</f>
        <v>PM</v>
      </c>
      <c r="AB138" t="str">
        <f>TEXT(RESULT__A[[#This Row],[DTEDAY]],"DD")</f>
        <v>06</v>
      </c>
    </row>
    <row r="139" spans="1:28" x14ac:dyDescent="0.25">
      <c r="A139" t="s">
        <v>16</v>
      </c>
      <c r="B139">
        <v>137</v>
      </c>
      <c r="C139" s="1">
        <v>40549</v>
      </c>
      <c r="D139">
        <v>1</v>
      </c>
      <c r="E139">
        <v>0</v>
      </c>
      <c r="F139">
        <v>1</v>
      </c>
      <c r="G139">
        <v>22</v>
      </c>
      <c r="H139" t="s">
        <v>21</v>
      </c>
      <c r="I139">
        <v>4</v>
      </c>
      <c r="J139">
        <v>2</v>
      </c>
      <c r="K139" s="53">
        <v>0.22</v>
      </c>
      <c r="L139" s="53">
        <v>0.21210000000000001</v>
      </c>
      <c r="M139" s="54">
        <v>0.51</v>
      </c>
      <c r="N139">
        <v>0.28360000000000002</v>
      </c>
      <c r="O139">
        <v>1</v>
      </c>
      <c r="P139">
        <v>51</v>
      </c>
      <c r="Q139">
        <v>52</v>
      </c>
      <c r="R139" t="s">
        <v>33</v>
      </c>
      <c r="S139">
        <v>2011</v>
      </c>
      <c r="T139" t="s">
        <v>31</v>
      </c>
      <c r="U139" s="66">
        <v>0.91666666666666663</v>
      </c>
      <c r="V139" t="s">
        <v>53</v>
      </c>
      <c r="W139" t="s">
        <v>34</v>
      </c>
      <c r="X139" s="53">
        <v>0.22</v>
      </c>
      <c r="Y139" s="53">
        <v>0.21</v>
      </c>
      <c r="Z139" s="54">
        <v>0.51</v>
      </c>
      <c r="AA139" s="67" t="str">
        <f>TEXT(RESULT__A[[#This Row],[TIME]],"AM/PM")</f>
        <v>PM</v>
      </c>
      <c r="AB139" t="str">
        <f>TEXT(RESULT__A[[#This Row],[DTEDAY]],"DD")</f>
        <v>06</v>
      </c>
    </row>
    <row r="140" spans="1:28" x14ac:dyDescent="0.25">
      <c r="A140" t="s">
        <v>16</v>
      </c>
      <c r="B140">
        <v>138</v>
      </c>
      <c r="C140" s="1">
        <v>40549</v>
      </c>
      <c r="D140">
        <v>1</v>
      </c>
      <c r="E140">
        <v>0</v>
      </c>
      <c r="F140">
        <v>1</v>
      </c>
      <c r="G140">
        <v>23</v>
      </c>
      <c r="H140" t="s">
        <v>21</v>
      </c>
      <c r="I140">
        <v>4</v>
      </c>
      <c r="J140">
        <v>2</v>
      </c>
      <c r="K140" s="53">
        <v>0.2</v>
      </c>
      <c r="L140" s="53">
        <v>0.19700000000000001</v>
      </c>
      <c r="M140" s="54">
        <v>0.59</v>
      </c>
      <c r="N140">
        <v>0.19400000000000001</v>
      </c>
      <c r="O140">
        <v>4</v>
      </c>
      <c r="P140">
        <v>19</v>
      </c>
      <c r="Q140">
        <v>23</v>
      </c>
      <c r="R140" t="s">
        <v>33</v>
      </c>
      <c r="S140">
        <v>2011</v>
      </c>
      <c r="T140" t="s">
        <v>31</v>
      </c>
      <c r="U140" s="66">
        <v>0.95833333333333337</v>
      </c>
      <c r="V140" t="s">
        <v>53</v>
      </c>
      <c r="W140" t="s">
        <v>34</v>
      </c>
      <c r="X140" s="53">
        <v>0.2</v>
      </c>
      <c r="Y140" s="53">
        <v>0.2</v>
      </c>
      <c r="Z140" s="54">
        <v>0.59</v>
      </c>
      <c r="AA140" s="67" t="str">
        <f>TEXT(RESULT__A[[#This Row],[TIME]],"AM/PM")</f>
        <v>PM</v>
      </c>
      <c r="AB140" t="str">
        <f>TEXT(RESULT__A[[#This Row],[DTEDAY]],"DD")</f>
        <v>06</v>
      </c>
    </row>
    <row r="141" spans="1:28" x14ac:dyDescent="0.25">
      <c r="A141" t="s">
        <v>16</v>
      </c>
      <c r="B141">
        <v>139</v>
      </c>
      <c r="C141" s="1">
        <v>40550</v>
      </c>
      <c r="D141">
        <v>1</v>
      </c>
      <c r="E141">
        <v>0</v>
      </c>
      <c r="F141">
        <v>1</v>
      </c>
      <c r="G141">
        <v>0</v>
      </c>
      <c r="H141" t="s">
        <v>21</v>
      </c>
      <c r="I141">
        <v>5</v>
      </c>
      <c r="J141">
        <v>2</v>
      </c>
      <c r="K141" s="53">
        <v>0.2</v>
      </c>
      <c r="L141" s="53">
        <v>0.19700000000000001</v>
      </c>
      <c r="M141" s="54">
        <v>0.64</v>
      </c>
      <c r="N141">
        <v>0.19400000000000001</v>
      </c>
      <c r="O141">
        <v>4</v>
      </c>
      <c r="P141">
        <v>13</v>
      </c>
      <c r="Q141">
        <v>17</v>
      </c>
      <c r="R141" t="s">
        <v>33</v>
      </c>
      <c r="S141">
        <v>2011</v>
      </c>
      <c r="T141" t="s">
        <v>31</v>
      </c>
      <c r="U141" s="66">
        <v>0</v>
      </c>
      <c r="V141" t="s">
        <v>54</v>
      </c>
      <c r="W141" t="s">
        <v>34</v>
      </c>
      <c r="X141" s="53">
        <v>0.2</v>
      </c>
      <c r="Y141" s="53">
        <v>0.2</v>
      </c>
      <c r="Z141" s="54">
        <v>0.64</v>
      </c>
      <c r="AA141" s="67" t="str">
        <f>TEXT(RESULT__A[[#This Row],[TIME]],"AM/PM")</f>
        <v>AM</v>
      </c>
      <c r="AB141" t="str">
        <f>TEXT(RESULT__A[[#This Row],[DTEDAY]],"DD")</f>
        <v>07</v>
      </c>
    </row>
    <row r="142" spans="1:28" x14ac:dyDescent="0.25">
      <c r="A142" t="s">
        <v>16</v>
      </c>
      <c r="B142">
        <v>140</v>
      </c>
      <c r="C142" s="1">
        <v>40550</v>
      </c>
      <c r="D142">
        <v>1</v>
      </c>
      <c r="E142">
        <v>0</v>
      </c>
      <c r="F142">
        <v>1</v>
      </c>
      <c r="G142">
        <v>1</v>
      </c>
      <c r="H142" t="s">
        <v>21</v>
      </c>
      <c r="I142">
        <v>5</v>
      </c>
      <c r="J142">
        <v>2</v>
      </c>
      <c r="K142" s="53">
        <v>0.2</v>
      </c>
      <c r="L142" s="53">
        <v>0.19700000000000001</v>
      </c>
      <c r="M142" s="54">
        <v>0.69</v>
      </c>
      <c r="N142">
        <v>0.22389999999999999</v>
      </c>
      <c r="O142">
        <v>2</v>
      </c>
      <c r="P142">
        <v>5</v>
      </c>
      <c r="Q142">
        <v>7</v>
      </c>
      <c r="R142" t="s">
        <v>33</v>
      </c>
      <c r="S142">
        <v>2011</v>
      </c>
      <c r="T142" t="s">
        <v>31</v>
      </c>
      <c r="U142" s="66">
        <v>4.1666666666666664E-2</v>
      </c>
      <c r="V142" t="s">
        <v>54</v>
      </c>
      <c r="W142" t="s">
        <v>34</v>
      </c>
      <c r="X142" s="53">
        <v>0.2</v>
      </c>
      <c r="Y142" s="53">
        <v>0.2</v>
      </c>
      <c r="Z142" s="54">
        <v>0.69</v>
      </c>
      <c r="AA142" s="67" t="str">
        <f>TEXT(RESULT__A[[#This Row],[TIME]],"AM/PM")</f>
        <v>AM</v>
      </c>
      <c r="AB142" t="str">
        <f>TEXT(RESULT__A[[#This Row],[DTEDAY]],"DD")</f>
        <v>07</v>
      </c>
    </row>
    <row r="143" spans="1:28" x14ac:dyDescent="0.25">
      <c r="A143" t="s">
        <v>16</v>
      </c>
      <c r="B143">
        <v>141</v>
      </c>
      <c r="C143" s="1">
        <v>40550</v>
      </c>
      <c r="D143">
        <v>1</v>
      </c>
      <c r="E143">
        <v>0</v>
      </c>
      <c r="F143">
        <v>1</v>
      </c>
      <c r="G143">
        <v>2</v>
      </c>
      <c r="H143" t="s">
        <v>21</v>
      </c>
      <c r="I143">
        <v>5</v>
      </c>
      <c r="J143">
        <v>2</v>
      </c>
      <c r="K143" s="53">
        <v>0.2</v>
      </c>
      <c r="L143" s="53">
        <v>0.19700000000000001</v>
      </c>
      <c r="M143" s="54">
        <v>0.69</v>
      </c>
      <c r="N143">
        <v>0.22389999999999999</v>
      </c>
      <c r="O143">
        <v>0</v>
      </c>
      <c r="P143">
        <v>1</v>
      </c>
      <c r="Q143">
        <v>1</v>
      </c>
      <c r="R143" t="s">
        <v>33</v>
      </c>
      <c r="S143">
        <v>2011</v>
      </c>
      <c r="T143" t="s">
        <v>31</v>
      </c>
      <c r="U143" s="66">
        <v>8.3333333333333329E-2</v>
      </c>
      <c r="V143" t="s">
        <v>54</v>
      </c>
      <c r="W143" t="s">
        <v>34</v>
      </c>
      <c r="X143" s="53">
        <v>0.2</v>
      </c>
      <c r="Y143" s="53">
        <v>0.2</v>
      </c>
      <c r="Z143" s="54">
        <v>0.69</v>
      </c>
      <c r="AA143" s="67" t="str">
        <f>TEXT(RESULT__A[[#This Row],[TIME]],"AM/PM")</f>
        <v>AM</v>
      </c>
      <c r="AB143" t="str">
        <f>TEXT(RESULT__A[[#This Row],[DTEDAY]],"DD")</f>
        <v>07</v>
      </c>
    </row>
    <row r="144" spans="1:28" x14ac:dyDescent="0.25">
      <c r="A144" t="s">
        <v>16</v>
      </c>
      <c r="B144">
        <v>142</v>
      </c>
      <c r="C144" s="1">
        <v>40550</v>
      </c>
      <c r="D144">
        <v>1</v>
      </c>
      <c r="E144">
        <v>0</v>
      </c>
      <c r="F144">
        <v>1</v>
      </c>
      <c r="G144">
        <v>4</v>
      </c>
      <c r="H144" t="s">
        <v>21</v>
      </c>
      <c r="I144">
        <v>5</v>
      </c>
      <c r="J144">
        <v>2</v>
      </c>
      <c r="K144" s="53">
        <v>0.2</v>
      </c>
      <c r="L144" s="53">
        <v>0.21210000000000001</v>
      </c>
      <c r="M144" s="54">
        <v>0.69</v>
      </c>
      <c r="N144">
        <v>0.1343</v>
      </c>
      <c r="O144">
        <v>0</v>
      </c>
      <c r="P144">
        <v>1</v>
      </c>
      <c r="Q144">
        <v>1</v>
      </c>
      <c r="R144" t="s">
        <v>33</v>
      </c>
      <c r="S144">
        <v>2011</v>
      </c>
      <c r="T144" t="s">
        <v>31</v>
      </c>
      <c r="U144" s="66">
        <v>0.16666666666666666</v>
      </c>
      <c r="V144" t="s">
        <v>54</v>
      </c>
      <c r="W144" t="s">
        <v>34</v>
      </c>
      <c r="X144" s="53">
        <v>0.2</v>
      </c>
      <c r="Y144" s="53">
        <v>0.21</v>
      </c>
      <c r="Z144" s="54">
        <v>0.69</v>
      </c>
      <c r="AA144" s="67" t="str">
        <f>TEXT(RESULT__A[[#This Row],[TIME]],"AM/PM")</f>
        <v>AM</v>
      </c>
      <c r="AB144" t="str">
        <f>TEXT(RESULT__A[[#This Row],[DTEDAY]],"DD")</f>
        <v>07</v>
      </c>
    </row>
    <row r="145" spans="1:28" x14ac:dyDescent="0.25">
      <c r="A145" t="s">
        <v>16</v>
      </c>
      <c r="B145">
        <v>143</v>
      </c>
      <c r="C145" s="1">
        <v>40550</v>
      </c>
      <c r="D145">
        <v>1</v>
      </c>
      <c r="E145">
        <v>0</v>
      </c>
      <c r="F145">
        <v>1</v>
      </c>
      <c r="G145">
        <v>5</v>
      </c>
      <c r="H145" t="s">
        <v>21</v>
      </c>
      <c r="I145">
        <v>5</v>
      </c>
      <c r="J145">
        <v>3</v>
      </c>
      <c r="K145" s="53">
        <v>0.22</v>
      </c>
      <c r="L145" s="53">
        <v>0.2727</v>
      </c>
      <c r="M145" s="54">
        <v>0.55000000000000004</v>
      </c>
      <c r="N145">
        <v>0</v>
      </c>
      <c r="O145">
        <v>0</v>
      </c>
      <c r="P145">
        <v>5</v>
      </c>
      <c r="Q145">
        <v>5</v>
      </c>
      <c r="R145" t="s">
        <v>33</v>
      </c>
      <c r="S145">
        <v>2011</v>
      </c>
      <c r="T145" t="s">
        <v>31</v>
      </c>
      <c r="U145" s="66">
        <v>0.20833333333333334</v>
      </c>
      <c r="V145" t="s">
        <v>54</v>
      </c>
      <c r="W145" t="s">
        <v>35</v>
      </c>
      <c r="X145" s="53">
        <v>0.22</v>
      </c>
      <c r="Y145" s="53">
        <v>0.27</v>
      </c>
      <c r="Z145" s="54">
        <v>0.55000000000000004</v>
      </c>
      <c r="AA145" s="67" t="str">
        <f>TEXT(RESULT__A[[#This Row],[TIME]],"AM/PM")</f>
        <v>AM</v>
      </c>
      <c r="AB145" t="str">
        <f>TEXT(RESULT__A[[#This Row],[DTEDAY]],"DD")</f>
        <v>07</v>
      </c>
    </row>
    <row r="146" spans="1:28" x14ac:dyDescent="0.25">
      <c r="A146" t="s">
        <v>16</v>
      </c>
      <c r="B146">
        <v>144</v>
      </c>
      <c r="C146" s="1">
        <v>40550</v>
      </c>
      <c r="D146">
        <v>1</v>
      </c>
      <c r="E146">
        <v>0</v>
      </c>
      <c r="F146">
        <v>1</v>
      </c>
      <c r="G146">
        <v>6</v>
      </c>
      <c r="H146" t="s">
        <v>21</v>
      </c>
      <c r="I146">
        <v>5</v>
      </c>
      <c r="J146">
        <v>2</v>
      </c>
      <c r="K146" s="53">
        <v>0.2</v>
      </c>
      <c r="L146" s="53">
        <v>0.2576</v>
      </c>
      <c r="M146" s="54">
        <v>0.69</v>
      </c>
      <c r="N146">
        <v>0</v>
      </c>
      <c r="O146">
        <v>8</v>
      </c>
      <c r="P146">
        <v>26</v>
      </c>
      <c r="Q146">
        <v>34</v>
      </c>
      <c r="R146" t="s">
        <v>33</v>
      </c>
      <c r="S146">
        <v>2011</v>
      </c>
      <c r="T146" t="s">
        <v>31</v>
      </c>
      <c r="U146" s="66">
        <v>0.25</v>
      </c>
      <c r="V146" t="s">
        <v>54</v>
      </c>
      <c r="W146" t="s">
        <v>34</v>
      </c>
      <c r="X146" s="53">
        <v>0.2</v>
      </c>
      <c r="Y146" s="53">
        <v>0.26</v>
      </c>
      <c r="Z146" s="54">
        <v>0.69</v>
      </c>
      <c r="AA146" s="67" t="str">
        <f>TEXT(RESULT__A[[#This Row],[TIME]],"AM/PM")</f>
        <v>AM</v>
      </c>
      <c r="AB146" t="str">
        <f>TEXT(RESULT__A[[#This Row],[DTEDAY]],"DD")</f>
        <v>07</v>
      </c>
    </row>
    <row r="147" spans="1:28" x14ac:dyDescent="0.25">
      <c r="A147" t="s">
        <v>16</v>
      </c>
      <c r="B147">
        <v>145</v>
      </c>
      <c r="C147" s="1">
        <v>40550</v>
      </c>
      <c r="D147">
        <v>1</v>
      </c>
      <c r="E147">
        <v>0</v>
      </c>
      <c r="F147">
        <v>1</v>
      </c>
      <c r="G147">
        <v>7</v>
      </c>
      <c r="H147" t="s">
        <v>21</v>
      </c>
      <c r="I147">
        <v>5</v>
      </c>
      <c r="J147">
        <v>1</v>
      </c>
      <c r="K147" s="53">
        <v>0.2</v>
      </c>
      <c r="L147" s="53">
        <v>0.21210000000000001</v>
      </c>
      <c r="M147" s="54">
        <v>0.69</v>
      </c>
      <c r="N147">
        <v>0.1343</v>
      </c>
      <c r="O147">
        <v>8</v>
      </c>
      <c r="P147">
        <v>76</v>
      </c>
      <c r="Q147">
        <v>84</v>
      </c>
      <c r="R147" t="s">
        <v>33</v>
      </c>
      <c r="S147">
        <v>2011</v>
      </c>
      <c r="T147" t="s">
        <v>31</v>
      </c>
      <c r="U147" s="66">
        <v>0.29166666666666669</v>
      </c>
      <c r="V147" t="s">
        <v>54</v>
      </c>
      <c r="W147" t="s">
        <v>32</v>
      </c>
      <c r="X147" s="53">
        <v>0.2</v>
      </c>
      <c r="Y147" s="53">
        <v>0.21</v>
      </c>
      <c r="Z147" s="54">
        <v>0.69</v>
      </c>
      <c r="AA147" s="67" t="str">
        <f>TEXT(RESULT__A[[#This Row],[TIME]],"AM/PM")</f>
        <v>AM</v>
      </c>
      <c r="AB147" t="str">
        <f>TEXT(RESULT__A[[#This Row],[DTEDAY]],"DD")</f>
        <v>07</v>
      </c>
    </row>
    <row r="148" spans="1:28" x14ac:dyDescent="0.25">
      <c r="A148" t="s">
        <v>16</v>
      </c>
      <c r="B148">
        <v>146</v>
      </c>
      <c r="C148" s="1">
        <v>40550</v>
      </c>
      <c r="D148">
        <v>1</v>
      </c>
      <c r="E148">
        <v>0</v>
      </c>
      <c r="F148">
        <v>1</v>
      </c>
      <c r="G148">
        <v>8</v>
      </c>
      <c r="H148" t="s">
        <v>21</v>
      </c>
      <c r="I148">
        <v>5</v>
      </c>
      <c r="J148">
        <v>1</v>
      </c>
      <c r="K148" s="53">
        <v>0.2</v>
      </c>
      <c r="L148" s="53">
        <v>0.19700000000000001</v>
      </c>
      <c r="M148" s="54">
        <v>0.51</v>
      </c>
      <c r="N148">
        <v>0.25369999999999998</v>
      </c>
      <c r="O148">
        <v>20</v>
      </c>
      <c r="P148">
        <v>190</v>
      </c>
      <c r="Q148">
        <v>210</v>
      </c>
      <c r="R148" t="s">
        <v>33</v>
      </c>
      <c r="S148">
        <v>2011</v>
      </c>
      <c r="T148" t="s">
        <v>31</v>
      </c>
      <c r="U148" s="66">
        <v>0.33333333333333331</v>
      </c>
      <c r="V148" t="s">
        <v>54</v>
      </c>
      <c r="W148" t="s">
        <v>32</v>
      </c>
      <c r="X148" s="53">
        <v>0.2</v>
      </c>
      <c r="Y148" s="53">
        <v>0.2</v>
      </c>
      <c r="Z148" s="54">
        <v>0.51</v>
      </c>
      <c r="AA148" s="67" t="str">
        <f>TEXT(RESULT__A[[#This Row],[TIME]],"AM/PM")</f>
        <v>AM</v>
      </c>
      <c r="AB148" t="str">
        <f>TEXT(RESULT__A[[#This Row],[DTEDAY]],"DD")</f>
        <v>07</v>
      </c>
    </row>
    <row r="149" spans="1:28" x14ac:dyDescent="0.25">
      <c r="A149" t="s">
        <v>16</v>
      </c>
      <c r="B149">
        <v>147</v>
      </c>
      <c r="C149" s="1">
        <v>40550</v>
      </c>
      <c r="D149">
        <v>1</v>
      </c>
      <c r="E149">
        <v>0</v>
      </c>
      <c r="F149">
        <v>1</v>
      </c>
      <c r="G149">
        <v>9</v>
      </c>
      <c r="H149" t="s">
        <v>21</v>
      </c>
      <c r="I149">
        <v>5</v>
      </c>
      <c r="J149">
        <v>1</v>
      </c>
      <c r="K149" s="53">
        <v>0.2</v>
      </c>
      <c r="L149" s="53">
        <v>0.18179999999999999</v>
      </c>
      <c r="M149" s="54">
        <v>0.47</v>
      </c>
      <c r="N149">
        <v>0.29849999999999999</v>
      </c>
      <c r="O149">
        <v>9</v>
      </c>
      <c r="P149">
        <v>125</v>
      </c>
      <c r="Q149">
        <v>134</v>
      </c>
      <c r="R149" t="s">
        <v>33</v>
      </c>
      <c r="S149">
        <v>2011</v>
      </c>
      <c r="T149" t="s">
        <v>31</v>
      </c>
      <c r="U149" s="66">
        <v>0.375</v>
      </c>
      <c r="V149" t="s">
        <v>54</v>
      </c>
      <c r="W149" t="s">
        <v>32</v>
      </c>
      <c r="X149" s="53">
        <v>0.2</v>
      </c>
      <c r="Y149" s="53">
        <v>0.18</v>
      </c>
      <c r="Z149" s="54">
        <v>0.47</v>
      </c>
      <c r="AA149" s="67" t="str">
        <f>TEXT(RESULT__A[[#This Row],[TIME]],"AM/PM")</f>
        <v>AM</v>
      </c>
      <c r="AB149" t="str">
        <f>TEXT(RESULT__A[[#This Row],[DTEDAY]],"DD")</f>
        <v>07</v>
      </c>
    </row>
    <row r="150" spans="1:28" x14ac:dyDescent="0.25">
      <c r="A150" t="s">
        <v>16</v>
      </c>
      <c r="B150">
        <v>148</v>
      </c>
      <c r="C150" s="1">
        <v>40550</v>
      </c>
      <c r="D150">
        <v>1</v>
      </c>
      <c r="E150">
        <v>0</v>
      </c>
      <c r="F150">
        <v>1</v>
      </c>
      <c r="G150">
        <v>10</v>
      </c>
      <c r="H150" t="s">
        <v>21</v>
      </c>
      <c r="I150">
        <v>5</v>
      </c>
      <c r="J150">
        <v>1</v>
      </c>
      <c r="K150" s="53">
        <v>0.22</v>
      </c>
      <c r="L150" s="53">
        <v>0.19700000000000001</v>
      </c>
      <c r="M150" s="54">
        <v>0.37</v>
      </c>
      <c r="N150">
        <v>0.32840000000000003</v>
      </c>
      <c r="O150">
        <v>16</v>
      </c>
      <c r="P150">
        <v>47</v>
      </c>
      <c r="Q150">
        <v>63</v>
      </c>
      <c r="R150" t="s">
        <v>33</v>
      </c>
      <c r="S150">
        <v>2011</v>
      </c>
      <c r="T150" t="s">
        <v>31</v>
      </c>
      <c r="U150" s="66">
        <v>0.41666666666666669</v>
      </c>
      <c r="V150" t="s">
        <v>54</v>
      </c>
      <c r="W150" t="s">
        <v>32</v>
      </c>
      <c r="X150" s="53">
        <v>0.22</v>
      </c>
      <c r="Y150" s="53">
        <v>0.2</v>
      </c>
      <c r="Z150" s="54">
        <v>0.37</v>
      </c>
      <c r="AA150" s="67" t="str">
        <f>TEXT(RESULT__A[[#This Row],[TIME]],"AM/PM")</f>
        <v>AM</v>
      </c>
      <c r="AB150" t="str">
        <f>TEXT(RESULT__A[[#This Row],[DTEDAY]],"DD")</f>
        <v>07</v>
      </c>
    </row>
    <row r="151" spans="1:28" x14ac:dyDescent="0.25">
      <c r="A151" t="s">
        <v>16</v>
      </c>
      <c r="B151">
        <v>149</v>
      </c>
      <c r="C151" s="1">
        <v>40550</v>
      </c>
      <c r="D151">
        <v>1</v>
      </c>
      <c r="E151">
        <v>0</v>
      </c>
      <c r="F151">
        <v>1</v>
      </c>
      <c r="G151">
        <v>11</v>
      </c>
      <c r="H151" t="s">
        <v>21</v>
      </c>
      <c r="I151">
        <v>5</v>
      </c>
      <c r="J151">
        <v>2</v>
      </c>
      <c r="K151" s="53">
        <v>0.2</v>
      </c>
      <c r="L151" s="53">
        <v>0.19700000000000001</v>
      </c>
      <c r="M151" s="54">
        <v>0.4</v>
      </c>
      <c r="N151">
        <v>0.22389999999999999</v>
      </c>
      <c r="O151">
        <v>19</v>
      </c>
      <c r="P151">
        <v>48</v>
      </c>
      <c r="Q151">
        <v>67</v>
      </c>
      <c r="R151" t="s">
        <v>33</v>
      </c>
      <c r="S151">
        <v>2011</v>
      </c>
      <c r="T151" t="s">
        <v>31</v>
      </c>
      <c r="U151" s="66">
        <v>0.45833333333333331</v>
      </c>
      <c r="V151" t="s">
        <v>54</v>
      </c>
      <c r="W151" t="s">
        <v>34</v>
      </c>
      <c r="X151" s="53">
        <v>0.2</v>
      </c>
      <c r="Y151" s="53">
        <v>0.2</v>
      </c>
      <c r="Z151" s="54">
        <v>0.4</v>
      </c>
      <c r="AA151" s="67" t="str">
        <f>TEXT(RESULT__A[[#This Row],[TIME]],"AM/PM")</f>
        <v>AM</v>
      </c>
      <c r="AB151" t="str">
        <f>TEXT(RESULT__A[[#This Row],[DTEDAY]],"DD")</f>
        <v>07</v>
      </c>
    </row>
    <row r="152" spans="1:28" x14ac:dyDescent="0.25">
      <c r="A152" t="s">
        <v>16</v>
      </c>
      <c r="B152">
        <v>150</v>
      </c>
      <c r="C152" s="1">
        <v>40550</v>
      </c>
      <c r="D152">
        <v>1</v>
      </c>
      <c r="E152">
        <v>0</v>
      </c>
      <c r="F152">
        <v>1</v>
      </c>
      <c r="G152">
        <v>12</v>
      </c>
      <c r="H152" t="s">
        <v>21</v>
      </c>
      <c r="I152">
        <v>5</v>
      </c>
      <c r="J152">
        <v>2</v>
      </c>
      <c r="K152" s="53">
        <v>0.2</v>
      </c>
      <c r="L152" s="53">
        <v>0.19700000000000001</v>
      </c>
      <c r="M152" s="54">
        <v>0.37</v>
      </c>
      <c r="N152">
        <v>0.25369999999999998</v>
      </c>
      <c r="O152">
        <v>9</v>
      </c>
      <c r="P152">
        <v>50</v>
      </c>
      <c r="Q152">
        <v>59</v>
      </c>
      <c r="R152" t="s">
        <v>33</v>
      </c>
      <c r="S152">
        <v>2011</v>
      </c>
      <c r="T152" t="s">
        <v>31</v>
      </c>
      <c r="U152" s="66">
        <v>0.5</v>
      </c>
      <c r="V152" t="s">
        <v>54</v>
      </c>
      <c r="W152" t="s">
        <v>34</v>
      </c>
      <c r="X152" s="53">
        <v>0.2</v>
      </c>
      <c r="Y152" s="53">
        <v>0.2</v>
      </c>
      <c r="Z152" s="54">
        <v>0.37</v>
      </c>
      <c r="AA152" s="67" t="str">
        <f>TEXT(RESULT__A[[#This Row],[TIME]],"AM/PM")</f>
        <v>PM</v>
      </c>
      <c r="AB152" t="str">
        <f>TEXT(RESULT__A[[#This Row],[DTEDAY]],"DD")</f>
        <v>07</v>
      </c>
    </row>
    <row r="153" spans="1:28" x14ac:dyDescent="0.25">
      <c r="A153" t="s">
        <v>16</v>
      </c>
      <c r="B153">
        <v>151</v>
      </c>
      <c r="C153" s="1">
        <v>40550</v>
      </c>
      <c r="D153">
        <v>1</v>
      </c>
      <c r="E153">
        <v>0</v>
      </c>
      <c r="F153">
        <v>1</v>
      </c>
      <c r="G153">
        <v>13</v>
      </c>
      <c r="H153" t="s">
        <v>21</v>
      </c>
      <c r="I153">
        <v>5</v>
      </c>
      <c r="J153">
        <v>2</v>
      </c>
      <c r="K153" s="53">
        <v>0.2</v>
      </c>
      <c r="L153" s="53">
        <v>0.18179999999999999</v>
      </c>
      <c r="M153" s="54">
        <v>0.37</v>
      </c>
      <c r="N153">
        <v>0.28360000000000002</v>
      </c>
      <c r="O153">
        <v>9</v>
      </c>
      <c r="P153">
        <v>64</v>
      </c>
      <c r="Q153">
        <v>73</v>
      </c>
      <c r="R153" t="s">
        <v>33</v>
      </c>
      <c r="S153">
        <v>2011</v>
      </c>
      <c r="T153" t="s">
        <v>31</v>
      </c>
      <c r="U153" s="66">
        <v>0.54166666666666663</v>
      </c>
      <c r="V153" t="s">
        <v>54</v>
      </c>
      <c r="W153" t="s">
        <v>34</v>
      </c>
      <c r="X153" s="53">
        <v>0.2</v>
      </c>
      <c r="Y153" s="53">
        <v>0.18</v>
      </c>
      <c r="Z153" s="54">
        <v>0.37</v>
      </c>
      <c r="AA153" s="67" t="str">
        <f>TEXT(RESULT__A[[#This Row],[TIME]],"AM/PM")</f>
        <v>PM</v>
      </c>
      <c r="AB153" t="str">
        <f>TEXT(RESULT__A[[#This Row],[DTEDAY]],"DD")</f>
        <v>07</v>
      </c>
    </row>
    <row r="154" spans="1:28" x14ac:dyDescent="0.25">
      <c r="A154" t="s">
        <v>16</v>
      </c>
      <c r="B154">
        <v>152</v>
      </c>
      <c r="C154" s="1">
        <v>40550</v>
      </c>
      <c r="D154">
        <v>1</v>
      </c>
      <c r="E154">
        <v>0</v>
      </c>
      <c r="F154">
        <v>1</v>
      </c>
      <c r="G154">
        <v>14</v>
      </c>
      <c r="H154" t="s">
        <v>21</v>
      </c>
      <c r="I154">
        <v>5</v>
      </c>
      <c r="J154">
        <v>2</v>
      </c>
      <c r="K154" s="53">
        <v>0.2</v>
      </c>
      <c r="L154" s="53">
        <v>0.19700000000000001</v>
      </c>
      <c r="M154" s="54">
        <v>0.4</v>
      </c>
      <c r="N154">
        <v>0.25369999999999998</v>
      </c>
      <c r="O154">
        <v>7</v>
      </c>
      <c r="P154">
        <v>43</v>
      </c>
      <c r="Q154">
        <v>50</v>
      </c>
      <c r="R154" t="s">
        <v>33</v>
      </c>
      <c r="S154">
        <v>2011</v>
      </c>
      <c r="T154" t="s">
        <v>31</v>
      </c>
      <c r="U154" s="66">
        <v>0.58333333333333337</v>
      </c>
      <c r="V154" t="s">
        <v>54</v>
      </c>
      <c r="W154" t="s">
        <v>34</v>
      </c>
      <c r="X154" s="53">
        <v>0.2</v>
      </c>
      <c r="Y154" s="53">
        <v>0.2</v>
      </c>
      <c r="Z154" s="54">
        <v>0.4</v>
      </c>
      <c r="AA154" s="67" t="str">
        <f>TEXT(RESULT__A[[#This Row],[TIME]],"AM/PM")</f>
        <v>PM</v>
      </c>
      <c r="AB154" t="str">
        <f>TEXT(RESULT__A[[#This Row],[DTEDAY]],"DD")</f>
        <v>07</v>
      </c>
    </row>
    <row r="155" spans="1:28" x14ac:dyDescent="0.25">
      <c r="A155" t="s">
        <v>16</v>
      </c>
      <c r="B155">
        <v>153</v>
      </c>
      <c r="C155" s="1">
        <v>40550</v>
      </c>
      <c r="D155">
        <v>1</v>
      </c>
      <c r="E155">
        <v>0</v>
      </c>
      <c r="F155">
        <v>1</v>
      </c>
      <c r="G155">
        <v>15</v>
      </c>
      <c r="H155" t="s">
        <v>21</v>
      </c>
      <c r="I155">
        <v>5</v>
      </c>
      <c r="J155">
        <v>2</v>
      </c>
      <c r="K155" s="53">
        <v>0.2</v>
      </c>
      <c r="L155" s="53">
        <v>0.21210000000000001</v>
      </c>
      <c r="M155" s="54">
        <v>0.37</v>
      </c>
      <c r="N155">
        <v>0.16420000000000001</v>
      </c>
      <c r="O155">
        <v>9</v>
      </c>
      <c r="P155">
        <v>63</v>
      </c>
      <c r="Q155">
        <v>72</v>
      </c>
      <c r="R155" t="s">
        <v>33</v>
      </c>
      <c r="S155">
        <v>2011</v>
      </c>
      <c r="T155" t="s">
        <v>31</v>
      </c>
      <c r="U155" s="66">
        <v>0.625</v>
      </c>
      <c r="V155" t="s">
        <v>54</v>
      </c>
      <c r="W155" t="s">
        <v>34</v>
      </c>
      <c r="X155" s="53">
        <v>0.2</v>
      </c>
      <c r="Y155" s="53">
        <v>0.21</v>
      </c>
      <c r="Z155" s="54">
        <v>0.37</v>
      </c>
      <c r="AA155" s="67" t="str">
        <f>TEXT(RESULT__A[[#This Row],[TIME]],"AM/PM")</f>
        <v>PM</v>
      </c>
      <c r="AB155" t="str">
        <f>TEXT(RESULT__A[[#This Row],[DTEDAY]],"DD")</f>
        <v>07</v>
      </c>
    </row>
    <row r="156" spans="1:28" x14ac:dyDescent="0.25">
      <c r="A156" t="s">
        <v>16</v>
      </c>
      <c r="B156">
        <v>154</v>
      </c>
      <c r="C156" s="1">
        <v>40550</v>
      </c>
      <c r="D156">
        <v>1</v>
      </c>
      <c r="E156">
        <v>0</v>
      </c>
      <c r="F156">
        <v>1</v>
      </c>
      <c r="G156">
        <v>16</v>
      </c>
      <c r="H156" t="s">
        <v>21</v>
      </c>
      <c r="I156">
        <v>5</v>
      </c>
      <c r="J156">
        <v>2</v>
      </c>
      <c r="K156" s="53">
        <v>0.2</v>
      </c>
      <c r="L156" s="53">
        <v>0.21210000000000001</v>
      </c>
      <c r="M156" s="54">
        <v>0.37</v>
      </c>
      <c r="N156">
        <v>0.16420000000000001</v>
      </c>
      <c r="O156">
        <v>5</v>
      </c>
      <c r="P156">
        <v>82</v>
      </c>
      <c r="Q156">
        <v>87</v>
      </c>
      <c r="R156" t="s">
        <v>33</v>
      </c>
      <c r="S156">
        <v>2011</v>
      </c>
      <c r="T156" t="s">
        <v>31</v>
      </c>
      <c r="U156" s="66">
        <v>0.66666666666666663</v>
      </c>
      <c r="V156" t="s">
        <v>54</v>
      </c>
      <c r="W156" t="s">
        <v>34</v>
      </c>
      <c r="X156" s="53">
        <v>0.2</v>
      </c>
      <c r="Y156" s="53">
        <v>0.21</v>
      </c>
      <c r="Z156" s="54">
        <v>0.37</v>
      </c>
      <c r="AA156" s="67" t="str">
        <f>TEXT(RESULT__A[[#This Row],[TIME]],"AM/PM")</f>
        <v>PM</v>
      </c>
      <c r="AB156" t="str">
        <f>TEXT(RESULT__A[[#This Row],[DTEDAY]],"DD")</f>
        <v>07</v>
      </c>
    </row>
    <row r="157" spans="1:28" x14ac:dyDescent="0.25">
      <c r="A157" t="s">
        <v>16</v>
      </c>
      <c r="B157">
        <v>155</v>
      </c>
      <c r="C157" s="1">
        <v>40550</v>
      </c>
      <c r="D157">
        <v>1</v>
      </c>
      <c r="E157">
        <v>0</v>
      </c>
      <c r="F157">
        <v>1</v>
      </c>
      <c r="G157">
        <v>17</v>
      </c>
      <c r="H157" t="s">
        <v>21</v>
      </c>
      <c r="I157">
        <v>5</v>
      </c>
      <c r="J157">
        <v>2</v>
      </c>
      <c r="K157" s="53">
        <v>0.2</v>
      </c>
      <c r="L157" s="53">
        <v>0.2576</v>
      </c>
      <c r="M157" s="54">
        <v>0.37</v>
      </c>
      <c r="N157">
        <v>0</v>
      </c>
      <c r="O157">
        <v>9</v>
      </c>
      <c r="P157">
        <v>178</v>
      </c>
      <c r="Q157">
        <v>187</v>
      </c>
      <c r="R157" t="s">
        <v>33</v>
      </c>
      <c r="S157">
        <v>2011</v>
      </c>
      <c r="T157" t="s">
        <v>31</v>
      </c>
      <c r="U157" s="66">
        <v>0.70833333333333337</v>
      </c>
      <c r="V157" t="s">
        <v>54</v>
      </c>
      <c r="W157" t="s">
        <v>34</v>
      </c>
      <c r="X157" s="53">
        <v>0.2</v>
      </c>
      <c r="Y157" s="53">
        <v>0.26</v>
      </c>
      <c r="Z157" s="54">
        <v>0.37</v>
      </c>
      <c r="AA157" s="67" t="str">
        <f>TEXT(RESULT__A[[#This Row],[TIME]],"AM/PM")</f>
        <v>PM</v>
      </c>
      <c r="AB157" t="str">
        <f>TEXT(RESULT__A[[#This Row],[DTEDAY]],"DD")</f>
        <v>07</v>
      </c>
    </row>
    <row r="158" spans="1:28" x14ac:dyDescent="0.25">
      <c r="A158" t="s">
        <v>16</v>
      </c>
      <c r="B158">
        <v>156</v>
      </c>
      <c r="C158" s="1">
        <v>40550</v>
      </c>
      <c r="D158">
        <v>1</v>
      </c>
      <c r="E158">
        <v>0</v>
      </c>
      <c r="F158">
        <v>1</v>
      </c>
      <c r="G158">
        <v>18</v>
      </c>
      <c r="H158" t="s">
        <v>21</v>
      </c>
      <c r="I158">
        <v>5</v>
      </c>
      <c r="J158">
        <v>1</v>
      </c>
      <c r="K158" s="53">
        <v>0.2</v>
      </c>
      <c r="L158" s="53">
        <v>0.2273</v>
      </c>
      <c r="M158" s="54">
        <v>0.4</v>
      </c>
      <c r="N158">
        <v>8.9599999999999999E-2</v>
      </c>
      <c r="O158">
        <v>7</v>
      </c>
      <c r="P158">
        <v>116</v>
      </c>
      <c r="Q158">
        <v>123</v>
      </c>
      <c r="R158" t="s">
        <v>33</v>
      </c>
      <c r="S158">
        <v>2011</v>
      </c>
      <c r="T158" t="s">
        <v>31</v>
      </c>
      <c r="U158" s="66">
        <v>0.75</v>
      </c>
      <c r="V158" t="s">
        <v>54</v>
      </c>
      <c r="W158" t="s">
        <v>32</v>
      </c>
      <c r="X158" s="53">
        <v>0.2</v>
      </c>
      <c r="Y158" s="53">
        <v>0.23</v>
      </c>
      <c r="Z158" s="54">
        <v>0.4</v>
      </c>
      <c r="AA158" s="67" t="str">
        <f>TEXT(RESULT__A[[#This Row],[TIME]],"AM/PM")</f>
        <v>PM</v>
      </c>
      <c r="AB158" t="str">
        <f>TEXT(RESULT__A[[#This Row],[DTEDAY]],"DD")</f>
        <v>07</v>
      </c>
    </row>
    <row r="159" spans="1:28" x14ac:dyDescent="0.25">
      <c r="A159" t="s">
        <v>16</v>
      </c>
      <c r="B159">
        <v>157</v>
      </c>
      <c r="C159" s="1">
        <v>40550</v>
      </c>
      <c r="D159">
        <v>1</v>
      </c>
      <c r="E159">
        <v>0</v>
      </c>
      <c r="F159">
        <v>1</v>
      </c>
      <c r="G159">
        <v>19</v>
      </c>
      <c r="H159" t="s">
        <v>21</v>
      </c>
      <c r="I159">
        <v>5</v>
      </c>
      <c r="J159">
        <v>1</v>
      </c>
      <c r="K159" s="53">
        <v>0.16</v>
      </c>
      <c r="L159" s="53">
        <v>0.19700000000000001</v>
      </c>
      <c r="M159" s="54">
        <v>0.55000000000000004</v>
      </c>
      <c r="N159">
        <v>8.9599999999999999E-2</v>
      </c>
      <c r="O159">
        <v>3</v>
      </c>
      <c r="P159">
        <v>92</v>
      </c>
      <c r="Q159">
        <v>95</v>
      </c>
      <c r="R159" t="s">
        <v>33</v>
      </c>
      <c r="S159">
        <v>2011</v>
      </c>
      <c r="T159" t="s">
        <v>31</v>
      </c>
      <c r="U159" s="66">
        <v>0.79166666666666663</v>
      </c>
      <c r="V159" t="s">
        <v>54</v>
      </c>
      <c r="W159" t="s">
        <v>32</v>
      </c>
      <c r="X159" s="53">
        <v>0.16</v>
      </c>
      <c r="Y159" s="53">
        <v>0.2</v>
      </c>
      <c r="Z159" s="54">
        <v>0.55000000000000004</v>
      </c>
      <c r="AA159" s="67" t="str">
        <f>TEXT(RESULT__A[[#This Row],[TIME]],"AM/PM")</f>
        <v>PM</v>
      </c>
      <c r="AB159" t="str">
        <f>TEXT(RESULT__A[[#This Row],[DTEDAY]],"DD")</f>
        <v>07</v>
      </c>
    </row>
    <row r="160" spans="1:28" x14ac:dyDescent="0.25">
      <c r="A160" t="s">
        <v>16</v>
      </c>
      <c r="B160">
        <v>158</v>
      </c>
      <c r="C160" s="1">
        <v>40550</v>
      </c>
      <c r="D160">
        <v>1</v>
      </c>
      <c r="E160">
        <v>0</v>
      </c>
      <c r="F160">
        <v>1</v>
      </c>
      <c r="G160">
        <v>20</v>
      </c>
      <c r="H160" t="s">
        <v>21</v>
      </c>
      <c r="I160">
        <v>5</v>
      </c>
      <c r="J160">
        <v>1</v>
      </c>
      <c r="K160" s="53">
        <v>0.18</v>
      </c>
      <c r="L160" s="53">
        <v>0.21210000000000001</v>
      </c>
      <c r="M160" s="54">
        <v>0.47</v>
      </c>
      <c r="N160">
        <v>0.1045</v>
      </c>
      <c r="O160">
        <v>1</v>
      </c>
      <c r="P160">
        <v>50</v>
      </c>
      <c r="Q160">
        <v>51</v>
      </c>
      <c r="R160" t="s">
        <v>33</v>
      </c>
      <c r="S160">
        <v>2011</v>
      </c>
      <c r="T160" t="s">
        <v>31</v>
      </c>
      <c r="U160" s="66">
        <v>0.83333333333333337</v>
      </c>
      <c r="V160" t="s">
        <v>54</v>
      </c>
      <c r="W160" t="s">
        <v>32</v>
      </c>
      <c r="X160" s="53">
        <v>0.18</v>
      </c>
      <c r="Y160" s="53">
        <v>0.21</v>
      </c>
      <c r="Z160" s="54">
        <v>0.47</v>
      </c>
      <c r="AA160" s="67" t="str">
        <f>TEXT(RESULT__A[[#This Row],[TIME]],"AM/PM")</f>
        <v>PM</v>
      </c>
      <c r="AB160" t="str">
        <f>TEXT(RESULT__A[[#This Row],[DTEDAY]],"DD")</f>
        <v>07</v>
      </c>
    </row>
    <row r="161" spans="1:28" x14ac:dyDescent="0.25">
      <c r="A161" t="s">
        <v>16</v>
      </c>
      <c r="B161">
        <v>159</v>
      </c>
      <c r="C161" s="1">
        <v>40550</v>
      </c>
      <c r="D161">
        <v>1</v>
      </c>
      <c r="E161">
        <v>0</v>
      </c>
      <c r="F161">
        <v>1</v>
      </c>
      <c r="G161">
        <v>21</v>
      </c>
      <c r="H161" t="s">
        <v>21</v>
      </c>
      <c r="I161">
        <v>5</v>
      </c>
      <c r="J161">
        <v>1</v>
      </c>
      <c r="K161" s="53">
        <v>0.18</v>
      </c>
      <c r="L161" s="53">
        <v>0.19700000000000001</v>
      </c>
      <c r="M161" s="54">
        <v>0.47</v>
      </c>
      <c r="N161">
        <v>0.1343</v>
      </c>
      <c r="O161">
        <v>0</v>
      </c>
      <c r="P161">
        <v>39</v>
      </c>
      <c r="Q161">
        <v>39</v>
      </c>
      <c r="R161" t="s">
        <v>33</v>
      </c>
      <c r="S161">
        <v>2011</v>
      </c>
      <c r="T161" t="s">
        <v>31</v>
      </c>
      <c r="U161" s="66">
        <v>0.875</v>
      </c>
      <c r="V161" t="s">
        <v>54</v>
      </c>
      <c r="W161" t="s">
        <v>32</v>
      </c>
      <c r="X161" s="53">
        <v>0.18</v>
      </c>
      <c r="Y161" s="53">
        <v>0.2</v>
      </c>
      <c r="Z161" s="54">
        <v>0.47</v>
      </c>
      <c r="AA161" s="67" t="str">
        <f>TEXT(RESULT__A[[#This Row],[TIME]],"AM/PM")</f>
        <v>PM</v>
      </c>
      <c r="AB161" t="str">
        <f>TEXT(RESULT__A[[#This Row],[DTEDAY]],"DD")</f>
        <v>07</v>
      </c>
    </row>
    <row r="162" spans="1:28" x14ac:dyDescent="0.25">
      <c r="A162" t="s">
        <v>16</v>
      </c>
      <c r="B162">
        <v>160</v>
      </c>
      <c r="C162" s="1">
        <v>40550</v>
      </c>
      <c r="D162">
        <v>1</v>
      </c>
      <c r="E162">
        <v>0</v>
      </c>
      <c r="F162">
        <v>1</v>
      </c>
      <c r="G162">
        <v>22</v>
      </c>
      <c r="H162" t="s">
        <v>21</v>
      </c>
      <c r="I162">
        <v>5</v>
      </c>
      <c r="J162">
        <v>2</v>
      </c>
      <c r="K162" s="53">
        <v>0.18</v>
      </c>
      <c r="L162" s="53">
        <v>0.19700000000000001</v>
      </c>
      <c r="M162" s="54">
        <v>0.43</v>
      </c>
      <c r="N162">
        <v>0.16420000000000001</v>
      </c>
      <c r="O162">
        <v>2</v>
      </c>
      <c r="P162">
        <v>34</v>
      </c>
      <c r="Q162">
        <v>36</v>
      </c>
      <c r="R162" t="s">
        <v>33</v>
      </c>
      <c r="S162">
        <v>2011</v>
      </c>
      <c r="T162" t="s">
        <v>31</v>
      </c>
      <c r="U162" s="66">
        <v>0.91666666666666663</v>
      </c>
      <c r="V162" t="s">
        <v>54</v>
      </c>
      <c r="W162" t="s">
        <v>34</v>
      </c>
      <c r="X162" s="53">
        <v>0.18</v>
      </c>
      <c r="Y162" s="53">
        <v>0.2</v>
      </c>
      <c r="Z162" s="54">
        <v>0.43</v>
      </c>
      <c r="AA162" s="67" t="str">
        <f>TEXT(RESULT__A[[#This Row],[TIME]],"AM/PM")</f>
        <v>PM</v>
      </c>
      <c r="AB162" t="str">
        <f>TEXT(RESULT__A[[#This Row],[DTEDAY]],"DD")</f>
        <v>07</v>
      </c>
    </row>
    <row r="163" spans="1:28" x14ac:dyDescent="0.25">
      <c r="A163" t="s">
        <v>16</v>
      </c>
      <c r="B163">
        <v>161</v>
      </c>
      <c r="C163" s="1">
        <v>40550</v>
      </c>
      <c r="D163">
        <v>1</v>
      </c>
      <c r="E163">
        <v>0</v>
      </c>
      <c r="F163">
        <v>1</v>
      </c>
      <c r="G163">
        <v>23</v>
      </c>
      <c r="H163" t="s">
        <v>21</v>
      </c>
      <c r="I163">
        <v>5</v>
      </c>
      <c r="J163">
        <v>2</v>
      </c>
      <c r="K163" s="53">
        <v>0.18</v>
      </c>
      <c r="L163" s="53">
        <v>0.19700000000000001</v>
      </c>
      <c r="M163" s="54">
        <v>0.51</v>
      </c>
      <c r="N163">
        <v>0.16420000000000001</v>
      </c>
      <c r="O163">
        <v>1</v>
      </c>
      <c r="P163">
        <v>14</v>
      </c>
      <c r="Q163">
        <v>15</v>
      </c>
      <c r="R163" t="s">
        <v>33</v>
      </c>
      <c r="S163">
        <v>2011</v>
      </c>
      <c r="T163" t="s">
        <v>31</v>
      </c>
      <c r="U163" s="66">
        <v>0.95833333333333337</v>
      </c>
      <c r="V163" t="s">
        <v>54</v>
      </c>
      <c r="W163" t="s">
        <v>34</v>
      </c>
      <c r="X163" s="53">
        <v>0.18</v>
      </c>
      <c r="Y163" s="53">
        <v>0.2</v>
      </c>
      <c r="Z163" s="54">
        <v>0.51</v>
      </c>
      <c r="AA163" s="67" t="str">
        <f>TEXT(RESULT__A[[#This Row],[TIME]],"AM/PM")</f>
        <v>PM</v>
      </c>
      <c r="AB163" t="str">
        <f>TEXT(RESULT__A[[#This Row],[DTEDAY]],"DD")</f>
        <v>07</v>
      </c>
    </row>
    <row r="164" spans="1:28" x14ac:dyDescent="0.25">
      <c r="A164" t="s">
        <v>16</v>
      </c>
      <c r="B164">
        <v>162</v>
      </c>
      <c r="C164" s="1">
        <v>40551</v>
      </c>
      <c r="D164">
        <v>1</v>
      </c>
      <c r="E164">
        <v>0</v>
      </c>
      <c r="F164">
        <v>1</v>
      </c>
      <c r="G164">
        <v>0</v>
      </c>
      <c r="H164" t="s">
        <v>21</v>
      </c>
      <c r="I164">
        <v>6</v>
      </c>
      <c r="J164">
        <v>2</v>
      </c>
      <c r="K164" s="53">
        <v>0.18</v>
      </c>
      <c r="L164" s="53">
        <v>0.19700000000000001</v>
      </c>
      <c r="M164" s="54">
        <v>0.51</v>
      </c>
      <c r="N164">
        <v>0.16420000000000001</v>
      </c>
      <c r="O164">
        <v>1</v>
      </c>
      <c r="P164">
        <v>24</v>
      </c>
      <c r="Q164">
        <v>25</v>
      </c>
      <c r="R164" t="s">
        <v>33</v>
      </c>
      <c r="S164">
        <v>2011</v>
      </c>
      <c r="T164" t="s">
        <v>31</v>
      </c>
      <c r="U164" s="66">
        <v>0</v>
      </c>
      <c r="V164" t="s">
        <v>48</v>
      </c>
      <c r="W164" t="s">
        <v>34</v>
      </c>
      <c r="X164" s="53">
        <v>0.18</v>
      </c>
      <c r="Y164" s="53">
        <v>0.2</v>
      </c>
      <c r="Z164" s="54">
        <v>0.51</v>
      </c>
      <c r="AA164" s="67" t="str">
        <f>TEXT(RESULT__A[[#This Row],[TIME]],"AM/PM")</f>
        <v>AM</v>
      </c>
      <c r="AB164" t="str">
        <f>TEXT(RESULT__A[[#This Row],[DTEDAY]],"DD")</f>
        <v>08</v>
      </c>
    </row>
    <row r="165" spans="1:28" x14ac:dyDescent="0.25">
      <c r="A165" t="s">
        <v>16</v>
      </c>
      <c r="B165">
        <v>163</v>
      </c>
      <c r="C165" s="1">
        <v>40551</v>
      </c>
      <c r="D165">
        <v>1</v>
      </c>
      <c r="E165">
        <v>0</v>
      </c>
      <c r="F165">
        <v>1</v>
      </c>
      <c r="G165">
        <v>1</v>
      </c>
      <c r="H165" t="s">
        <v>21</v>
      </c>
      <c r="I165">
        <v>6</v>
      </c>
      <c r="J165">
        <v>2</v>
      </c>
      <c r="K165" s="53">
        <v>0.18</v>
      </c>
      <c r="L165" s="53">
        <v>0.21210000000000001</v>
      </c>
      <c r="M165" s="54">
        <v>0.55000000000000004</v>
      </c>
      <c r="N165">
        <v>8.9599999999999999E-2</v>
      </c>
      <c r="O165">
        <v>1</v>
      </c>
      <c r="P165">
        <v>15</v>
      </c>
      <c r="Q165">
        <v>16</v>
      </c>
      <c r="R165" t="s">
        <v>33</v>
      </c>
      <c r="S165">
        <v>2011</v>
      </c>
      <c r="T165" t="s">
        <v>31</v>
      </c>
      <c r="U165" s="66">
        <v>4.1666666666666664E-2</v>
      </c>
      <c r="V165" t="s">
        <v>48</v>
      </c>
      <c r="W165" t="s">
        <v>34</v>
      </c>
      <c r="X165" s="53">
        <v>0.18</v>
      </c>
      <c r="Y165" s="53">
        <v>0.21</v>
      </c>
      <c r="Z165" s="54">
        <v>0.55000000000000004</v>
      </c>
      <c r="AA165" s="67" t="str">
        <f>TEXT(RESULT__A[[#This Row],[TIME]],"AM/PM")</f>
        <v>AM</v>
      </c>
      <c r="AB165" t="str">
        <f>TEXT(RESULT__A[[#This Row],[DTEDAY]],"DD")</f>
        <v>08</v>
      </c>
    </row>
    <row r="166" spans="1:28" x14ac:dyDescent="0.25">
      <c r="A166" t="s">
        <v>16</v>
      </c>
      <c r="B166">
        <v>164</v>
      </c>
      <c r="C166" s="1">
        <v>40551</v>
      </c>
      <c r="D166">
        <v>1</v>
      </c>
      <c r="E166">
        <v>0</v>
      </c>
      <c r="F166">
        <v>1</v>
      </c>
      <c r="G166">
        <v>2</v>
      </c>
      <c r="H166" t="s">
        <v>21</v>
      </c>
      <c r="I166">
        <v>6</v>
      </c>
      <c r="J166">
        <v>2</v>
      </c>
      <c r="K166" s="53">
        <v>0.18</v>
      </c>
      <c r="L166" s="53">
        <v>0.2424</v>
      </c>
      <c r="M166" s="54">
        <v>0.55000000000000004</v>
      </c>
      <c r="N166">
        <v>0</v>
      </c>
      <c r="O166">
        <v>3</v>
      </c>
      <c r="P166">
        <v>13</v>
      </c>
      <c r="Q166">
        <v>16</v>
      </c>
      <c r="R166" t="s">
        <v>33</v>
      </c>
      <c r="S166">
        <v>2011</v>
      </c>
      <c r="T166" t="s">
        <v>31</v>
      </c>
      <c r="U166" s="66">
        <v>8.3333333333333329E-2</v>
      </c>
      <c r="V166" t="s">
        <v>48</v>
      </c>
      <c r="W166" t="s">
        <v>34</v>
      </c>
      <c r="X166" s="53">
        <v>0.18</v>
      </c>
      <c r="Y166" s="53">
        <v>0.24</v>
      </c>
      <c r="Z166" s="54">
        <v>0.55000000000000004</v>
      </c>
      <c r="AA166" s="67" t="str">
        <f>TEXT(RESULT__A[[#This Row],[TIME]],"AM/PM")</f>
        <v>AM</v>
      </c>
      <c r="AB166" t="str">
        <f>TEXT(RESULT__A[[#This Row],[DTEDAY]],"DD")</f>
        <v>08</v>
      </c>
    </row>
    <row r="167" spans="1:28" x14ac:dyDescent="0.25">
      <c r="A167" t="s">
        <v>16</v>
      </c>
      <c r="B167">
        <v>165</v>
      </c>
      <c r="C167" s="1">
        <v>40551</v>
      </c>
      <c r="D167">
        <v>1</v>
      </c>
      <c r="E167">
        <v>0</v>
      </c>
      <c r="F167">
        <v>1</v>
      </c>
      <c r="G167">
        <v>3</v>
      </c>
      <c r="H167" t="s">
        <v>21</v>
      </c>
      <c r="I167">
        <v>6</v>
      </c>
      <c r="J167">
        <v>3</v>
      </c>
      <c r="K167" s="53">
        <v>0.18</v>
      </c>
      <c r="L167" s="53">
        <v>0.19700000000000001</v>
      </c>
      <c r="M167" s="54">
        <v>0.55000000000000004</v>
      </c>
      <c r="N167">
        <v>0.16420000000000001</v>
      </c>
      <c r="O167">
        <v>0</v>
      </c>
      <c r="P167">
        <v>7</v>
      </c>
      <c r="Q167">
        <v>7</v>
      </c>
      <c r="R167" t="s">
        <v>33</v>
      </c>
      <c r="S167">
        <v>2011</v>
      </c>
      <c r="T167" t="s">
        <v>31</v>
      </c>
      <c r="U167" s="66">
        <v>0.125</v>
      </c>
      <c r="V167" t="s">
        <v>48</v>
      </c>
      <c r="W167" t="s">
        <v>35</v>
      </c>
      <c r="X167" s="53">
        <v>0.18</v>
      </c>
      <c r="Y167" s="53">
        <v>0.2</v>
      </c>
      <c r="Z167" s="54">
        <v>0.55000000000000004</v>
      </c>
      <c r="AA167" s="67" t="str">
        <f>TEXT(RESULT__A[[#This Row],[TIME]],"AM/PM")</f>
        <v>AM</v>
      </c>
      <c r="AB167" t="str">
        <f>TEXT(RESULT__A[[#This Row],[DTEDAY]],"DD")</f>
        <v>08</v>
      </c>
    </row>
    <row r="168" spans="1:28" x14ac:dyDescent="0.25">
      <c r="A168" t="s">
        <v>16</v>
      </c>
      <c r="B168">
        <v>166</v>
      </c>
      <c r="C168" s="1">
        <v>40551</v>
      </c>
      <c r="D168">
        <v>1</v>
      </c>
      <c r="E168">
        <v>0</v>
      </c>
      <c r="F168">
        <v>1</v>
      </c>
      <c r="G168">
        <v>4</v>
      </c>
      <c r="H168" t="s">
        <v>21</v>
      </c>
      <c r="I168">
        <v>6</v>
      </c>
      <c r="J168">
        <v>3</v>
      </c>
      <c r="K168" s="53">
        <v>0.18</v>
      </c>
      <c r="L168" s="53">
        <v>0.19700000000000001</v>
      </c>
      <c r="M168" s="54">
        <v>0.55000000000000004</v>
      </c>
      <c r="N168">
        <v>0.16420000000000001</v>
      </c>
      <c r="O168">
        <v>0</v>
      </c>
      <c r="P168">
        <v>1</v>
      </c>
      <c r="Q168">
        <v>1</v>
      </c>
      <c r="R168" t="s">
        <v>33</v>
      </c>
      <c r="S168">
        <v>2011</v>
      </c>
      <c r="T168" t="s">
        <v>31</v>
      </c>
      <c r="U168" s="66">
        <v>0.16666666666666666</v>
      </c>
      <c r="V168" t="s">
        <v>48</v>
      </c>
      <c r="W168" t="s">
        <v>35</v>
      </c>
      <c r="X168" s="53">
        <v>0.18</v>
      </c>
      <c r="Y168" s="53">
        <v>0.2</v>
      </c>
      <c r="Z168" s="54">
        <v>0.55000000000000004</v>
      </c>
      <c r="AA168" s="67" t="str">
        <f>TEXT(RESULT__A[[#This Row],[TIME]],"AM/PM")</f>
        <v>AM</v>
      </c>
      <c r="AB168" t="str">
        <f>TEXT(RESULT__A[[#This Row],[DTEDAY]],"DD")</f>
        <v>08</v>
      </c>
    </row>
    <row r="169" spans="1:28" x14ac:dyDescent="0.25">
      <c r="A169" t="s">
        <v>16</v>
      </c>
      <c r="B169">
        <v>167</v>
      </c>
      <c r="C169" s="1">
        <v>40551</v>
      </c>
      <c r="D169">
        <v>1</v>
      </c>
      <c r="E169">
        <v>0</v>
      </c>
      <c r="F169">
        <v>1</v>
      </c>
      <c r="G169">
        <v>5</v>
      </c>
      <c r="H169" t="s">
        <v>21</v>
      </c>
      <c r="I169">
        <v>6</v>
      </c>
      <c r="J169">
        <v>2</v>
      </c>
      <c r="K169" s="53">
        <v>0.16</v>
      </c>
      <c r="L169" s="53">
        <v>0.16669999999999999</v>
      </c>
      <c r="M169" s="54">
        <v>0.74</v>
      </c>
      <c r="N169">
        <v>0.16420000000000001</v>
      </c>
      <c r="O169">
        <v>0</v>
      </c>
      <c r="P169">
        <v>5</v>
      </c>
      <c r="Q169">
        <v>5</v>
      </c>
      <c r="R169" t="s">
        <v>33</v>
      </c>
      <c r="S169">
        <v>2011</v>
      </c>
      <c r="T169" t="s">
        <v>31</v>
      </c>
      <c r="U169" s="66">
        <v>0.20833333333333334</v>
      </c>
      <c r="V169" t="s">
        <v>48</v>
      </c>
      <c r="W169" t="s">
        <v>34</v>
      </c>
      <c r="X169" s="53">
        <v>0.16</v>
      </c>
      <c r="Y169" s="53">
        <v>0.17</v>
      </c>
      <c r="Z169" s="54">
        <v>0.74</v>
      </c>
      <c r="AA169" s="67" t="str">
        <f>TEXT(RESULT__A[[#This Row],[TIME]],"AM/PM")</f>
        <v>AM</v>
      </c>
      <c r="AB169" t="str">
        <f>TEXT(RESULT__A[[#This Row],[DTEDAY]],"DD")</f>
        <v>08</v>
      </c>
    </row>
    <row r="170" spans="1:28" x14ac:dyDescent="0.25">
      <c r="A170" t="s">
        <v>16</v>
      </c>
      <c r="B170">
        <v>168</v>
      </c>
      <c r="C170" s="1">
        <v>40551</v>
      </c>
      <c r="D170">
        <v>1</v>
      </c>
      <c r="E170">
        <v>0</v>
      </c>
      <c r="F170">
        <v>1</v>
      </c>
      <c r="G170">
        <v>6</v>
      </c>
      <c r="H170" t="s">
        <v>21</v>
      </c>
      <c r="I170">
        <v>6</v>
      </c>
      <c r="J170">
        <v>2</v>
      </c>
      <c r="K170" s="53">
        <v>0.16</v>
      </c>
      <c r="L170" s="53">
        <v>0.16669999999999999</v>
      </c>
      <c r="M170" s="54">
        <v>0.74</v>
      </c>
      <c r="N170">
        <v>0.16420000000000001</v>
      </c>
      <c r="O170">
        <v>0</v>
      </c>
      <c r="P170">
        <v>2</v>
      </c>
      <c r="Q170">
        <v>2</v>
      </c>
      <c r="R170" t="s">
        <v>33</v>
      </c>
      <c r="S170">
        <v>2011</v>
      </c>
      <c r="T170" t="s">
        <v>31</v>
      </c>
      <c r="U170" s="66">
        <v>0.25</v>
      </c>
      <c r="V170" t="s">
        <v>48</v>
      </c>
      <c r="W170" t="s">
        <v>34</v>
      </c>
      <c r="X170" s="53">
        <v>0.16</v>
      </c>
      <c r="Y170" s="53">
        <v>0.17</v>
      </c>
      <c r="Z170" s="54">
        <v>0.74</v>
      </c>
      <c r="AA170" s="67" t="str">
        <f>TEXT(RESULT__A[[#This Row],[TIME]],"AM/PM")</f>
        <v>AM</v>
      </c>
      <c r="AB170" t="str">
        <f>TEXT(RESULT__A[[#This Row],[DTEDAY]],"DD")</f>
        <v>08</v>
      </c>
    </row>
    <row r="171" spans="1:28" x14ac:dyDescent="0.25">
      <c r="A171" t="s">
        <v>16</v>
      </c>
      <c r="B171">
        <v>169</v>
      </c>
      <c r="C171" s="1">
        <v>40551</v>
      </c>
      <c r="D171">
        <v>1</v>
      </c>
      <c r="E171">
        <v>0</v>
      </c>
      <c r="F171">
        <v>1</v>
      </c>
      <c r="G171">
        <v>7</v>
      </c>
      <c r="H171" t="s">
        <v>21</v>
      </c>
      <c r="I171">
        <v>6</v>
      </c>
      <c r="J171">
        <v>2</v>
      </c>
      <c r="K171" s="53">
        <v>0.16</v>
      </c>
      <c r="L171" s="53">
        <v>0.18179999999999999</v>
      </c>
      <c r="M171" s="54">
        <v>0.74</v>
      </c>
      <c r="N171">
        <v>0.1045</v>
      </c>
      <c r="O171">
        <v>1</v>
      </c>
      <c r="P171">
        <v>8</v>
      </c>
      <c r="Q171">
        <v>9</v>
      </c>
      <c r="R171" t="s">
        <v>33</v>
      </c>
      <c r="S171">
        <v>2011</v>
      </c>
      <c r="T171" t="s">
        <v>31</v>
      </c>
      <c r="U171" s="66">
        <v>0.29166666666666669</v>
      </c>
      <c r="V171" t="s">
        <v>48</v>
      </c>
      <c r="W171" t="s">
        <v>34</v>
      </c>
      <c r="X171" s="53">
        <v>0.16</v>
      </c>
      <c r="Y171" s="53">
        <v>0.18</v>
      </c>
      <c r="Z171" s="54">
        <v>0.74</v>
      </c>
      <c r="AA171" s="67" t="str">
        <f>TEXT(RESULT__A[[#This Row],[TIME]],"AM/PM")</f>
        <v>AM</v>
      </c>
      <c r="AB171" t="str">
        <f>TEXT(RESULT__A[[#This Row],[DTEDAY]],"DD")</f>
        <v>08</v>
      </c>
    </row>
    <row r="172" spans="1:28" x14ac:dyDescent="0.25">
      <c r="A172" t="s">
        <v>16</v>
      </c>
      <c r="B172">
        <v>170</v>
      </c>
      <c r="C172" s="1">
        <v>40551</v>
      </c>
      <c r="D172">
        <v>1</v>
      </c>
      <c r="E172">
        <v>0</v>
      </c>
      <c r="F172">
        <v>1</v>
      </c>
      <c r="G172">
        <v>8</v>
      </c>
      <c r="H172" t="s">
        <v>21</v>
      </c>
      <c r="I172">
        <v>6</v>
      </c>
      <c r="J172">
        <v>3</v>
      </c>
      <c r="K172" s="53">
        <v>0.16</v>
      </c>
      <c r="L172" s="53">
        <v>0.18179999999999999</v>
      </c>
      <c r="M172" s="54">
        <v>0.93</v>
      </c>
      <c r="N172">
        <v>0.1045</v>
      </c>
      <c r="O172">
        <v>0</v>
      </c>
      <c r="P172">
        <v>15</v>
      </c>
      <c r="Q172">
        <v>15</v>
      </c>
      <c r="R172" t="s">
        <v>33</v>
      </c>
      <c r="S172">
        <v>2011</v>
      </c>
      <c r="T172" t="s">
        <v>31</v>
      </c>
      <c r="U172" s="66">
        <v>0.33333333333333331</v>
      </c>
      <c r="V172" t="s">
        <v>48</v>
      </c>
      <c r="W172" t="s">
        <v>35</v>
      </c>
      <c r="X172" s="53">
        <v>0.16</v>
      </c>
      <c r="Y172" s="53">
        <v>0.18</v>
      </c>
      <c r="Z172" s="54">
        <v>0.93</v>
      </c>
      <c r="AA172" s="67" t="str">
        <f>TEXT(RESULT__A[[#This Row],[TIME]],"AM/PM")</f>
        <v>AM</v>
      </c>
      <c r="AB172" t="str">
        <f>TEXT(RESULT__A[[#This Row],[DTEDAY]],"DD")</f>
        <v>08</v>
      </c>
    </row>
    <row r="173" spans="1:28" x14ac:dyDescent="0.25">
      <c r="A173" t="s">
        <v>16</v>
      </c>
      <c r="B173">
        <v>171</v>
      </c>
      <c r="C173" s="1">
        <v>40551</v>
      </c>
      <c r="D173">
        <v>1</v>
      </c>
      <c r="E173">
        <v>0</v>
      </c>
      <c r="F173">
        <v>1</v>
      </c>
      <c r="G173">
        <v>9</v>
      </c>
      <c r="H173" t="s">
        <v>21</v>
      </c>
      <c r="I173">
        <v>6</v>
      </c>
      <c r="J173">
        <v>3</v>
      </c>
      <c r="K173" s="53">
        <v>0.16</v>
      </c>
      <c r="L173" s="53">
        <v>0.18179999999999999</v>
      </c>
      <c r="M173" s="54">
        <v>0.93</v>
      </c>
      <c r="N173">
        <v>0.1045</v>
      </c>
      <c r="O173">
        <v>0</v>
      </c>
      <c r="P173">
        <v>20</v>
      </c>
      <c r="Q173">
        <v>20</v>
      </c>
      <c r="R173" t="s">
        <v>33</v>
      </c>
      <c r="S173">
        <v>2011</v>
      </c>
      <c r="T173" t="s">
        <v>31</v>
      </c>
      <c r="U173" s="66">
        <v>0.375</v>
      </c>
      <c r="V173" t="s">
        <v>48</v>
      </c>
      <c r="W173" t="s">
        <v>35</v>
      </c>
      <c r="X173" s="53">
        <v>0.16</v>
      </c>
      <c r="Y173" s="53">
        <v>0.18</v>
      </c>
      <c r="Z173" s="54">
        <v>0.93</v>
      </c>
      <c r="AA173" s="67" t="str">
        <f>TEXT(RESULT__A[[#This Row],[TIME]],"AM/PM")</f>
        <v>AM</v>
      </c>
      <c r="AB173" t="str">
        <f>TEXT(RESULT__A[[#This Row],[DTEDAY]],"DD")</f>
        <v>08</v>
      </c>
    </row>
    <row r="174" spans="1:28" x14ac:dyDescent="0.25">
      <c r="A174" t="s">
        <v>16</v>
      </c>
      <c r="B174">
        <v>172</v>
      </c>
      <c r="C174" s="1">
        <v>40551</v>
      </c>
      <c r="D174">
        <v>1</v>
      </c>
      <c r="E174">
        <v>0</v>
      </c>
      <c r="F174">
        <v>1</v>
      </c>
      <c r="G174">
        <v>10</v>
      </c>
      <c r="H174" t="s">
        <v>21</v>
      </c>
      <c r="I174">
        <v>6</v>
      </c>
      <c r="J174">
        <v>2</v>
      </c>
      <c r="K174" s="53">
        <v>0.18</v>
      </c>
      <c r="L174" s="53">
        <v>0.19700000000000001</v>
      </c>
      <c r="M174" s="54">
        <v>0.8</v>
      </c>
      <c r="N174">
        <v>0.16420000000000001</v>
      </c>
      <c r="O174">
        <v>5</v>
      </c>
      <c r="P174">
        <v>56</v>
      </c>
      <c r="Q174">
        <v>61</v>
      </c>
      <c r="R174" t="s">
        <v>33</v>
      </c>
      <c r="S174">
        <v>2011</v>
      </c>
      <c r="T174" t="s">
        <v>31</v>
      </c>
      <c r="U174" s="66">
        <v>0.41666666666666669</v>
      </c>
      <c r="V174" t="s">
        <v>48</v>
      </c>
      <c r="W174" t="s">
        <v>34</v>
      </c>
      <c r="X174" s="53">
        <v>0.18</v>
      </c>
      <c r="Y174" s="53">
        <v>0.2</v>
      </c>
      <c r="Z174" s="54">
        <v>0.8</v>
      </c>
      <c r="AA174" s="67" t="str">
        <f>TEXT(RESULT__A[[#This Row],[TIME]],"AM/PM")</f>
        <v>AM</v>
      </c>
      <c r="AB174" t="str">
        <f>TEXT(RESULT__A[[#This Row],[DTEDAY]],"DD")</f>
        <v>08</v>
      </c>
    </row>
    <row r="175" spans="1:28" x14ac:dyDescent="0.25">
      <c r="A175" t="s">
        <v>16</v>
      </c>
      <c r="B175">
        <v>173</v>
      </c>
      <c r="C175" s="1">
        <v>40551</v>
      </c>
      <c r="D175">
        <v>1</v>
      </c>
      <c r="E175">
        <v>0</v>
      </c>
      <c r="F175">
        <v>1</v>
      </c>
      <c r="G175">
        <v>11</v>
      </c>
      <c r="H175" t="s">
        <v>21</v>
      </c>
      <c r="I175">
        <v>6</v>
      </c>
      <c r="J175">
        <v>2</v>
      </c>
      <c r="K175" s="53">
        <v>0.2</v>
      </c>
      <c r="L175" s="53">
        <v>0.18179999999999999</v>
      </c>
      <c r="M175" s="54">
        <v>0.69</v>
      </c>
      <c r="N175">
        <v>0.3881</v>
      </c>
      <c r="O175">
        <v>2</v>
      </c>
      <c r="P175">
        <v>60</v>
      </c>
      <c r="Q175">
        <v>62</v>
      </c>
      <c r="R175" t="s">
        <v>33</v>
      </c>
      <c r="S175">
        <v>2011</v>
      </c>
      <c r="T175" t="s">
        <v>31</v>
      </c>
      <c r="U175" s="66">
        <v>0.45833333333333331</v>
      </c>
      <c r="V175" t="s">
        <v>48</v>
      </c>
      <c r="W175" t="s">
        <v>34</v>
      </c>
      <c r="X175" s="53">
        <v>0.2</v>
      </c>
      <c r="Y175" s="53">
        <v>0.18</v>
      </c>
      <c r="Z175" s="54">
        <v>0.69</v>
      </c>
      <c r="AA175" s="67" t="str">
        <f>TEXT(RESULT__A[[#This Row],[TIME]],"AM/PM")</f>
        <v>AM</v>
      </c>
      <c r="AB175" t="str">
        <f>TEXT(RESULT__A[[#This Row],[DTEDAY]],"DD")</f>
        <v>08</v>
      </c>
    </row>
    <row r="176" spans="1:28" x14ac:dyDescent="0.25">
      <c r="A176" t="s">
        <v>16</v>
      </c>
      <c r="B176">
        <v>174</v>
      </c>
      <c r="C176" s="1">
        <v>40551</v>
      </c>
      <c r="D176">
        <v>1</v>
      </c>
      <c r="E176">
        <v>0</v>
      </c>
      <c r="F176">
        <v>1</v>
      </c>
      <c r="G176">
        <v>12</v>
      </c>
      <c r="H176" t="s">
        <v>21</v>
      </c>
      <c r="I176">
        <v>6</v>
      </c>
      <c r="J176">
        <v>2</v>
      </c>
      <c r="K176" s="53">
        <v>0.2</v>
      </c>
      <c r="L176" s="53">
        <v>0.18179999999999999</v>
      </c>
      <c r="M176" s="54">
        <v>0.59</v>
      </c>
      <c r="N176">
        <v>0.35820000000000002</v>
      </c>
      <c r="O176">
        <v>8</v>
      </c>
      <c r="P176">
        <v>90</v>
      </c>
      <c r="Q176">
        <v>98</v>
      </c>
      <c r="R176" t="s">
        <v>33</v>
      </c>
      <c r="S176">
        <v>2011</v>
      </c>
      <c r="T176" t="s">
        <v>31</v>
      </c>
      <c r="U176" s="66">
        <v>0.5</v>
      </c>
      <c r="V176" t="s">
        <v>48</v>
      </c>
      <c r="W176" t="s">
        <v>34</v>
      </c>
      <c r="X176" s="53">
        <v>0.2</v>
      </c>
      <c r="Y176" s="53">
        <v>0.18</v>
      </c>
      <c r="Z176" s="54">
        <v>0.59</v>
      </c>
      <c r="AA176" s="67" t="str">
        <f>TEXT(RESULT__A[[#This Row],[TIME]],"AM/PM")</f>
        <v>PM</v>
      </c>
      <c r="AB176" t="str">
        <f>TEXT(RESULT__A[[#This Row],[DTEDAY]],"DD")</f>
        <v>08</v>
      </c>
    </row>
    <row r="177" spans="1:28" x14ac:dyDescent="0.25">
      <c r="A177" t="s">
        <v>16</v>
      </c>
      <c r="B177">
        <v>175</v>
      </c>
      <c r="C177" s="1">
        <v>40551</v>
      </c>
      <c r="D177">
        <v>1</v>
      </c>
      <c r="E177">
        <v>0</v>
      </c>
      <c r="F177">
        <v>1</v>
      </c>
      <c r="G177">
        <v>13</v>
      </c>
      <c r="H177" t="s">
        <v>21</v>
      </c>
      <c r="I177">
        <v>6</v>
      </c>
      <c r="J177">
        <v>1</v>
      </c>
      <c r="K177" s="53">
        <v>0.2</v>
      </c>
      <c r="L177" s="53">
        <v>0.18179999999999999</v>
      </c>
      <c r="M177" s="54">
        <v>0.44</v>
      </c>
      <c r="N177">
        <v>0.32840000000000003</v>
      </c>
      <c r="O177">
        <v>7</v>
      </c>
      <c r="P177">
        <v>95</v>
      </c>
      <c r="Q177">
        <v>102</v>
      </c>
      <c r="R177" t="s">
        <v>33</v>
      </c>
      <c r="S177">
        <v>2011</v>
      </c>
      <c r="T177" t="s">
        <v>31</v>
      </c>
      <c r="U177" s="66">
        <v>0.54166666666666663</v>
      </c>
      <c r="V177" t="s">
        <v>48</v>
      </c>
      <c r="W177" t="s">
        <v>32</v>
      </c>
      <c r="X177" s="53">
        <v>0.2</v>
      </c>
      <c r="Y177" s="53">
        <v>0.18</v>
      </c>
      <c r="Z177" s="54">
        <v>0.44</v>
      </c>
      <c r="AA177" s="67" t="str">
        <f>TEXT(RESULT__A[[#This Row],[TIME]],"AM/PM")</f>
        <v>PM</v>
      </c>
      <c r="AB177" t="str">
        <f>TEXT(RESULT__A[[#This Row],[DTEDAY]],"DD")</f>
        <v>08</v>
      </c>
    </row>
    <row r="178" spans="1:28" x14ac:dyDescent="0.25">
      <c r="A178" t="s">
        <v>16</v>
      </c>
      <c r="B178">
        <v>176</v>
      </c>
      <c r="C178" s="1">
        <v>40551</v>
      </c>
      <c r="D178">
        <v>1</v>
      </c>
      <c r="E178">
        <v>0</v>
      </c>
      <c r="F178">
        <v>1</v>
      </c>
      <c r="G178">
        <v>14</v>
      </c>
      <c r="H178" t="s">
        <v>21</v>
      </c>
      <c r="I178">
        <v>6</v>
      </c>
      <c r="J178">
        <v>1</v>
      </c>
      <c r="K178" s="53">
        <v>0.2</v>
      </c>
      <c r="L178" s="53">
        <v>0.16669999999999999</v>
      </c>
      <c r="M178" s="54">
        <v>0.32</v>
      </c>
      <c r="N178">
        <v>0.49249999999999999</v>
      </c>
      <c r="O178">
        <v>12</v>
      </c>
      <c r="P178">
        <v>83</v>
      </c>
      <c r="Q178">
        <v>95</v>
      </c>
      <c r="R178" t="s">
        <v>33</v>
      </c>
      <c r="S178">
        <v>2011</v>
      </c>
      <c r="T178" t="s">
        <v>31</v>
      </c>
      <c r="U178" s="66">
        <v>0.58333333333333337</v>
      </c>
      <c r="V178" t="s">
        <v>48</v>
      </c>
      <c r="W178" t="s">
        <v>32</v>
      </c>
      <c r="X178" s="53">
        <v>0.2</v>
      </c>
      <c r="Y178" s="53">
        <v>0.17</v>
      </c>
      <c r="Z178" s="54">
        <v>0.32</v>
      </c>
      <c r="AA178" s="67" t="str">
        <f>TEXT(RESULT__A[[#This Row],[TIME]],"AM/PM")</f>
        <v>PM</v>
      </c>
      <c r="AB178" t="str">
        <f>TEXT(RESULT__A[[#This Row],[DTEDAY]],"DD")</f>
        <v>08</v>
      </c>
    </row>
    <row r="179" spans="1:28" x14ac:dyDescent="0.25">
      <c r="A179" t="s">
        <v>16</v>
      </c>
      <c r="B179">
        <v>177</v>
      </c>
      <c r="C179" s="1">
        <v>40551</v>
      </c>
      <c r="D179">
        <v>1</v>
      </c>
      <c r="E179">
        <v>0</v>
      </c>
      <c r="F179">
        <v>1</v>
      </c>
      <c r="G179">
        <v>15</v>
      </c>
      <c r="H179" t="s">
        <v>21</v>
      </c>
      <c r="I179">
        <v>6</v>
      </c>
      <c r="J179">
        <v>1</v>
      </c>
      <c r="K179" s="53">
        <v>0.2</v>
      </c>
      <c r="L179" s="53">
        <v>0.16669999999999999</v>
      </c>
      <c r="M179" s="54">
        <v>0.32</v>
      </c>
      <c r="N179">
        <v>0.44779999999999998</v>
      </c>
      <c r="O179">
        <v>5</v>
      </c>
      <c r="P179">
        <v>69</v>
      </c>
      <c r="Q179">
        <v>74</v>
      </c>
      <c r="R179" t="s">
        <v>33</v>
      </c>
      <c r="S179">
        <v>2011</v>
      </c>
      <c r="T179" t="s">
        <v>31</v>
      </c>
      <c r="U179" s="66">
        <v>0.625</v>
      </c>
      <c r="V179" t="s">
        <v>48</v>
      </c>
      <c r="W179" t="s">
        <v>32</v>
      </c>
      <c r="X179" s="53">
        <v>0.2</v>
      </c>
      <c r="Y179" s="53">
        <v>0.17</v>
      </c>
      <c r="Z179" s="54">
        <v>0.32</v>
      </c>
      <c r="AA179" s="67" t="str">
        <f>TEXT(RESULT__A[[#This Row],[TIME]],"AM/PM")</f>
        <v>PM</v>
      </c>
      <c r="AB179" t="str">
        <f>TEXT(RESULT__A[[#This Row],[DTEDAY]],"DD")</f>
        <v>08</v>
      </c>
    </row>
    <row r="180" spans="1:28" x14ac:dyDescent="0.25">
      <c r="A180" t="s">
        <v>16</v>
      </c>
      <c r="B180">
        <v>178</v>
      </c>
      <c r="C180" s="1">
        <v>40551</v>
      </c>
      <c r="D180">
        <v>1</v>
      </c>
      <c r="E180">
        <v>0</v>
      </c>
      <c r="F180">
        <v>1</v>
      </c>
      <c r="G180">
        <v>16</v>
      </c>
      <c r="H180" t="s">
        <v>21</v>
      </c>
      <c r="I180">
        <v>6</v>
      </c>
      <c r="J180">
        <v>1</v>
      </c>
      <c r="K180" s="53">
        <v>0.18</v>
      </c>
      <c r="L180" s="53">
        <v>0.13639999999999999</v>
      </c>
      <c r="M180" s="54">
        <v>0.28999999999999998</v>
      </c>
      <c r="N180">
        <v>0.44779999999999998</v>
      </c>
      <c r="O180">
        <v>8</v>
      </c>
      <c r="P180">
        <v>68</v>
      </c>
      <c r="Q180">
        <v>76</v>
      </c>
      <c r="R180" t="s">
        <v>33</v>
      </c>
      <c r="S180">
        <v>2011</v>
      </c>
      <c r="T180" t="s">
        <v>31</v>
      </c>
      <c r="U180" s="66">
        <v>0.66666666666666663</v>
      </c>
      <c r="V180" t="s">
        <v>48</v>
      </c>
      <c r="W180" t="s">
        <v>32</v>
      </c>
      <c r="X180" s="53">
        <v>0.18</v>
      </c>
      <c r="Y180" s="53">
        <v>0.14000000000000001</v>
      </c>
      <c r="Z180" s="54">
        <v>0.28999999999999998</v>
      </c>
      <c r="AA180" s="67" t="str">
        <f>TEXT(RESULT__A[[#This Row],[TIME]],"AM/PM")</f>
        <v>PM</v>
      </c>
      <c r="AB180" t="str">
        <f>TEXT(RESULT__A[[#This Row],[DTEDAY]],"DD")</f>
        <v>08</v>
      </c>
    </row>
    <row r="181" spans="1:28" x14ac:dyDescent="0.25">
      <c r="A181" t="s">
        <v>16</v>
      </c>
      <c r="B181">
        <v>179</v>
      </c>
      <c r="C181" s="1">
        <v>40551</v>
      </c>
      <c r="D181">
        <v>1</v>
      </c>
      <c r="E181">
        <v>0</v>
      </c>
      <c r="F181">
        <v>1</v>
      </c>
      <c r="G181">
        <v>17</v>
      </c>
      <c r="H181" t="s">
        <v>21</v>
      </c>
      <c r="I181">
        <v>6</v>
      </c>
      <c r="J181">
        <v>1</v>
      </c>
      <c r="K181" s="53">
        <v>0.16</v>
      </c>
      <c r="L181" s="53">
        <v>0.1212</v>
      </c>
      <c r="M181" s="54">
        <v>0.37</v>
      </c>
      <c r="N181">
        <v>0.55220000000000002</v>
      </c>
      <c r="O181">
        <v>5</v>
      </c>
      <c r="P181">
        <v>64</v>
      </c>
      <c r="Q181">
        <v>69</v>
      </c>
      <c r="R181" t="s">
        <v>33</v>
      </c>
      <c r="S181">
        <v>2011</v>
      </c>
      <c r="T181" t="s">
        <v>31</v>
      </c>
      <c r="U181" s="66">
        <v>0.70833333333333337</v>
      </c>
      <c r="V181" t="s">
        <v>48</v>
      </c>
      <c r="W181" t="s">
        <v>32</v>
      </c>
      <c r="X181" s="53">
        <v>0.16</v>
      </c>
      <c r="Y181" s="53">
        <v>0.12</v>
      </c>
      <c r="Z181" s="54">
        <v>0.37</v>
      </c>
      <c r="AA181" s="67" t="str">
        <f>TEXT(RESULT__A[[#This Row],[TIME]],"AM/PM")</f>
        <v>PM</v>
      </c>
      <c r="AB181" t="str">
        <f>TEXT(RESULT__A[[#This Row],[DTEDAY]],"DD")</f>
        <v>08</v>
      </c>
    </row>
    <row r="182" spans="1:28" x14ac:dyDescent="0.25">
      <c r="A182" t="s">
        <v>16</v>
      </c>
      <c r="B182">
        <v>180</v>
      </c>
      <c r="C182" s="1">
        <v>40551</v>
      </c>
      <c r="D182">
        <v>1</v>
      </c>
      <c r="E182">
        <v>0</v>
      </c>
      <c r="F182">
        <v>1</v>
      </c>
      <c r="G182">
        <v>18</v>
      </c>
      <c r="H182" t="s">
        <v>21</v>
      </c>
      <c r="I182">
        <v>6</v>
      </c>
      <c r="J182">
        <v>1</v>
      </c>
      <c r="K182" s="53">
        <v>0.14000000000000001</v>
      </c>
      <c r="L182" s="53">
        <v>0.1212</v>
      </c>
      <c r="M182" s="54">
        <v>0.39</v>
      </c>
      <c r="N182">
        <v>0.29849999999999999</v>
      </c>
      <c r="O182">
        <v>3</v>
      </c>
      <c r="P182">
        <v>52</v>
      </c>
      <c r="Q182">
        <v>55</v>
      </c>
      <c r="R182" t="s">
        <v>33</v>
      </c>
      <c r="S182">
        <v>2011</v>
      </c>
      <c r="T182" t="s">
        <v>31</v>
      </c>
      <c r="U182" s="66">
        <v>0.75</v>
      </c>
      <c r="V182" t="s">
        <v>48</v>
      </c>
      <c r="W182" t="s">
        <v>32</v>
      </c>
      <c r="X182" s="53">
        <v>0.14000000000000001</v>
      </c>
      <c r="Y182" s="53">
        <v>0.12</v>
      </c>
      <c r="Z182" s="54">
        <v>0.39</v>
      </c>
      <c r="AA182" s="67" t="str">
        <f>TEXT(RESULT__A[[#This Row],[TIME]],"AM/PM")</f>
        <v>PM</v>
      </c>
      <c r="AB182" t="str">
        <f>TEXT(RESULT__A[[#This Row],[DTEDAY]],"DD")</f>
        <v>08</v>
      </c>
    </row>
    <row r="183" spans="1:28" x14ac:dyDescent="0.25">
      <c r="A183" t="s">
        <v>16</v>
      </c>
      <c r="B183">
        <v>181</v>
      </c>
      <c r="C183" s="1">
        <v>40551</v>
      </c>
      <c r="D183">
        <v>1</v>
      </c>
      <c r="E183">
        <v>0</v>
      </c>
      <c r="F183">
        <v>1</v>
      </c>
      <c r="G183">
        <v>19</v>
      </c>
      <c r="H183" t="s">
        <v>21</v>
      </c>
      <c r="I183">
        <v>6</v>
      </c>
      <c r="J183">
        <v>1</v>
      </c>
      <c r="K183" s="53">
        <v>0.14000000000000001</v>
      </c>
      <c r="L183" s="53">
        <v>0.1212</v>
      </c>
      <c r="M183" s="54">
        <v>0.36</v>
      </c>
      <c r="N183">
        <v>0.25369999999999998</v>
      </c>
      <c r="O183">
        <v>4</v>
      </c>
      <c r="P183">
        <v>26</v>
      </c>
      <c r="Q183">
        <v>30</v>
      </c>
      <c r="R183" t="s">
        <v>33</v>
      </c>
      <c r="S183">
        <v>2011</v>
      </c>
      <c r="T183" t="s">
        <v>31</v>
      </c>
      <c r="U183" s="66">
        <v>0.79166666666666663</v>
      </c>
      <c r="V183" t="s">
        <v>48</v>
      </c>
      <c r="W183" t="s">
        <v>32</v>
      </c>
      <c r="X183" s="53">
        <v>0.14000000000000001</v>
      </c>
      <c r="Y183" s="53">
        <v>0.12</v>
      </c>
      <c r="Z183" s="54">
        <v>0.36</v>
      </c>
      <c r="AA183" s="67" t="str">
        <f>TEXT(RESULT__A[[#This Row],[TIME]],"AM/PM")</f>
        <v>PM</v>
      </c>
      <c r="AB183" t="str">
        <f>TEXT(RESULT__A[[#This Row],[DTEDAY]],"DD")</f>
        <v>08</v>
      </c>
    </row>
    <row r="184" spans="1:28" x14ac:dyDescent="0.25">
      <c r="A184" t="s">
        <v>16</v>
      </c>
      <c r="B184">
        <v>182</v>
      </c>
      <c r="C184" s="1">
        <v>40551</v>
      </c>
      <c r="D184">
        <v>1</v>
      </c>
      <c r="E184">
        <v>0</v>
      </c>
      <c r="F184">
        <v>1</v>
      </c>
      <c r="G184">
        <v>20</v>
      </c>
      <c r="H184" t="s">
        <v>21</v>
      </c>
      <c r="I184">
        <v>6</v>
      </c>
      <c r="J184">
        <v>1</v>
      </c>
      <c r="K184" s="53">
        <v>0.12</v>
      </c>
      <c r="L184" s="53">
        <v>0.1212</v>
      </c>
      <c r="M184" s="54">
        <v>0.36</v>
      </c>
      <c r="N184">
        <v>0.25369999999999998</v>
      </c>
      <c r="O184">
        <v>0</v>
      </c>
      <c r="P184">
        <v>28</v>
      </c>
      <c r="Q184">
        <v>28</v>
      </c>
      <c r="R184" t="s">
        <v>33</v>
      </c>
      <c r="S184">
        <v>2011</v>
      </c>
      <c r="T184" t="s">
        <v>31</v>
      </c>
      <c r="U184" s="66">
        <v>0.83333333333333337</v>
      </c>
      <c r="V184" t="s">
        <v>48</v>
      </c>
      <c r="W184" t="s">
        <v>32</v>
      </c>
      <c r="X184" s="53">
        <v>0.12</v>
      </c>
      <c r="Y184" s="53">
        <v>0.12</v>
      </c>
      <c r="Z184" s="54">
        <v>0.36</v>
      </c>
      <c r="AA184" s="67" t="str">
        <f>TEXT(RESULT__A[[#This Row],[TIME]],"AM/PM")</f>
        <v>PM</v>
      </c>
      <c r="AB184" t="str">
        <f>TEXT(RESULT__A[[#This Row],[DTEDAY]],"DD")</f>
        <v>08</v>
      </c>
    </row>
    <row r="185" spans="1:28" x14ac:dyDescent="0.25">
      <c r="A185" t="s">
        <v>16</v>
      </c>
      <c r="B185">
        <v>183</v>
      </c>
      <c r="C185" s="1">
        <v>40551</v>
      </c>
      <c r="D185">
        <v>1</v>
      </c>
      <c r="E185">
        <v>0</v>
      </c>
      <c r="F185">
        <v>1</v>
      </c>
      <c r="G185">
        <v>21</v>
      </c>
      <c r="H185" t="s">
        <v>21</v>
      </c>
      <c r="I185">
        <v>6</v>
      </c>
      <c r="J185">
        <v>1</v>
      </c>
      <c r="K185" s="53">
        <v>0.12</v>
      </c>
      <c r="L185" s="53">
        <v>0.1061</v>
      </c>
      <c r="M185" s="54">
        <v>0.39</v>
      </c>
      <c r="N185">
        <v>0.35820000000000002</v>
      </c>
      <c r="O185">
        <v>2</v>
      </c>
      <c r="P185">
        <v>35</v>
      </c>
      <c r="Q185">
        <v>37</v>
      </c>
      <c r="R185" t="s">
        <v>33</v>
      </c>
      <c r="S185">
        <v>2011</v>
      </c>
      <c r="T185" t="s">
        <v>31</v>
      </c>
      <c r="U185" s="66">
        <v>0.875</v>
      </c>
      <c r="V185" t="s">
        <v>48</v>
      </c>
      <c r="W185" t="s">
        <v>32</v>
      </c>
      <c r="X185" s="53">
        <v>0.12</v>
      </c>
      <c r="Y185" s="53">
        <v>0.11</v>
      </c>
      <c r="Z185" s="54">
        <v>0.39</v>
      </c>
      <c r="AA185" s="67" t="str">
        <f>TEXT(RESULT__A[[#This Row],[TIME]],"AM/PM")</f>
        <v>PM</v>
      </c>
      <c r="AB185" t="str">
        <f>TEXT(RESULT__A[[#This Row],[DTEDAY]],"DD")</f>
        <v>08</v>
      </c>
    </row>
    <row r="186" spans="1:28" x14ac:dyDescent="0.25">
      <c r="A186" t="s">
        <v>16</v>
      </c>
      <c r="B186">
        <v>184</v>
      </c>
      <c r="C186" s="1">
        <v>40551</v>
      </c>
      <c r="D186">
        <v>1</v>
      </c>
      <c r="E186">
        <v>0</v>
      </c>
      <c r="F186">
        <v>1</v>
      </c>
      <c r="G186">
        <v>22</v>
      </c>
      <c r="H186" t="s">
        <v>21</v>
      </c>
      <c r="I186">
        <v>6</v>
      </c>
      <c r="J186">
        <v>1</v>
      </c>
      <c r="K186" s="53">
        <v>0.12</v>
      </c>
      <c r="L186" s="53">
        <v>0.1061</v>
      </c>
      <c r="M186" s="54">
        <v>0.36</v>
      </c>
      <c r="N186">
        <v>0.3881</v>
      </c>
      <c r="O186">
        <v>1</v>
      </c>
      <c r="P186">
        <v>33</v>
      </c>
      <c r="Q186">
        <v>34</v>
      </c>
      <c r="R186" t="s">
        <v>33</v>
      </c>
      <c r="S186">
        <v>2011</v>
      </c>
      <c r="T186" t="s">
        <v>31</v>
      </c>
      <c r="U186" s="66">
        <v>0.91666666666666663</v>
      </c>
      <c r="V186" t="s">
        <v>48</v>
      </c>
      <c r="W186" t="s">
        <v>32</v>
      </c>
      <c r="X186" s="53">
        <v>0.12</v>
      </c>
      <c r="Y186" s="53">
        <v>0.11</v>
      </c>
      <c r="Z186" s="54">
        <v>0.36</v>
      </c>
      <c r="AA186" s="67" t="str">
        <f>TEXT(RESULT__A[[#This Row],[TIME]],"AM/PM")</f>
        <v>PM</v>
      </c>
      <c r="AB186" t="str">
        <f>TEXT(RESULT__A[[#This Row],[DTEDAY]],"DD")</f>
        <v>08</v>
      </c>
    </row>
    <row r="187" spans="1:28" x14ac:dyDescent="0.25">
      <c r="A187" t="s">
        <v>16</v>
      </c>
      <c r="B187">
        <v>185</v>
      </c>
      <c r="C187" s="1">
        <v>40551</v>
      </c>
      <c r="D187">
        <v>1</v>
      </c>
      <c r="E187">
        <v>0</v>
      </c>
      <c r="F187">
        <v>1</v>
      </c>
      <c r="G187">
        <v>23</v>
      </c>
      <c r="H187" t="s">
        <v>21</v>
      </c>
      <c r="I187">
        <v>6</v>
      </c>
      <c r="J187">
        <v>1</v>
      </c>
      <c r="K187" s="53">
        <v>0.1</v>
      </c>
      <c r="L187" s="53">
        <v>6.0600000000000001E-2</v>
      </c>
      <c r="M187" s="54">
        <v>0.39</v>
      </c>
      <c r="N187">
        <v>0.44779999999999998</v>
      </c>
      <c r="O187">
        <v>0</v>
      </c>
      <c r="P187">
        <v>22</v>
      </c>
      <c r="Q187">
        <v>22</v>
      </c>
      <c r="R187" t="s">
        <v>33</v>
      </c>
      <c r="S187">
        <v>2011</v>
      </c>
      <c r="T187" t="s">
        <v>31</v>
      </c>
      <c r="U187" s="66">
        <v>0.95833333333333337</v>
      </c>
      <c r="V187" t="s">
        <v>48</v>
      </c>
      <c r="W187" t="s">
        <v>32</v>
      </c>
      <c r="X187" s="53">
        <v>0.1</v>
      </c>
      <c r="Y187" s="53">
        <v>0.06</v>
      </c>
      <c r="Z187" s="54">
        <v>0.39</v>
      </c>
      <c r="AA187" s="67" t="str">
        <f>TEXT(RESULT__A[[#This Row],[TIME]],"AM/PM")</f>
        <v>PM</v>
      </c>
      <c r="AB187" t="str">
        <f>TEXT(RESULT__A[[#This Row],[DTEDAY]],"DD")</f>
        <v>08</v>
      </c>
    </row>
    <row r="188" spans="1:28" x14ac:dyDescent="0.25">
      <c r="A188" t="s">
        <v>16</v>
      </c>
      <c r="B188">
        <v>186</v>
      </c>
      <c r="C188" s="1">
        <v>40552</v>
      </c>
      <c r="D188">
        <v>1</v>
      </c>
      <c r="E188">
        <v>0</v>
      </c>
      <c r="F188">
        <v>1</v>
      </c>
      <c r="G188">
        <v>0</v>
      </c>
      <c r="H188" t="s">
        <v>21</v>
      </c>
      <c r="I188">
        <v>0</v>
      </c>
      <c r="J188">
        <v>1</v>
      </c>
      <c r="K188" s="53">
        <v>0.1</v>
      </c>
      <c r="L188" s="53">
        <v>7.5800000000000006E-2</v>
      </c>
      <c r="M188" s="54">
        <v>0.42</v>
      </c>
      <c r="N188">
        <v>0.3881</v>
      </c>
      <c r="O188">
        <v>1</v>
      </c>
      <c r="P188">
        <v>24</v>
      </c>
      <c r="Q188">
        <v>25</v>
      </c>
      <c r="R188" t="s">
        <v>33</v>
      </c>
      <c r="S188">
        <v>2011</v>
      </c>
      <c r="T188" t="s">
        <v>31</v>
      </c>
      <c r="U188" s="66">
        <v>0</v>
      </c>
      <c r="V188" t="s">
        <v>49</v>
      </c>
      <c r="W188" t="s">
        <v>32</v>
      </c>
      <c r="X188" s="53">
        <v>0.1</v>
      </c>
      <c r="Y188" s="53">
        <v>0.08</v>
      </c>
      <c r="Z188" s="54">
        <v>0.42</v>
      </c>
      <c r="AA188" s="67" t="str">
        <f>TEXT(RESULT__A[[#This Row],[TIME]],"AM/PM")</f>
        <v>AM</v>
      </c>
      <c r="AB188" t="str">
        <f>TEXT(RESULT__A[[#This Row],[DTEDAY]],"DD")</f>
        <v>09</v>
      </c>
    </row>
    <row r="189" spans="1:28" x14ac:dyDescent="0.25">
      <c r="A189" t="s">
        <v>16</v>
      </c>
      <c r="B189">
        <v>187</v>
      </c>
      <c r="C189" s="1">
        <v>40552</v>
      </c>
      <c r="D189">
        <v>1</v>
      </c>
      <c r="E189">
        <v>0</v>
      </c>
      <c r="F189">
        <v>1</v>
      </c>
      <c r="G189">
        <v>1</v>
      </c>
      <c r="H189" t="s">
        <v>21</v>
      </c>
      <c r="I189">
        <v>0</v>
      </c>
      <c r="J189">
        <v>1</v>
      </c>
      <c r="K189" s="53">
        <v>0.1</v>
      </c>
      <c r="L189" s="53">
        <v>6.0600000000000001E-2</v>
      </c>
      <c r="M189" s="54">
        <v>0.42</v>
      </c>
      <c r="N189">
        <v>0.4627</v>
      </c>
      <c r="O189">
        <v>0</v>
      </c>
      <c r="P189">
        <v>12</v>
      </c>
      <c r="Q189">
        <v>12</v>
      </c>
      <c r="R189" t="s">
        <v>33</v>
      </c>
      <c r="S189">
        <v>2011</v>
      </c>
      <c r="T189" t="s">
        <v>31</v>
      </c>
      <c r="U189" s="66">
        <v>4.1666666666666664E-2</v>
      </c>
      <c r="V189" t="s">
        <v>49</v>
      </c>
      <c r="W189" t="s">
        <v>32</v>
      </c>
      <c r="X189" s="53">
        <v>0.1</v>
      </c>
      <c r="Y189" s="53">
        <v>0.06</v>
      </c>
      <c r="Z189" s="54">
        <v>0.42</v>
      </c>
      <c r="AA189" s="67" t="str">
        <f>TEXT(RESULT__A[[#This Row],[TIME]],"AM/PM")</f>
        <v>AM</v>
      </c>
      <c r="AB189" t="str">
        <f>TEXT(RESULT__A[[#This Row],[DTEDAY]],"DD")</f>
        <v>09</v>
      </c>
    </row>
    <row r="190" spans="1:28" x14ac:dyDescent="0.25">
      <c r="A190" t="s">
        <v>16</v>
      </c>
      <c r="B190">
        <v>188</v>
      </c>
      <c r="C190" s="1">
        <v>40552</v>
      </c>
      <c r="D190">
        <v>1</v>
      </c>
      <c r="E190">
        <v>0</v>
      </c>
      <c r="F190">
        <v>1</v>
      </c>
      <c r="G190">
        <v>2</v>
      </c>
      <c r="H190" t="s">
        <v>21</v>
      </c>
      <c r="I190">
        <v>0</v>
      </c>
      <c r="J190">
        <v>1</v>
      </c>
      <c r="K190" s="53">
        <v>0.1</v>
      </c>
      <c r="L190" s="53">
        <v>6.0600000000000001E-2</v>
      </c>
      <c r="M190" s="54">
        <v>0.46</v>
      </c>
      <c r="N190">
        <v>0.4627</v>
      </c>
      <c r="O190">
        <v>0</v>
      </c>
      <c r="P190">
        <v>11</v>
      </c>
      <c r="Q190">
        <v>11</v>
      </c>
      <c r="R190" t="s">
        <v>33</v>
      </c>
      <c r="S190">
        <v>2011</v>
      </c>
      <c r="T190" t="s">
        <v>31</v>
      </c>
      <c r="U190" s="66">
        <v>8.3333333333333329E-2</v>
      </c>
      <c r="V190" t="s">
        <v>49</v>
      </c>
      <c r="W190" t="s">
        <v>32</v>
      </c>
      <c r="X190" s="53">
        <v>0.1</v>
      </c>
      <c r="Y190" s="53">
        <v>0.06</v>
      </c>
      <c r="Z190" s="54">
        <v>0.46</v>
      </c>
      <c r="AA190" s="67" t="str">
        <f>TEXT(RESULT__A[[#This Row],[TIME]],"AM/PM")</f>
        <v>AM</v>
      </c>
      <c r="AB190" t="str">
        <f>TEXT(RESULT__A[[#This Row],[DTEDAY]],"DD")</f>
        <v>09</v>
      </c>
    </row>
    <row r="191" spans="1:28" x14ac:dyDescent="0.25">
      <c r="A191" t="s">
        <v>16</v>
      </c>
      <c r="B191">
        <v>189</v>
      </c>
      <c r="C191" s="1">
        <v>40552</v>
      </c>
      <c r="D191">
        <v>1</v>
      </c>
      <c r="E191">
        <v>0</v>
      </c>
      <c r="F191">
        <v>1</v>
      </c>
      <c r="G191">
        <v>3</v>
      </c>
      <c r="H191" t="s">
        <v>21</v>
      </c>
      <c r="I191">
        <v>0</v>
      </c>
      <c r="J191">
        <v>1</v>
      </c>
      <c r="K191" s="53">
        <v>0.1</v>
      </c>
      <c r="L191" s="53">
        <v>7.5800000000000006E-2</v>
      </c>
      <c r="M191" s="54">
        <v>0.46</v>
      </c>
      <c r="N191">
        <v>0.41789999999999999</v>
      </c>
      <c r="O191">
        <v>0</v>
      </c>
      <c r="P191">
        <v>4</v>
      </c>
      <c r="Q191">
        <v>4</v>
      </c>
      <c r="R191" t="s">
        <v>33</v>
      </c>
      <c r="S191">
        <v>2011</v>
      </c>
      <c r="T191" t="s">
        <v>31</v>
      </c>
      <c r="U191" s="66">
        <v>0.125</v>
      </c>
      <c r="V191" t="s">
        <v>49</v>
      </c>
      <c r="W191" t="s">
        <v>32</v>
      </c>
      <c r="X191" s="53">
        <v>0.1</v>
      </c>
      <c r="Y191" s="53">
        <v>0.08</v>
      </c>
      <c r="Z191" s="54">
        <v>0.46</v>
      </c>
      <c r="AA191" s="67" t="str">
        <f>TEXT(RESULT__A[[#This Row],[TIME]],"AM/PM")</f>
        <v>AM</v>
      </c>
      <c r="AB191" t="str">
        <f>TEXT(RESULT__A[[#This Row],[DTEDAY]],"DD")</f>
        <v>09</v>
      </c>
    </row>
    <row r="192" spans="1:28" x14ac:dyDescent="0.25">
      <c r="A192" t="s">
        <v>16</v>
      </c>
      <c r="B192">
        <v>190</v>
      </c>
      <c r="C192" s="1">
        <v>40552</v>
      </c>
      <c r="D192">
        <v>1</v>
      </c>
      <c r="E192">
        <v>0</v>
      </c>
      <c r="F192">
        <v>1</v>
      </c>
      <c r="G192">
        <v>4</v>
      </c>
      <c r="H192" t="s">
        <v>21</v>
      </c>
      <c r="I192">
        <v>0</v>
      </c>
      <c r="J192">
        <v>1</v>
      </c>
      <c r="K192" s="53">
        <v>0.08</v>
      </c>
      <c r="L192" s="53">
        <v>9.0899999999999995E-2</v>
      </c>
      <c r="M192" s="54">
        <v>0.53</v>
      </c>
      <c r="N192">
        <v>0.19400000000000001</v>
      </c>
      <c r="O192">
        <v>0</v>
      </c>
      <c r="P192">
        <v>1</v>
      </c>
      <c r="Q192">
        <v>1</v>
      </c>
      <c r="R192" t="s">
        <v>33</v>
      </c>
      <c r="S192">
        <v>2011</v>
      </c>
      <c r="T192" t="s">
        <v>31</v>
      </c>
      <c r="U192" s="66">
        <v>0.16666666666666666</v>
      </c>
      <c r="V192" t="s">
        <v>49</v>
      </c>
      <c r="W192" t="s">
        <v>32</v>
      </c>
      <c r="X192" s="53">
        <v>0.08</v>
      </c>
      <c r="Y192" s="53">
        <v>0.09</v>
      </c>
      <c r="Z192" s="54">
        <v>0.53</v>
      </c>
      <c r="AA192" s="67" t="str">
        <f>TEXT(RESULT__A[[#This Row],[TIME]],"AM/PM")</f>
        <v>AM</v>
      </c>
      <c r="AB192" t="str">
        <f>TEXT(RESULT__A[[#This Row],[DTEDAY]],"DD")</f>
        <v>09</v>
      </c>
    </row>
    <row r="193" spans="1:28" x14ac:dyDescent="0.25">
      <c r="A193" t="s">
        <v>16</v>
      </c>
      <c r="B193">
        <v>191</v>
      </c>
      <c r="C193" s="1">
        <v>40552</v>
      </c>
      <c r="D193">
        <v>1</v>
      </c>
      <c r="E193">
        <v>0</v>
      </c>
      <c r="F193">
        <v>1</v>
      </c>
      <c r="G193">
        <v>5</v>
      </c>
      <c r="H193" t="s">
        <v>21</v>
      </c>
      <c r="I193">
        <v>0</v>
      </c>
      <c r="J193">
        <v>1</v>
      </c>
      <c r="K193" s="53">
        <v>0.08</v>
      </c>
      <c r="L193" s="53">
        <v>9.0899999999999995E-2</v>
      </c>
      <c r="M193" s="54">
        <v>0.53</v>
      </c>
      <c r="N193">
        <v>0.19400000000000001</v>
      </c>
      <c r="O193">
        <v>0</v>
      </c>
      <c r="P193">
        <v>1</v>
      </c>
      <c r="Q193">
        <v>1</v>
      </c>
      <c r="R193" t="s">
        <v>33</v>
      </c>
      <c r="S193">
        <v>2011</v>
      </c>
      <c r="T193" t="s">
        <v>31</v>
      </c>
      <c r="U193" s="66">
        <v>0.20833333333333334</v>
      </c>
      <c r="V193" t="s">
        <v>49</v>
      </c>
      <c r="W193" t="s">
        <v>32</v>
      </c>
      <c r="X193" s="53">
        <v>0.08</v>
      </c>
      <c r="Y193" s="53">
        <v>0.09</v>
      </c>
      <c r="Z193" s="54">
        <v>0.53</v>
      </c>
      <c r="AA193" s="67" t="str">
        <f>TEXT(RESULT__A[[#This Row],[TIME]],"AM/PM")</f>
        <v>AM</v>
      </c>
      <c r="AB193" t="str">
        <f>TEXT(RESULT__A[[#This Row],[DTEDAY]],"DD")</f>
        <v>09</v>
      </c>
    </row>
    <row r="194" spans="1:28" x14ac:dyDescent="0.25">
      <c r="A194" t="s">
        <v>16</v>
      </c>
      <c r="B194">
        <v>192</v>
      </c>
      <c r="C194" s="1">
        <v>40552</v>
      </c>
      <c r="D194">
        <v>1</v>
      </c>
      <c r="E194">
        <v>0</v>
      </c>
      <c r="F194">
        <v>1</v>
      </c>
      <c r="G194">
        <v>6</v>
      </c>
      <c r="H194" t="s">
        <v>21</v>
      </c>
      <c r="I194">
        <v>0</v>
      </c>
      <c r="J194">
        <v>1</v>
      </c>
      <c r="K194" s="53">
        <v>0.1</v>
      </c>
      <c r="L194" s="53">
        <v>9.0899999999999995E-2</v>
      </c>
      <c r="M194" s="54">
        <v>0.49</v>
      </c>
      <c r="N194">
        <v>0.28360000000000002</v>
      </c>
      <c r="O194">
        <v>0</v>
      </c>
      <c r="P194">
        <v>1</v>
      </c>
      <c r="Q194">
        <v>1</v>
      </c>
      <c r="R194" t="s">
        <v>33</v>
      </c>
      <c r="S194">
        <v>2011</v>
      </c>
      <c r="T194" t="s">
        <v>31</v>
      </c>
      <c r="U194" s="66">
        <v>0.25</v>
      </c>
      <c r="V194" t="s">
        <v>49</v>
      </c>
      <c r="W194" t="s">
        <v>32</v>
      </c>
      <c r="X194" s="53">
        <v>0.1</v>
      </c>
      <c r="Y194" s="53">
        <v>0.09</v>
      </c>
      <c r="Z194" s="54">
        <v>0.49</v>
      </c>
      <c r="AA194" s="67" t="str">
        <f>TEXT(RESULT__A[[#This Row],[TIME]],"AM/PM")</f>
        <v>AM</v>
      </c>
      <c r="AB194" t="str">
        <f>TEXT(RESULT__A[[#This Row],[DTEDAY]],"DD")</f>
        <v>09</v>
      </c>
    </row>
    <row r="195" spans="1:28" x14ac:dyDescent="0.25">
      <c r="A195" t="s">
        <v>16</v>
      </c>
      <c r="B195">
        <v>193</v>
      </c>
      <c r="C195" s="1">
        <v>40552</v>
      </c>
      <c r="D195">
        <v>1</v>
      </c>
      <c r="E195">
        <v>0</v>
      </c>
      <c r="F195">
        <v>1</v>
      </c>
      <c r="G195">
        <v>7</v>
      </c>
      <c r="H195" t="s">
        <v>21</v>
      </c>
      <c r="I195">
        <v>0</v>
      </c>
      <c r="J195">
        <v>1</v>
      </c>
      <c r="K195" s="53">
        <v>0.08</v>
      </c>
      <c r="L195" s="53">
        <v>9.0899999999999995E-2</v>
      </c>
      <c r="M195" s="54">
        <v>0.53</v>
      </c>
      <c r="N195">
        <v>0.19400000000000001</v>
      </c>
      <c r="O195">
        <v>1</v>
      </c>
      <c r="P195">
        <v>5</v>
      </c>
      <c r="Q195">
        <v>6</v>
      </c>
      <c r="R195" t="s">
        <v>33</v>
      </c>
      <c r="S195">
        <v>2011</v>
      </c>
      <c r="T195" t="s">
        <v>31</v>
      </c>
      <c r="U195" s="66">
        <v>0.29166666666666669</v>
      </c>
      <c r="V195" t="s">
        <v>49</v>
      </c>
      <c r="W195" t="s">
        <v>32</v>
      </c>
      <c r="X195" s="53">
        <v>0.08</v>
      </c>
      <c r="Y195" s="53">
        <v>0.09</v>
      </c>
      <c r="Z195" s="54">
        <v>0.53</v>
      </c>
      <c r="AA195" s="67" t="str">
        <f>TEXT(RESULT__A[[#This Row],[TIME]],"AM/PM")</f>
        <v>AM</v>
      </c>
      <c r="AB195" t="str">
        <f>TEXT(RESULT__A[[#This Row],[DTEDAY]],"DD")</f>
        <v>09</v>
      </c>
    </row>
    <row r="196" spans="1:28" x14ac:dyDescent="0.25">
      <c r="A196" t="s">
        <v>16</v>
      </c>
      <c r="B196">
        <v>194</v>
      </c>
      <c r="C196" s="1">
        <v>40552</v>
      </c>
      <c r="D196">
        <v>1</v>
      </c>
      <c r="E196">
        <v>0</v>
      </c>
      <c r="F196">
        <v>1</v>
      </c>
      <c r="G196">
        <v>8</v>
      </c>
      <c r="H196" t="s">
        <v>21</v>
      </c>
      <c r="I196">
        <v>0</v>
      </c>
      <c r="J196">
        <v>1</v>
      </c>
      <c r="K196" s="53">
        <v>0.1</v>
      </c>
      <c r="L196" s="53">
        <v>9.0899999999999995E-2</v>
      </c>
      <c r="M196" s="54">
        <v>0.49</v>
      </c>
      <c r="N196">
        <v>0.28360000000000002</v>
      </c>
      <c r="O196">
        <v>0</v>
      </c>
      <c r="P196">
        <v>10</v>
      </c>
      <c r="Q196">
        <v>10</v>
      </c>
      <c r="R196" t="s">
        <v>33</v>
      </c>
      <c r="S196">
        <v>2011</v>
      </c>
      <c r="T196" t="s">
        <v>31</v>
      </c>
      <c r="U196" s="66">
        <v>0.33333333333333331</v>
      </c>
      <c r="V196" t="s">
        <v>49</v>
      </c>
      <c r="W196" t="s">
        <v>32</v>
      </c>
      <c r="X196" s="53">
        <v>0.1</v>
      </c>
      <c r="Y196" s="53">
        <v>0.09</v>
      </c>
      <c r="Z196" s="54">
        <v>0.49</v>
      </c>
      <c r="AA196" s="67" t="str">
        <f>TEXT(RESULT__A[[#This Row],[TIME]],"AM/PM")</f>
        <v>AM</v>
      </c>
      <c r="AB196" t="str">
        <f>TEXT(RESULT__A[[#This Row],[DTEDAY]],"DD")</f>
        <v>09</v>
      </c>
    </row>
    <row r="197" spans="1:28" x14ac:dyDescent="0.25">
      <c r="A197" t="s">
        <v>16</v>
      </c>
      <c r="B197">
        <v>195</v>
      </c>
      <c r="C197" s="1">
        <v>40552</v>
      </c>
      <c r="D197">
        <v>1</v>
      </c>
      <c r="E197">
        <v>0</v>
      </c>
      <c r="F197">
        <v>1</v>
      </c>
      <c r="G197">
        <v>9</v>
      </c>
      <c r="H197" t="s">
        <v>21</v>
      </c>
      <c r="I197">
        <v>0</v>
      </c>
      <c r="J197">
        <v>1</v>
      </c>
      <c r="K197" s="53">
        <v>0.12</v>
      </c>
      <c r="L197" s="53">
        <v>7.5800000000000006E-2</v>
      </c>
      <c r="M197" s="54">
        <v>0.46</v>
      </c>
      <c r="N197">
        <v>0.52239999999999998</v>
      </c>
      <c r="O197">
        <v>0</v>
      </c>
      <c r="P197">
        <v>19</v>
      </c>
      <c r="Q197">
        <v>19</v>
      </c>
      <c r="R197" t="s">
        <v>33</v>
      </c>
      <c r="S197">
        <v>2011</v>
      </c>
      <c r="T197" t="s">
        <v>31</v>
      </c>
      <c r="U197" s="66">
        <v>0.375</v>
      </c>
      <c r="V197" t="s">
        <v>49</v>
      </c>
      <c r="W197" t="s">
        <v>32</v>
      </c>
      <c r="X197" s="53">
        <v>0.12</v>
      </c>
      <c r="Y197" s="53">
        <v>0.08</v>
      </c>
      <c r="Z197" s="54">
        <v>0.46</v>
      </c>
      <c r="AA197" s="67" t="str">
        <f>TEXT(RESULT__A[[#This Row],[TIME]],"AM/PM")</f>
        <v>AM</v>
      </c>
      <c r="AB197" t="str">
        <f>TEXT(RESULT__A[[#This Row],[DTEDAY]],"DD")</f>
        <v>09</v>
      </c>
    </row>
    <row r="198" spans="1:28" x14ac:dyDescent="0.25">
      <c r="A198" t="s">
        <v>16</v>
      </c>
      <c r="B198">
        <v>196</v>
      </c>
      <c r="C198" s="1">
        <v>40552</v>
      </c>
      <c r="D198">
        <v>1</v>
      </c>
      <c r="E198">
        <v>0</v>
      </c>
      <c r="F198">
        <v>1</v>
      </c>
      <c r="G198">
        <v>10</v>
      </c>
      <c r="H198" t="s">
        <v>21</v>
      </c>
      <c r="I198">
        <v>0</v>
      </c>
      <c r="J198">
        <v>1</v>
      </c>
      <c r="K198" s="53">
        <v>0.14000000000000001</v>
      </c>
      <c r="L198" s="53">
        <v>0.1061</v>
      </c>
      <c r="M198" s="54">
        <v>0.43</v>
      </c>
      <c r="N198">
        <v>0.3881</v>
      </c>
      <c r="O198">
        <v>0</v>
      </c>
      <c r="P198">
        <v>49</v>
      </c>
      <c r="Q198">
        <v>49</v>
      </c>
      <c r="R198" t="s">
        <v>33</v>
      </c>
      <c r="S198">
        <v>2011</v>
      </c>
      <c r="T198" t="s">
        <v>31</v>
      </c>
      <c r="U198" s="66">
        <v>0.41666666666666669</v>
      </c>
      <c r="V198" t="s">
        <v>49</v>
      </c>
      <c r="W198" t="s">
        <v>32</v>
      </c>
      <c r="X198" s="53">
        <v>0.14000000000000001</v>
      </c>
      <c r="Y198" s="53">
        <v>0.11</v>
      </c>
      <c r="Z198" s="54">
        <v>0.43</v>
      </c>
      <c r="AA198" s="67" t="str">
        <f>TEXT(RESULT__A[[#This Row],[TIME]],"AM/PM")</f>
        <v>AM</v>
      </c>
      <c r="AB198" t="str">
        <f>TEXT(RESULT__A[[#This Row],[DTEDAY]],"DD")</f>
        <v>09</v>
      </c>
    </row>
    <row r="199" spans="1:28" x14ac:dyDescent="0.25">
      <c r="A199" t="s">
        <v>16</v>
      </c>
      <c r="B199">
        <v>197</v>
      </c>
      <c r="C199" s="1">
        <v>40552</v>
      </c>
      <c r="D199">
        <v>1</v>
      </c>
      <c r="E199">
        <v>0</v>
      </c>
      <c r="F199">
        <v>1</v>
      </c>
      <c r="G199">
        <v>11</v>
      </c>
      <c r="H199" t="s">
        <v>21</v>
      </c>
      <c r="I199">
        <v>0</v>
      </c>
      <c r="J199">
        <v>1</v>
      </c>
      <c r="K199" s="53">
        <v>0.16</v>
      </c>
      <c r="L199" s="53">
        <v>0.1212</v>
      </c>
      <c r="M199" s="54">
        <v>0.4</v>
      </c>
      <c r="N199">
        <v>0.52239999999999998</v>
      </c>
      <c r="O199">
        <v>2</v>
      </c>
      <c r="P199">
        <v>47</v>
      </c>
      <c r="Q199">
        <v>49</v>
      </c>
      <c r="R199" t="s">
        <v>33</v>
      </c>
      <c r="S199">
        <v>2011</v>
      </c>
      <c r="T199" t="s">
        <v>31</v>
      </c>
      <c r="U199" s="66">
        <v>0.45833333333333331</v>
      </c>
      <c r="V199" t="s">
        <v>49</v>
      </c>
      <c r="W199" t="s">
        <v>32</v>
      </c>
      <c r="X199" s="53">
        <v>0.16</v>
      </c>
      <c r="Y199" s="53">
        <v>0.12</v>
      </c>
      <c r="Z199" s="54">
        <v>0.4</v>
      </c>
      <c r="AA199" s="67" t="str">
        <f>TEXT(RESULT__A[[#This Row],[TIME]],"AM/PM")</f>
        <v>AM</v>
      </c>
      <c r="AB199" t="str">
        <f>TEXT(RESULT__A[[#This Row],[DTEDAY]],"DD")</f>
        <v>09</v>
      </c>
    </row>
    <row r="200" spans="1:28" x14ac:dyDescent="0.25">
      <c r="A200" t="s">
        <v>16</v>
      </c>
      <c r="B200">
        <v>198</v>
      </c>
      <c r="C200" s="1">
        <v>40552</v>
      </c>
      <c r="D200">
        <v>1</v>
      </c>
      <c r="E200">
        <v>0</v>
      </c>
      <c r="F200">
        <v>1</v>
      </c>
      <c r="G200">
        <v>12</v>
      </c>
      <c r="H200" t="s">
        <v>21</v>
      </c>
      <c r="I200">
        <v>0</v>
      </c>
      <c r="J200">
        <v>1</v>
      </c>
      <c r="K200" s="53">
        <v>0.18</v>
      </c>
      <c r="L200" s="53">
        <v>0.13639999999999999</v>
      </c>
      <c r="M200" s="54">
        <v>0.37</v>
      </c>
      <c r="N200">
        <v>0.44779999999999998</v>
      </c>
      <c r="O200">
        <v>4</v>
      </c>
      <c r="P200">
        <v>79</v>
      </c>
      <c r="Q200">
        <v>83</v>
      </c>
      <c r="R200" t="s">
        <v>33</v>
      </c>
      <c r="S200">
        <v>2011</v>
      </c>
      <c r="T200" t="s">
        <v>31</v>
      </c>
      <c r="U200" s="66">
        <v>0.5</v>
      </c>
      <c r="V200" t="s">
        <v>49</v>
      </c>
      <c r="W200" t="s">
        <v>32</v>
      </c>
      <c r="X200" s="53">
        <v>0.18</v>
      </c>
      <c r="Y200" s="53">
        <v>0.14000000000000001</v>
      </c>
      <c r="Z200" s="54">
        <v>0.37</v>
      </c>
      <c r="AA200" s="67" t="str">
        <f>TEXT(RESULT__A[[#This Row],[TIME]],"AM/PM")</f>
        <v>PM</v>
      </c>
      <c r="AB200" t="str">
        <f>TEXT(RESULT__A[[#This Row],[DTEDAY]],"DD")</f>
        <v>09</v>
      </c>
    </row>
    <row r="201" spans="1:28" x14ac:dyDescent="0.25">
      <c r="A201" t="s">
        <v>16</v>
      </c>
      <c r="B201">
        <v>199</v>
      </c>
      <c r="C201" s="1">
        <v>40552</v>
      </c>
      <c r="D201">
        <v>1</v>
      </c>
      <c r="E201">
        <v>0</v>
      </c>
      <c r="F201">
        <v>1</v>
      </c>
      <c r="G201">
        <v>13</v>
      </c>
      <c r="H201" t="s">
        <v>21</v>
      </c>
      <c r="I201">
        <v>0</v>
      </c>
      <c r="J201">
        <v>1</v>
      </c>
      <c r="K201" s="53">
        <v>0.2</v>
      </c>
      <c r="L201" s="53">
        <v>0.16669999999999999</v>
      </c>
      <c r="M201" s="54">
        <v>0.34</v>
      </c>
      <c r="N201">
        <v>0.44779999999999998</v>
      </c>
      <c r="O201">
        <v>6</v>
      </c>
      <c r="P201">
        <v>69</v>
      </c>
      <c r="Q201">
        <v>75</v>
      </c>
      <c r="R201" t="s">
        <v>33</v>
      </c>
      <c r="S201">
        <v>2011</v>
      </c>
      <c r="T201" t="s">
        <v>31</v>
      </c>
      <c r="U201" s="66">
        <v>0.54166666666666663</v>
      </c>
      <c r="V201" t="s">
        <v>49</v>
      </c>
      <c r="W201" t="s">
        <v>32</v>
      </c>
      <c r="X201" s="53">
        <v>0.2</v>
      </c>
      <c r="Y201" s="53">
        <v>0.17</v>
      </c>
      <c r="Z201" s="54">
        <v>0.34</v>
      </c>
      <c r="AA201" s="67" t="str">
        <f>TEXT(RESULT__A[[#This Row],[TIME]],"AM/PM")</f>
        <v>PM</v>
      </c>
      <c r="AB201" t="str">
        <f>TEXT(RESULT__A[[#This Row],[DTEDAY]],"DD")</f>
        <v>09</v>
      </c>
    </row>
    <row r="202" spans="1:28" x14ac:dyDescent="0.25">
      <c r="A202" t="s">
        <v>16</v>
      </c>
      <c r="B202">
        <v>200</v>
      </c>
      <c r="C202" s="1">
        <v>40552</v>
      </c>
      <c r="D202">
        <v>1</v>
      </c>
      <c r="E202">
        <v>0</v>
      </c>
      <c r="F202">
        <v>1</v>
      </c>
      <c r="G202">
        <v>14</v>
      </c>
      <c r="H202" t="s">
        <v>21</v>
      </c>
      <c r="I202">
        <v>0</v>
      </c>
      <c r="J202">
        <v>1</v>
      </c>
      <c r="K202" s="53">
        <v>0.22</v>
      </c>
      <c r="L202" s="53">
        <v>0.18179999999999999</v>
      </c>
      <c r="M202" s="54">
        <v>0.32</v>
      </c>
      <c r="N202">
        <v>0.4627</v>
      </c>
      <c r="O202">
        <v>8</v>
      </c>
      <c r="P202">
        <v>64</v>
      </c>
      <c r="Q202">
        <v>72</v>
      </c>
      <c r="R202" t="s">
        <v>33</v>
      </c>
      <c r="S202">
        <v>2011</v>
      </c>
      <c r="T202" t="s">
        <v>31</v>
      </c>
      <c r="U202" s="66">
        <v>0.58333333333333337</v>
      </c>
      <c r="V202" t="s">
        <v>49</v>
      </c>
      <c r="W202" t="s">
        <v>32</v>
      </c>
      <c r="X202" s="53">
        <v>0.22</v>
      </c>
      <c r="Y202" s="53">
        <v>0.18</v>
      </c>
      <c r="Z202" s="54">
        <v>0.32</v>
      </c>
      <c r="AA202" s="67" t="str">
        <f>TEXT(RESULT__A[[#This Row],[TIME]],"AM/PM")</f>
        <v>PM</v>
      </c>
      <c r="AB202" t="str">
        <f>TEXT(RESULT__A[[#This Row],[DTEDAY]],"DD")</f>
        <v>09</v>
      </c>
    </row>
    <row r="203" spans="1:28" x14ac:dyDescent="0.25">
      <c r="A203" t="s">
        <v>16</v>
      </c>
      <c r="B203">
        <v>201</v>
      </c>
      <c r="C203" s="1">
        <v>40552</v>
      </c>
      <c r="D203">
        <v>1</v>
      </c>
      <c r="E203">
        <v>0</v>
      </c>
      <c r="F203">
        <v>1</v>
      </c>
      <c r="G203">
        <v>15</v>
      </c>
      <c r="H203" t="s">
        <v>21</v>
      </c>
      <c r="I203">
        <v>0</v>
      </c>
      <c r="J203">
        <v>1</v>
      </c>
      <c r="K203" s="53">
        <v>0.22</v>
      </c>
      <c r="L203" s="53">
        <v>0.19700000000000001</v>
      </c>
      <c r="M203" s="54">
        <v>0.35</v>
      </c>
      <c r="N203">
        <v>0.35820000000000002</v>
      </c>
      <c r="O203">
        <v>5</v>
      </c>
      <c r="P203">
        <v>77</v>
      </c>
      <c r="Q203">
        <v>82</v>
      </c>
      <c r="R203" t="s">
        <v>33</v>
      </c>
      <c r="S203">
        <v>2011</v>
      </c>
      <c r="T203" t="s">
        <v>31</v>
      </c>
      <c r="U203" s="66">
        <v>0.625</v>
      </c>
      <c r="V203" t="s">
        <v>49</v>
      </c>
      <c r="W203" t="s">
        <v>32</v>
      </c>
      <c r="X203" s="53">
        <v>0.22</v>
      </c>
      <c r="Y203" s="53">
        <v>0.2</v>
      </c>
      <c r="Z203" s="54">
        <v>0.35</v>
      </c>
      <c r="AA203" s="67" t="str">
        <f>TEXT(RESULT__A[[#This Row],[TIME]],"AM/PM")</f>
        <v>PM</v>
      </c>
      <c r="AB203" t="str">
        <f>TEXT(RESULT__A[[#This Row],[DTEDAY]],"DD")</f>
        <v>09</v>
      </c>
    </row>
    <row r="204" spans="1:28" x14ac:dyDescent="0.25">
      <c r="A204" t="s">
        <v>16</v>
      </c>
      <c r="B204">
        <v>202</v>
      </c>
      <c r="C204" s="1">
        <v>40552</v>
      </c>
      <c r="D204">
        <v>1</v>
      </c>
      <c r="E204">
        <v>0</v>
      </c>
      <c r="F204">
        <v>1</v>
      </c>
      <c r="G204">
        <v>16</v>
      </c>
      <c r="H204" t="s">
        <v>21</v>
      </c>
      <c r="I204">
        <v>0</v>
      </c>
      <c r="J204">
        <v>1</v>
      </c>
      <c r="K204" s="53">
        <v>0.2</v>
      </c>
      <c r="L204" s="53">
        <v>0.16669999999999999</v>
      </c>
      <c r="M204" s="54">
        <v>0.34</v>
      </c>
      <c r="N204">
        <v>0.44779999999999998</v>
      </c>
      <c r="O204">
        <v>13</v>
      </c>
      <c r="P204">
        <v>79</v>
      </c>
      <c r="Q204">
        <v>92</v>
      </c>
      <c r="R204" t="s">
        <v>33</v>
      </c>
      <c r="S204">
        <v>2011</v>
      </c>
      <c r="T204" t="s">
        <v>31</v>
      </c>
      <c r="U204" s="66">
        <v>0.66666666666666663</v>
      </c>
      <c r="V204" t="s">
        <v>49</v>
      </c>
      <c r="W204" t="s">
        <v>32</v>
      </c>
      <c r="X204" s="53">
        <v>0.2</v>
      </c>
      <c r="Y204" s="53">
        <v>0.17</v>
      </c>
      <c r="Z204" s="54">
        <v>0.34</v>
      </c>
      <c r="AA204" s="67" t="str">
        <f>TEXT(RESULT__A[[#This Row],[TIME]],"AM/PM")</f>
        <v>PM</v>
      </c>
      <c r="AB204" t="str">
        <f>TEXT(RESULT__A[[#This Row],[DTEDAY]],"DD")</f>
        <v>09</v>
      </c>
    </row>
    <row r="205" spans="1:28" x14ac:dyDescent="0.25">
      <c r="A205" t="s">
        <v>16</v>
      </c>
      <c r="B205">
        <v>203</v>
      </c>
      <c r="C205" s="1">
        <v>40552</v>
      </c>
      <c r="D205">
        <v>1</v>
      </c>
      <c r="E205">
        <v>0</v>
      </c>
      <c r="F205">
        <v>1</v>
      </c>
      <c r="G205">
        <v>17</v>
      </c>
      <c r="H205" t="s">
        <v>21</v>
      </c>
      <c r="I205">
        <v>0</v>
      </c>
      <c r="J205">
        <v>1</v>
      </c>
      <c r="K205" s="53">
        <v>0.18</v>
      </c>
      <c r="L205" s="53">
        <v>0.1515</v>
      </c>
      <c r="M205" s="54">
        <v>0.37</v>
      </c>
      <c r="N205">
        <v>0.3881</v>
      </c>
      <c r="O205">
        <v>3</v>
      </c>
      <c r="P205">
        <v>59</v>
      </c>
      <c r="Q205">
        <v>62</v>
      </c>
      <c r="R205" t="s">
        <v>33</v>
      </c>
      <c r="S205">
        <v>2011</v>
      </c>
      <c r="T205" t="s">
        <v>31</v>
      </c>
      <c r="U205" s="66">
        <v>0.70833333333333337</v>
      </c>
      <c r="V205" t="s">
        <v>49</v>
      </c>
      <c r="W205" t="s">
        <v>32</v>
      </c>
      <c r="X205" s="53">
        <v>0.18</v>
      </c>
      <c r="Y205" s="53">
        <v>0.15</v>
      </c>
      <c r="Z205" s="54">
        <v>0.37</v>
      </c>
      <c r="AA205" s="67" t="str">
        <f>TEXT(RESULT__A[[#This Row],[TIME]],"AM/PM")</f>
        <v>PM</v>
      </c>
      <c r="AB205" t="str">
        <f>TEXT(RESULT__A[[#This Row],[DTEDAY]],"DD")</f>
        <v>09</v>
      </c>
    </row>
    <row r="206" spans="1:28" x14ac:dyDescent="0.25">
      <c r="A206" t="s">
        <v>16</v>
      </c>
      <c r="B206">
        <v>204</v>
      </c>
      <c r="C206" s="1">
        <v>40552</v>
      </c>
      <c r="D206">
        <v>1</v>
      </c>
      <c r="E206">
        <v>0</v>
      </c>
      <c r="F206">
        <v>1</v>
      </c>
      <c r="G206">
        <v>18</v>
      </c>
      <c r="H206" t="s">
        <v>21</v>
      </c>
      <c r="I206">
        <v>0</v>
      </c>
      <c r="J206">
        <v>1</v>
      </c>
      <c r="K206" s="53">
        <v>0.16</v>
      </c>
      <c r="L206" s="53">
        <v>0.13639999999999999</v>
      </c>
      <c r="M206" s="54">
        <v>0.4</v>
      </c>
      <c r="N206">
        <v>0.32840000000000003</v>
      </c>
      <c r="O206">
        <v>4</v>
      </c>
      <c r="P206">
        <v>44</v>
      </c>
      <c r="Q206">
        <v>48</v>
      </c>
      <c r="R206" t="s">
        <v>33</v>
      </c>
      <c r="S206">
        <v>2011</v>
      </c>
      <c r="T206" t="s">
        <v>31</v>
      </c>
      <c r="U206" s="66">
        <v>0.75</v>
      </c>
      <c r="V206" t="s">
        <v>49</v>
      </c>
      <c r="W206" t="s">
        <v>32</v>
      </c>
      <c r="X206" s="53">
        <v>0.16</v>
      </c>
      <c r="Y206" s="53">
        <v>0.14000000000000001</v>
      </c>
      <c r="Z206" s="54">
        <v>0.4</v>
      </c>
      <c r="AA206" s="67" t="str">
        <f>TEXT(RESULT__A[[#This Row],[TIME]],"AM/PM")</f>
        <v>PM</v>
      </c>
      <c r="AB206" t="str">
        <f>TEXT(RESULT__A[[#This Row],[DTEDAY]],"DD")</f>
        <v>09</v>
      </c>
    </row>
    <row r="207" spans="1:28" x14ac:dyDescent="0.25">
      <c r="A207" t="s">
        <v>16</v>
      </c>
      <c r="B207">
        <v>205</v>
      </c>
      <c r="C207" s="1">
        <v>40552</v>
      </c>
      <c r="D207">
        <v>1</v>
      </c>
      <c r="E207">
        <v>0</v>
      </c>
      <c r="F207">
        <v>1</v>
      </c>
      <c r="G207">
        <v>19</v>
      </c>
      <c r="H207" t="s">
        <v>21</v>
      </c>
      <c r="I207">
        <v>0</v>
      </c>
      <c r="J207">
        <v>1</v>
      </c>
      <c r="K207" s="53">
        <v>0.16</v>
      </c>
      <c r="L207" s="53">
        <v>0.13639999999999999</v>
      </c>
      <c r="M207" s="54">
        <v>0.43</v>
      </c>
      <c r="N207">
        <v>0.32840000000000003</v>
      </c>
      <c r="O207">
        <v>1</v>
      </c>
      <c r="P207">
        <v>40</v>
      </c>
      <c r="Q207">
        <v>41</v>
      </c>
      <c r="R207" t="s">
        <v>33</v>
      </c>
      <c r="S207">
        <v>2011</v>
      </c>
      <c r="T207" t="s">
        <v>31</v>
      </c>
      <c r="U207" s="66">
        <v>0.79166666666666663</v>
      </c>
      <c r="V207" t="s">
        <v>49</v>
      </c>
      <c r="W207" t="s">
        <v>32</v>
      </c>
      <c r="X207" s="53">
        <v>0.16</v>
      </c>
      <c r="Y207" s="53">
        <v>0.14000000000000001</v>
      </c>
      <c r="Z207" s="54">
        <v>0.43</v>
      </c>
      <c r="AA207" s="67" t="str">
        <f>TEXT(RESULT__A[[#This Row],[TIME]],"AM/PM")</f>
        <v>PM</v>
      </c>
      <c r="AB207" t="str">
        <f>TEXT(RESULT__A[[#This Row],[DTEDAY]],"DD")</f>
        <v>09</v>
      </c>
    </row>
    <row r="208" spans="1:28" x14ac:dyDescent="0.25">
      <c r="A208" t="s">
        <v>16</v>
      </c>
      <c r="B208">
        <v>206</v>
      </c>
      <c r="C208" s="1">
        <v>40552</v>
      </c>
      <c r="D208">
        <v>1</v>
      </c>
      <c r="E208">
        <v>0</v>
      </c>
      <c r="F208">
        <v>1</v>
      </c>
      <c r="G208">
        <v>20</v>
      </c>
      <c r="H208" t="s">
        <v>21</v>
      </c>
      <c r="I208">
        <v>0</v>
      </c>
      <c r="J208">
        <v>1</v>
      </c>
      <c r="K208" s="53">
        <v>0.14000000000000001</v>
      </c>
      <c r="L208" s="53">
        <v>0.1212</v>
      </c>
      <c r="M208" s="54">
        <v>0.46</v>
      </c>
      <c r="N208">
        <v>0.25369999999999998</v>
      </c>
      <c r="O208">
        <v>0</v>
      </c>
      <c r="P208">
        <v>38</v>
      </c>
      <c r="Q208">
        <v>38</v>
      </c>
      <c r="R208" t="s">
        <v>33</v>
      </c>
      <c r="S208">
        <v>2011</v>
      </c>
      <c r="T208" t="s">
        <v>31</v>
      </c>
      <c r="U208" s="66">
        <v>0.83333333333333337</v>
      </c>
      <c r="V208" t="s">
        <v>49</v>
      </c>
      <c r="W208" t="s">
        <v>32</v>
      </c>
      <c r="X208" s="53">
        <v>0.14000000000000001</v>
      </c>
      <c r="Y208" s="53">
        <v>0.12</v>
      </c>
      <c r="Z208" s="54">
        <v>0.46</v>
      </c>
      <c r="AA208" s="67" t="str">
        <f>TEXT(RESULT__A[[#This Row],[TIME]],"AM/PM")</f>
        <v>PM</v>
      </c>
      <c r="AB208" t="str">
        <f>TEXT(RESULT__A[[#This Row],[DTEDAY]],"DD")</f>
        <v>09</v>
      </c>
    </row>
    <row r="209" spans="1:28" x14ac:dyDescent="0.25">
      <c r="A209" t="s">
        <v>16</v>
      </c>
      <c r="B209">
        <v>207</v>
      </c>
      <c r="C209" s="1">
        <v>40552</v>
      </c>
      <c r="D209">
        <v>1</v>
      </c>
      <c r="E209">
        <v>0</v>
      </c>
      <c r="F209">
        <v>1</v>
      </c>
      <c r="G209">
        <v>21</v>
      </c>
      <c r="H209" t="s">
        <v>21</v>
      </c>
      <c r="I209">
        <v>0</v>
      </c>
      <c r="J209">
        <v>1</v>
      </c>
      <c r="K209" s="53">
        <v>0.14000000000000001</v>
      </c>
      <c r="L209" s="53">
        <v>0.1061</v>
      </c>
      <c r="M209" s="54">
        <v>0.46</v>
      </c>
      <c r="N209">
        <v>0.41789999999999999</v>
      </c>
      <c r="O209">
        <v>1</v>
      </c>
      <c r="P209">
        <v>19</v>
      </c>
      <c r="Q209">
        <v>20</v>
      </c>
      <c r="R209" t="s">
        <v>33</v>
      </c>
      <c r="S209">
        <v>2011</v>
      </c>
      <c r="T209" t="s">
        <v>31</v>
      </c>
      <c r="U209" s="66">
        <v>0.875</v>
      </c>
      <c r="V209" t="s">
        <v>49</v>
      </c>
      <c r="W209" t="s">
        <v>32</v>
      </c>
      <c r="X209" s="53">
        <v>0.14000000000000001</v>
      </c>
      <c r="Y209" s="53">
        <v>0.11</v>
      </c>
      <c r="Z209" s="54">
        <v>0.46</v>
      </c>
      <c r="AA209" s="67" t="str">
        <f>TEXT(RESULT__A[[#This Row],[TIME]],"AM/PM")</f>
        <v>PM</v>
      </c>
      <c r="AB209" t="str">
        <f>TEXT(RESULT__A[[#This Row],[DTEDAY]],"DD")</f>
        <v>09</v>
      </c>
    </row>
    <row r="210" spans="1:28" x14ac:dyDescent="0.25">
      <c r="A210" t="s">
        <v>16</v>
      </c>
      <c r="B210">
        <v>208</v>
      </c>
      <c r="C210" s="1">
        <v>40552</v>
      </c>
      <c r="D210">
        <v>1</v>
      </c>
      <c r="E210">
        <v>0</v>
      </c>
      <c r="F210">
        <v>1</v>
      </c>
      <c r="G210">
        <v>22</v>
      </c>
      <c r="H210" t="s">
        <v>21</v>
      </c>
      <c r="I210">
        <v>0</v>
      </c>
      <c r="J210">
        <v>1</v>
      </c>
      <c r="K210" s="53">
        <v>0.14000000000000001</v>
      </c>
      <c r="L210" s="53">
        <v>0.1212</v>
      </c>
      <c r="M210" s="54">
        <v>0.46</v>
      </c>
      <c r="N210">
        <v>0.29849999999999999</v>
      </c>
      <c r="O210">
        <v>5</v>
      </c>
      <c r="P210">
        <v>10</v>
      </c>
      <c r="Q210">
        <v>15</v>
      </c>
      <c r="R210" t="s">
        <v>33</v>
      </c>
      <c r="S210">
        <v>2011</v>
      </c>
      <c r="T210" t="s">
        <v>31</v>
      </c>
      <c r="U210" s="66">
        <v>0.91666666666666663</v>
      </c>
      <c r="V210" t="s">
        <v>49</v>
      </c>
      <c r="W210" t="s">
        <v>32</v>
      </c>
      <c r="X210" s="53">
        <v>0.14000000000000001</v>
      </c>
      <c r="Y210" s="53">
        <v>0.12</v>
      </c>
      <c r="Z210" s="54">
        <v>0.46</v>
      </c>
      <c r="AA210" s="67" t="str">
        <f>TEXT(RESULT__A[[#This Row],[TIME]],"AM/PM")</f>
        <v>PM</v>
      </c>
      <c r="AB210" t="str">
        <f>TEXT(RESULT__A[[#This Row],[DTEDAY]],"DD")</f>
        <v>09</v>
      </c>
    </row>
    <row r="211" spans="1:28" x14ac:dyDescent="0.25">
      <c r="A211" t="s">
        <v>16</v>
      </c>
      <c r="B211">
        <v>209</v>
      </c>
      <c r="C211" s="1">
        <v>40552</v>
      </c>
      <c r="D211">
        <v>1</v>
      </c>
      <c r="E211">
        <v>0</v>
      </c>
      <c r="F211">
        <v>1</v>
      </c>
      <c r="G211">
        <v>23</v>
      </c>
      <c r="H211" t="s">
        <v>21</v>
      </c>
      <c r="I211">
        <v>0</v>
      </c>
      <c r="J211">
        <v>1</v>
      </c>
      <c r="K211" s="53">
        <v>0.12</v>
      </c>
      <c r="L211" s="53">
        <v>0.13639999999999999</v>
      </c>
      <c r="M211" s="54">
        <v>0.5</v>
      </c>
      <c r="N211">
        <v>0.19400000000000001</v>
      </c>
      <c r="O211">
        <v>0</v>
      </c>
      <c r="P211">
        <v>6</v>
      </c>
      <c r="Q211">
        <v>6</v>
      </c>
      <c r="R211" t="s">
        <v>33</v>
      </c>
      <c r="S211">
        <v>2011</v>
      </c>
      <c r="T211" t="s">
        <v>31</v>
      </c>
      <c r="U211" s="66">
        <v>0.95833333333333337</v>
      </c>
      <c r="V211" t="s">
        <v>49</v>
      </c>
      <c r="W211" t="s">
        <v>32</v>
      </c>
      <c r="X211" s="53">
        <v>0.12</v>
      </c>
      <c r="Y211" s="53">
        <v>0.14000000000000001</v>
      </c>
      <c r="Z211" s="54">
        <v>0.5</v>
      </c>
      <c r="AA211" s="67" t="str">
        <f>TEXT(RESULT__A[[#This Row],[TIME]],"AM/PM")</f>
        <v>PM</v>
      </c>
      <c r="AB211" t="str">
        <f>TEXT(RESULT__A[[#This Row],[DTEDAY]],"DD")</f>
        <v>09</v>
      </c>
    </row>
    <row r="212" spans="1:28" x14ac:dyDescent="0.25">
      <c r="A212" t="s">
        <v>16</v>
      </c>
      <c r="B212">
        <v>210</v>
      </c>
      <c r="C212" s="1">
        <v>40553</v>
      </c>
      <c r="D212">
        <v>1</v>
      </c>
      <c r="E212">
        <v>0</v>
      </c>
      <c r="F212">
        <v>1</v>
      </c>
      <c r="G212">
        <v>0</v>
      </c>
      <c r="H212" t="s">
        <v>21</v>
      </c>
      <c r="I212">
        <v>1</v>
      </c>
      <c r="J212">
        <v>1</v>
      </c>
      <c r="K212" s="53">
        <v>0.12</v>
      </c>
      <c r="L212" s="53">
        <v>0.1212</v>
      </c>
      <c r="M212" s="54">
        <v>0.5</v>
      </c>
      <c r="N212">
        <v>0.28360000000000002</v>
      </c>
      <c r="O212">
        <v>2</v>
      </c>
      <c r="P212">
        <v>3</v>
      </c>
      <c r="Q212">
        <v>5</v>
      </c>
      <c r="R212" t="s">
        <v>33</v>
      </c>
      <c r="S212">
        <v>2011</v>
      </c>
      <c r="T212" t="s">
        <v>31</v>
      </c>
      <c r="U212" s="66">
        <v>0</v>
      </c>
      <c r="V212" t="s">
        <v>50</v>
      </c>
      <c r="W212" t="s">
        <v>32</v>
      </c>
      <c r="X212" s="53">
        <v>0.12</v>
      </c>
      <c r="Y212" s="53">
        <v>0.12</v>
      </c>
      <c r="Z212" s="54">
        <v>0.5</v>
      </c>
      <c r="AA212" s="67" t="str">
        <f>TEXT(RESULT__A[[#This Row],[TIME]],"AM/PM")</f>
        <v>AM</v>
      </c>
      <c r="AB212" t="str">
        <f>TEXT(RESULT__A[[#This Row],[DTEDAY]],"DD")</f>
        <v>10</v>
      </c>
    </row>
    <row r="213" spans="1:28" x14ac:dyDescent="0.25">
      <c r="A213" t="s">
        <v>16</v>
      </c>
      <c r="B213">
        <v>211</v>
      </c>
      <c r="C213" s="1">
        <v>40553</v>
      </c>
      <c r="D213">
        <v>1</v>
      </c>
      <c r="E213">
        <v>0</v>
      </c>
      <c r="F213">
        <v>1</v>
      </c>
      <c r="G213">
        <v>1</v>
      </c>
      <c r="H213" t="s">
        <v>21</v>
      </c>
      <c r="I213">
        <v>1</v>
      </c>
      <c r="J213">
        <v>1</v>
      </c>
      <c r="K213" s="53">
        <v>0.12</v>
      </c>
      <c r="L213" s="53">
        <v>0.1212</v>
      </c>
      <c r="M213" s="54">
        <v>0.5</v>
      </c>
      <c r="N213">
        <v>0.28360000000000002</v>
      </c>
      <c r="O213">
        <v>1</v>
      </c>
      <c r="P213">
        <v>0</v>
      </c>
      <c r="Q213">
        <v>1</v>
      </c>
      <c r="R213" t="s">
        <v>33</v>
      </c>
      <c r="S213">
        <v>2011</v>
      </c>
      <c r="T213" t="s">
        <v>31</v>
      </c>
      <c r="U213" s="66">
        <v>4.1666666666666664E-2</v>
      </c>
      <c r="V213" t="s">
        <v>50</v>
      </c>
      <c r="W213" t="s">
        <v>32</v>
      </c>
      <c r="X213" s="53">
        <v>0.12</v>
      </c>
      <c r="Y213" s="53">
        <v>0.12</v>
      </c>
      <c r="Z213" s="54">
        <v>0.5</v>
      </c>
      <c r="AA213" s="67" t="str">
        <f>TEXT(RESULT__A[[#This Row],[TIME]],"AM/PM")</f>
        <v>AM</v>
      </c>
      <c r="AB213" t="str">
        <f>TEXT(RESULT__A[[#This Row],[DTEDAY]],"DD")</f>
        <v>10</v>
      </c>
    </row>
    <row r="214" spans="1:28" x14ac:dyDescent="0.25">
      <c r="A214" t="s">
        <v>16</v>
      </c>
      <c r="B214">
        <v>212</v>
      </c>
      <c r="C214" s="1">
        <v>40553</v>
      </c>
      <c r="D214">
        <v>1</v>
      </c>
      <c r="E214">
        <v>0</v>
      </c>
      <c r="F214">
        <v>1</v>
      </c>
      <c r="G214">
        <v>2</v>
      </c>
      <c r="H214" t="s">
        <v>21</v>
      </c>
      <c r="I214">
        <v>1</v>
      </c>
      <c r="J214">
        <v>1</v>
      </c>
      <c r="K214" s="53">
        <v>0.12</v>
      </c>
      <c r="L214" s="53">
        <v>0.1212</v>
      </c>
      <c r="M214" s="54">
        <v>0.5</v>
      </c>
      <c r="N214">
        <v>0.22389999999999999</v>
      </c>
      <c r="O214">
        <v>0</v>
      </c>
      <c r="P214">
        <v>3</v>
      </c>
      <c r="Q214">
        <v>3</v>
      </c>
      <c r="R214" t="s">
        <v>33</v>
      </c>
      <c r="S214">
        <v>2011</v>
      </c>
      <c r="T214" t="s">
        <v>31</v>
      </c>
      <c r="U214" s="66">
        <v>8.3333333333333329E-2</v>
      </c>
      <c r="V214" t="s">
        <v>50</v>
      </c>
      <c r="W214" t="s">
        <v>32</v>
      </c>
      <c r="X214" s="53">
        <v>0.12</v>
      </c>
      <c r="Y214" s="53">
        <v>0.12</v>
      </c>
      <c r="Z214" s="54">
        <v>0.5</v>
      </c>
      <c r="AA214" s="67" t="str">
        <f>TEXT(RESULT__A[[#This Row],[TIME]],"AM/PM")</f>
        <v>AM</v>
      </c>
      <c r="AB214" t="str">
        <f>TEXT(RESULT__A[[#This Row],[DTEDAY]],"DD")</f>
        <v>10</v>
      </c>
    </row>
    <row r="215" spans="1:28" x14ac:dyDescent="0.25">
      <c r="A215" t="s">
        <v>16</v>
      </c>
      <c r="B215">
        <v>213</v>
      </c>
      <c r="C215" s="1">
        <v>40553</v>
      </c>
      <c r="D215">
        <v>1</v>
      </c>
      <c r="E215">
        <v>0</v>
      </c>
      <c r="F215">
        <v>1</v>
      </c>
      <c r="G215">
        <v>3</v>
      </c>
      <c r="H215" t="s">
        <v>21</v>
      </c>
      <c r="I215">
        <v>1</v>
      </c>
      <c r="J215">
        <v>1</v>
      </c>
      <c r="K215" s="53">
        <v>0.12</v>
      </c>
      <c r="L215" s="53">
        <v>0.1212</v>
      </c>
      <c r="M215" s="54">
        <v>0.5</v>
      </c>
      <c r="N215">
        <v>0.22389999999999999</v>
      </c>
      <c r="O215">
        <v>0</v>
      </c>
      <c r="P215">
        <v>1</v>
      </c>
      <c r="Q215">
        <v>1</v>
      </c>
      <c r="R215" t="s">
        <v>33</v>
      </c>
      <c r="S215">
        <v>2011</v>
      </c>
      <c r="T215" t="s">
        <v>31</v>
      </c>
      <c r="U215" s="66">
        <v>0.125</v>
      </c>
      <c r="V215" t="s">
        <v>50</v>
      </c>
      <c r="W215" t="s">
        <v>32</v>
      </c>
      <c r="X215" s="53">
        <v>0.12</v>
      </c>
      <c r="Y215" s="53">
        <v>0.12</v>
      </c>
      <c r="Z215" s="54">
        <v>0.5</v>
      </c>
      <c r="AA215" s="67" t="str">
        <f>TEXT(RESULT__A[[#This Row],[TIME]],"AM/PM")</f>
        <v>AM</v>
      </c>
      <c r="AB215" t="str">
        <f>TEXT(RESULT__A[[#This Row],[DTEDAY]],"DD")</f>
        <v>10</v>
      </c>
    </row>
    <row r="216" spans="1:28" x14ac:dyDescent="0.25">
      <c r="A216" t="s">
        <v>16</v>
      </c>
      <c r="B216">
        <v>214</v>
      </c>
      <c r="C216" s="1">
        <v>40553</v>
      </c>
      <c r="D216">
        <v>1</v>
      </c>
      <c r="E216">
        <v>0</v>
      </c>
      <c r="F216">
        <v>1</v>
      </c>
      <c r="G216">
        <v>4</v>
      </c>
      <c r="H216" t="s">
        <v>21</v>
      </c>
      <c r="I216">
        <v>1</v>
      </c>
      <c r="J216">
        <v>1</v>
      </c>
      <c r="K216" s="53">
        <v>0.1</v>
      </c>
      <c r="L216" s="53">
        <v>0.1212</v>
      </c>
      <c r="M216" s="54">
        <v>0.54</v>
      </c>
      <c r="N216">
        <v>0.1343</v>
      </c>
      <c r="O216">
        <v>1</v>
      </c>
      <c r="P216">
        <v>2</v>
      </c>
      <c r="Q216">
        <v>3</v>
      </c>
      <c r="R216" t="s">
        <v>33</v>
      </c>
      <c r="S216">
        <v>2011</v>
      </c>
      <c r="T216" t="s">
        <v>31</v>
      </c>
      <c r="U216" s="66">
        <v>0.16666666666666666</v>
      </c>
      <c r="V216" t="s">
        <v>50</v>
      </c>
      <c r="W216" t="s">
        <v>32</v>
      </c>
      <c r="X216" s="53">
        <v>0.1</v>
      </c>
      <c r="Y216" s="53">
        <v>0.12</v>
      </c>
      <c r="Z216" s="54">
        <v>0.54</v>
      </c>
      <c r="AA216" s="67" t="str">
        <f>TEXT(RESULT__A[[#This Row],[TIME]],"AM/PM")</f>
        <v>AM</v>
      </c>
      <c r="AB216" t="str">
        <f>TEXT(RESULT__A[[#This Row],[DTEDAY]],"DD")</f>
        <v>10</v>
      </c>
    </row>
    <row r="217" spans="1:28" x14ac:dyDescent="0.25">
      <c r="A217" t="s">
        <v>16</v>
      </c>
      <c r="B217">
        <v>215</v>
      </c>
      <c r="C217" s="1">
        <v>40553</v>
      </c>
      <c r="D217">
        <v>1</v>
      </c>
      <c r="E217">
        <v>0</v>
      </c>
      <c r="F217">
        <v>1</v>
      </c>
      <c r="G217">
        <v>5</v>
      </c>
      <c r="H217" t="s">
        <v>21</v>
      </c>
      <c r="I217">
        <v>1</v>
      </c>
      <c r="J217">
        <v>1</v>
      </c>
      <c r="K217" s="53">
        <v>0.1</v>
      </c>
      <c r="L217" s="53">
        <v>0.1061</v>
      </c>
      <c r="M217" s="54">
        <v>0.54</v>
      </c>
      <c r="N217">
        <v>0.25369999999999998</v>
      </c>
      <c r="O217">
        <v>0</v>
      </c>
      <c r="P217">
        <v>3</v>
      </c>
      <c r="Q217">
        <v>3</v>
      </c>
      <c r="R217" t="s">
        <v>33</v>
      </c>
      <c r="S217">
        <v>2011</v>
      </c>
      <c r="T217" t="s">
        <v>31</v>
      </c>
      <c r="U217" s="66">
        <v>0.20833333333333334</v>
      </c>
      <c r="V217" t="s">
        <v>50</v>
      </c>
      <c r="W217" t="s">
        <v>32</v>
      </c>
      <c r="X217" s="53">
        <v>0.1</v>
      </c>
      <c r="Y217" s="53">
        <v>0.11</v>
      </c>
      <c r="Z217" s="54">
        <v>0.54</v>
      </c>
      <c r="AA217" s="67" t="str">
        <f>TEXT(RESULT__A[[#This Row],[TIME]],"AM/PM")</f>
        <v>AM</v>
      </c>
      <c r="AB217" t="str">
        <f>TEXT(RESULT__A[[#This Row],[DTEDAY]],"DD")</f>
        <v>10</v>
      </c>
    </row>
    <row r="218" spans="1:28" x14ac:dyDescent="0.25">
      <c r="A218" t="s">
        <v>16</v>
      </c>
      <c r="B218">
        <v>216</v>
      </c>
      <c r="C218" s="1">
        <v>40553</v>
      </c>
      <c r="D218">
        <v>1</v>
      </c>
      <c r="E218">
        <v>0</v>
      </c>
      <c r="F218">
        <v>1</v>
      </c>
      <c r="G218">
        <v>6</v>
      </c>
      <c r="H218" t="s">
        <v>21</v>
      </c>
      <c r="I218">
        <v>1</v>
      </c>
      <c r="J218">
        <v>1</v>
      </c>
      <c r="K218" s="53">
        <v>0.12</v>
      </c>
      <c r="L218" s="53">
        <v>0.1212</v>
      </c>
      <c r="M218" s="54">
        <v>0.5</v>
      </c>
      <c r="N218">
        <v>0.28360000000000002</v>
      </c>
      <c r="O218">
        <v>0</v>
      </c>
      <c r="P218">
        <v>31</v>
      </c>
      <c r="Q218">
        <v>31</v>
      </c>
      <c r="R218" t="s">
        <v>33</v>
      </c>
      <c r="S218">
        <v>2011</v>
      </c>
      <c r="T218" t="s">
        <v>31</v>
      </c>
      <c r="U218" s="66">
        <v>0.25</v>
      </c>
      <c r="V218" t="s">
        <v>50</v>
      </c>
      <c r="W218" t="s">
        <v>32</v>
      </c>
      <c r="X218" s="53">
        <v>0.12</v>
      </c>
      <c r="Y218" s="53">
        <v>0.12</v>
      </c>
      <c r="Z218" s="54">
        <v>0.5</v>
      </c>
      <c r="AA218" s="67" t="str">
        <f>TEXT(RESULT__A[[#This Row],[TIME]],"AM/PM")</f>
        <v>AM</v>
      </c>
      <c r="AB218" t="str">
        <f>TEXT(RESULT__A[[#This Row],[DTEDAY]],"DD")</f>
        <v>10</v>
      </c>
    </row>
    <row r="219" spans="1:28" x14ac:dyDescent="0.25">
      <c r="A219" t="s">
        <v>16</v>
      </c>
      <c r="B219">
        <v>217</v>
      </c>
      <c r="C219" s="1">
        <v>40553</v>
      </c>
      <c r="D219">
        <v>1</v>
      </c>
      <c r="E219">
        <v>0</v>
      </c>
      <c r="F219">
        <v>1</v>
      </c>
      <c r="G219">
        <v>7</v>
      </c>
      <c r="H219" t="s">
        <v>21</v>
      </c>
      <c r="I219">
        <v>1</v>
      </c>
      <c r="J219">
        <v>1</v>
      </c>
      <c r="K219" s="53">
        <v>0.12</v>
      </c>
      <c r="L219" s="53">
        <v>0.1212</v>
      </c>
      <c r="M219" s="54">
        <v>0.5</v>
      </c>
      <c r="N219">
        <v>0.22389999999999999</v>
      </c>
      <c r="O219">
        <v>2</v>
      </c>
      <c r="P219">
        <v>75</v>
      </c>
      <c r="Q219">
        <v>77</v>
      </c>
      <c r="R219" t="s">
        <v>33</v>
      </c>
      <c r="S219">
        <v>2011</v>
      </c>
      <c r="T219" t="s">
        <v>31</v>
      </c>
      <c r="U219" s="66">
        <v>0.29166666666666669</v>
      </c>
      <c r="V219" t="s">
        <v>50</v>
      </c>
      <c r="W219" t="s">
        <v>32</v>
      </c>
      <c r="X219" s="53">
        <v>0.12</v>
      </c>
      <c r="Y219" s="53">
        <v>0.12</v>
      </c>
      <c r="Z219" s="54">
        <v>0.5</v>
      </c>
      <c r="AA219" s="67" t="str">
        <f>TEXT(RESULT__A[[#This Row],[TIME]],"AM/PM")</f>
        <v>AM</v>
      </c>
      <c r="AB219" t="str">
        <f>TEXT(RESULT__A[[#This Row],[DTEDAY]],"DD")</f>
        <v>10</v>
      </c>
    </row>
    <row r="220" spans="1:28" x14ac:dyDescent="0.25">
      <c r="A220" t="s">
        <v>16</v>
      </c>
      <c r="B220">
        <v>218</v>
      </c>
      <c r="C220" s="1">
        <v>40553</v>
      </c>
      <c r="D220">
        <v>1</v>
      </c>
      <c r="E220">
        <v>0</v>
      </c>
      <c r="F220">
        <v>1</v>
      </c>
      <c r="G220">
        <v>8</v>
      </c>
      <c r="H220" t="s">
        <v>21</v>
      </c>
      <c r="I220">
        <v>1</v>
      </c>
      <c r="J220">
        <v>2</v>
      </c>
      <c r="K220" s="53">
        <v>0.12</v>
      </c>
      <c r="L220" s="53">
        <v>0.1212</v>
      </c>
      <c r="M220" s="54">
        <v>0.5</v>
      </c>
      <c r="N220">
        <v>0.28360000000000002</v>
      </c>
      <c r="O220">
        <v>4</v>
      </c>
      <c r="P220">
        <v>184</v>
      </c>
      <c r="Q220">
        <v>188</v>
      </c>
      <c r="R220" t="s">
        <v>33</v>
      </c>
      <c r="S220">
        <v>2011</v>
      </c>
      <c r="T220" t="s">
        <v>31</v>
      </c>
      <c r="U220" s="66">
        <v>0.33333333333333331</v>
      </c>
      <c r="V220" t="s">
        <v>50</v>
      </c>
      <c r="W220" t="s">
        <v>34</v>
      </c>
      <c r="X220" s="53">
        <v>0.12</v>
      </c>
      <c r="Y220" s="53">
        <v>0.12</v>
      </c>
      <c r="Z220" s="54">
        <v>0.5</v>
      </c>
      <c r="AA220" s="67" t="str">
        <f>TEXT(RESULT__A[[#This Row],[TIME]],"AM/PM")</f>
        <v>AM</v>
      </c>
      <c r="AB220" t="str">
        <f>TEXT(RESULT__A[[#This Row],[DTEDAY]],"DD")</f>
        <v>10</v>
      </c>
    </row>
    <row r="221" spans="1:28" x14ac:dyDescent="0.25">
      <c r="A221" t="s">
        <v>16</v>
      </c>
      <c r="B221">
        <v>219</v>
      </c>
      <c r="C221" s="1">
        <v>40553</v>
      </c>
      <c r="D221">
        <v>1</v>
      </c>
      <c r="E221">
        <v>0</v>
      </c>
      <c r="F221">
        <v>1</v>
      </c>
      <c r="G221">
        <v>9</v>
      </c>
      <c r="H221" t="s">
        <v>21</v>
      </c>
      <c r="I221">
        <v>1</v>
      </c>
      <c r="J221">
        <v>2</v>
      </c>
      <c r="K221" s="53">
        <v>0.14000000000000001</v>
      </c>
      <c r="L221" s="53">
        <v>0.1212</v>
      </c>
      <c r="M221" s="54">
        <v>0.5</v>
      </c>
      <c r="N221">
        <v>0.25369999999999998</v>
      </c>
      <c r="O221">
        <v>2</v>
      </c>
      <c r="P221">
        <v>92</v>
      </c>
      <c r="Q221">
        <v>94</v>
      </c>
      <c r="R221" t="s">
        <v>33</v>
      </c>
      <c r="S221">
        <v>2011</v>
      </c>
      <c r="T221" t="s">
        <v>31</v>
      </c>
      <c r="U221" s="66">
        <v>0.375</v>
      </c>
      <c r="V221" t="s">
        <v>50</v>
      </c>
      <c r="W221" t="s">
        <v>34</v>
      </c>
      <c r="X221" s="53">
        <v>0.14000000000000001</v>
      </c>
      <c r="Y221" s="53">
        <v>0.12</v>
      </c>
      <c r="Z221" s="54">
        <v>0.5</v>
      </c>
      <c r="AA221" s="67" t="str">
        <f>TEXT(RESULT__A[[#This Row],[TIME]],"AM/PM")</f>
        <v>AM</v>
      </c>
      <c r="AB221" t="str">
        <f>TEXT(RESULT__A[[#This Row],[DTEDAY]],"DD")</f>
        <v>10</v>
      </c>
    </row>
    <row r="222" spans="1:28" x14ac:dyDescent="0.25">
      <c r="A222" t="s">
        <v>16</v>
      </c>
      <c r="B222">
        <v>220</v>
      </c>
      <c r="C222" s="1">
        <v>40553</v>
      </c>
      <c r="D222">
        <v>1</v>
      </c>
      <c r="E222">
        <v>0</v>
      </c>
      <c r="F222">
        <v>1</v>
      </c>
      <c r="G222">
        <v>10</v>
      </c>
      <c r="H222" t="s">
        <v>21</v>
      </c>
      <c r="I222">
        <v>1</v>
      </c>
      <c r="J222">
        <v>2</v>
      </c>
      <c r="K222" s="53">
        <v>0.14000000000000001</v>
      </c>
      <c r="L222" s="53">
        <v>0.1212</v>
      </c>
      <c r="M222" s="54">
        <v>0.5</v>
      </c>
      <c r="N222">
        <v>0.29849999999999999</v>
      </c>
      <c r="O222">
        <v>0</v>
      </c>
      <c r="P222">
        <v>31</v>
      </c>
      <c r="Q222">
        <v>31</v>
      </c>
      <c r="R222" t="s">
        <v>33</v>
      </c>
      <c r="S222">
        <v>2011</v>
      </c>
      <c r="T222" t="s">
        <v>31</v>
      </c>
      <c r="U222" s="66">
        <v>0.41666666666666669</v>
      </c>
      <c r="V222" t="s">
        <v>50</v>
      </c>
      <c r="W222" t="s">
        <v>34</v>
      </c>
      <c r="X222" s="53">
        <v>0.14000000000000001</v>
      </c>
      <c r="Y222" s="53">
        <v>0.12</v>
      </c>
      <c r="Z222" s="54">
        <v>0.5</v>
      </c>
      <c r="AA222" s="67" t="str">
        <f>TEXT(RESULT__A[[#This Row],[TIME]],"AM/PM")</f>
        <v>AM</v>
      </c>
      <c r="AB222" t="str">
        <f>TEXT(RESULT__A[[#This Row],[DTEDAY]],"DD")</f>
        <v>10</v>
      </c>
    </row>
    <row r="223" spans="1:28" x14ac:dyDescent="0.25">
      <c r="A223" t="s">
        <v>16</v>
      </c>
      <c r="B223">
        <v>221</v>
      </c>
      <c r="C223" s="1">
        <v>40553</v>
      </c>
      <c r="D223">
        <v>1</v>
      </c>
      <c r="E223">
        <v>0</v>
      </c>
      <c r="F223">
        <v>1</v>
      </c>
      <c r="G223">
        <v>11</v>
      </c>
      <c r="H223" t="s">
        <v>21</v>
      </c>
      <c r="I223">
        <v>1</v>
      </c>
      <c r="J223">
        <v>2</v>
      </c>
      <c r="K223" s="53">
        <v>0.16</v>
      </c>
      <c r="L223" s="53">
        <v>0.13639999999999999</v>
      </c>
      <c r="M223" s="54">
        <v>0.47</v>
      </c>
      <c r="N223">
        <v>0.28360000000000002</v>
      </c>
      <c r="O223">
        <v>2</v>
      </c>
      <c r="P223">
        <v>28</v>
      </c>
      <c r="Q223">
        <v>30</v>
      </c>
      <c r="R223" t="s">
        <v>33</v>
      </c>
      <c r="S223">
        <v>2011</v>
      </c>
      <c r="T223" t="s">
        <v>31</v>
      </c>
      <c r="U223" s="66">
        <v>0.45833333333333331</v>
      </c>
      <c r="V223" t="s">
        <v>50</v>
      </c>
      <c r="W223" t="s">
        <v>34</v>
      </c>
      <c r="X223" s="53">
        <v>0.16</v>
      </c>
      <c r="Y223" s="53">
        <v>0.14000000000000001</v>
      </c>
      <c r="Z223" s="54">
        <v>0.47</v>
      </c>
      <c r="AA223" s="67" t="str">
        <f>TEXT(RESULT__A[[#This Row],[TIME]],"AM/PM")</f>
        <v>AM</v>
      </c>
      <c r="AB223" t="str">
        <f>TEXT(RESULT__A[[#This Row],[DTEDAY]],"DD")</f>
        <v>10</v>
      </c>
    </row>
    <row r="224" spans="1:28" x14ac:dyDescent="0.25">
      <c r="A224" t="s">
        <v>16</v>
      </c>
      <c r="B224">
        <v>222</v>
      </c>
      <c r="C224" s="1">
        <v>40553</v>
      </c>
      <c r="D224">
        <v>1</v>
      </c>
      <c r="E224">
        <v>0</v>
      </c>
      <c r="F224">
        <v>1</v>
      </c>
      <c r="G224">
        <v>12</v>
      </c>
      <c r="H224" t="s">
        <v>21</v>
      </c>
      <c r="I224">
        <v>1</v>
      </c>
      <c r="J224">
        <v>2</v>
      </c>
      <c r="K224" s="53">
        <v>0.2</v>
      </c>
      <c r="L224" s="53">
        <v>0.18179999999999999</v>
      </c>
      <c r="M224" s="54">
        <v>0.4</v>
      </c>
      <c r="N224">
        <v>0.28360000000000002</v>
      </c>
      <c r="O224">
        <v>5</v>
      </c>
      <c r="P224">
        <v>47</v>
      </c>
      <c r="Q224">
        <v>52</v>
      </c>
      <c r="R224" t="s">
        <v>33</v>
      </c>
      <c r="S224">
        <v>2011</v>
      </c>
      <c r="T224" t="s">
        <v>31</v>
      </c>
      <c r="U224" s="66">
        <v>0.5</v>
      </c>
      <c r="V224" t="s">
        <v>50</v>
      </c>
      <c r="W224" t="s">
        <v>34</v>
      </c>
      <c r="X224" s="53">
        <v>0.2</v>
      </c>
      <c r="Y224" s="53">
        <v>0.18</v>
      </c>
      <c r="Z224" s="54">
        <v>0.4</v>
      </c>
      <c r="AA224" s="67" t="str">
        <f>TEXT(RESULT__A[[#This Row],[TIME]],"AM/PM")</f>
        <v>PM</v>
      </c>
      <c r="AB224" t="str">
        <f>TEXT(RESULT__A[[#This Row],[DTEDAY]],"DD")</f>
        <v>10</v>
      </c>
    </row>
    <row r="225" spans="1:28" x14ac:dyDescent="0.25">
      <c r="A225" t="s">
        <v>16</v>
      </c>
      <c r="B225">
        <v>223</v>
      </c>
      <c r="C225" s="1">
        <v>40553</v>
      </c>
      <c r="D225">
        <v>1</v>
      </c>
      <c r="E225">
        <v>0</v>
      </c>
      <c r="F225">
        <v>1</v>
      </c>
      <c r="G225">
        <v>13</v>
      </c>
      <c r="H225" t="s">
        <v>21</v>
      </c>
      <c r="I225">
        <v>1</v>
      </c>
      <c r="J225">
        <v>2</v>
      </c>
      <c r="K225" s="53">
        <v>0.2</v>
      </c>
      <c r="L225" s="53">
        <v>0.18179999999999999</v>
      </c>
      <c r="M225" s="54">
        <v>0.4</v>
      </c>
      <c r="N225">
        <v>0.28360000000000002</v>
      </c>
      <c r="O225">
        <v>4</v>
      </c>
      <c r="P225">
        <v>50</v>
      </c>
      <c r="Q225">
        <v>54</v>
      </c>
      <c r="R225" t="s">
        <v>33</v>
      </c>
      <c r="S225">
        <v>2011</v>
      </c>
      <c r="T225" t="s">
        <v>31</v>
      </c>
      <c r="U225" s="66">
        <v>0.54166666666666663</v>
      </c>
      <c r="V225" t="s">
        <v>50</v>
      </c>
      <c r="W225" t="s">
        <v>34</v>
      </c>
      <c r="X225" s="53">
        <v>0.2</v>
      </c>
      <c r="Y225" s="53">
        <v>0.18</v>
      </c>
      <c r="Z225" s="54">
        <v>0.4</v>
      </c>
      <c r="AA225" s="67" t="str">
        <f>TEXT(RESULT__A[[#This Row],[TIME]],"AM/PM")</f>
        <v>PM</v>
      </c>
      <c r="AB225" t="str">
        <f>TEXT(RESULT__A[[#This Row],[DTEDAY]],"DD")</f>
        <v>10</v>
      </c>
    </row>
    <row r="226" spans="1:28" x14ac:dyDescent="0.25">
      <c r="A226" t="s">
        <v>16</v>
      </c>
      <c r="B226">
        <v>224</v>
      </c>
      <c r="C226" s="1">
        <v>40553</v>
      </c>
      <c r="D226">
        <v>1</v>
      </c>
      <c r="E226">
        <v>0</v>
      </c>
      <c r="F226">
        <v>1</v>
      </c>
      <c r="G226">
        <v>14</v>
      </c>
      <c r="H226" t="s">
        <v>21</v>
      </c>
      <c r="I226">
        <v>1</v>
      </c>
      <c r="J226">
        <v>2</v>
      </c>
      <c r="K226" s="53">
        <v>0.2</v>
      </c>
      <c r="L226" s="53">
        <v>0.19700000000000001</v>
      </c>
      <c r="M226" s="54">
        <v>0.4</v>
      </c>
      <c r="N226">
        <v>0.22389999999999999</v>
      </c>
      <c r="O226">
        <v>0</v>
      </c>
      <c r="P226">
        <v>47</v>
      </c>
      <c r="Q226">
        <v>47</v>
      </c>
      <c r="R226" t="s">
        <v>33</v>
      </c>
      <c r="S226">
        <v>2011</v>
      </c>
      <c r="T226" t="s">
        <v>31</v>
      </c>
      <c r="U226" s="66">
        <v>0.58333333333333337</v>
      </c>
      <c r="V226" t="s">
        <v>50</v>
      </c>
      <c r="W226" t="s">
        <v>34</v>
      </c>
      <c r="X226" s="53">
        <v>0.2</v>
      </c>
      <c r="Y226" s="53">
        <v>0.2</v>
      </c>
      <c r="Z226" s="54">
        <v>0.4</v>
      </c>
      <c r="AA226" s="67" t="str">
        <f>TEXT(RESULT__A[[#This Row],[TIME]],"AM/PM")</f>
        <v>PM</v>
      </c>
      <c r="AB226" t="str">
        <f>TEXT(RESULT__A[[#This Row],[DTEDAY]],"DD")</f>
        <v>10</v>
      </c>
    </row>
    <row r="227" spans="1:28" x14ac:dyDescent="0.25">
      <c r="A227" t="s">
        <v>16</v>
      </c>
      <c r="B227">
        <v>225</v>
      </c>
      <c r="C227" s="1">
        <v>40553</v>
      </c>
      <c r="D227">
        <v>1</v>
      </c>
      <c r="E227">
        <v>0</v>
      </c>
      <c r="F227">
        <v>1</v>
      </c>
      <c r="G227">
        <v>15</v>
      </c>
      <c r="H227" t="s">
        <v>21</v>
      </c>
      <c r="I227">
        <v>1</v>
      </c>
      <c r="J227">
        <v>2</v>
      </c>
      <c r="K227" s="53">
        <v>0.2</v>
      </c>
      <c r="L227" s="53">
        <v>0.19700000000000001</v>
      </c>
      <c r="M227" s="54">
        <v>0.4</v>
      </c>
      <c r="N227">
        <v>0.22389999999999999</v>
      </c>
      <c r="O227">
        <v>2</v>
      </c>
      <c r="P227">
        <v>43</v>
      </c>
      <c r="Q227">
        <v>45</v>
      </c>
      <c r="R227" t="s">
        <v>33</v>
      </c>
      <c r="S227">
        <v>2011</v>
      </c>
      <c r="T227" t="s">
        <v>31</v>
      </c>
      <c r="U227" s="66">
        <v>0.625</v>
      </c>
      <c r="V227" t="s">
        <v>50</v>
      </c>
      <c r="W227" t="s">
        <v>34</v>
      </c>
      <c r="X227" s="53">
        <v>0.2</v>
      </c>
      <c r="Y227" s="53">
        <v>0.2</v>
      </c>
      <c r="Z227" s="54">
        <v>0.4</v>
      </c>
      <c r="AA227" s="67" t="str">
        <f>TEXT(RESULT__A[[#This Row],[TIME]],"AM/PM")</f>
        <v>PM</v>
      </c>
      <c r="AB227" t="str">
        <f>TEXT(RESULT__A[[#This Row],[DTEDAY]],"DD")</f>
        <v>10</v>
      </c>
    </row>
    <row r="228" spans="1:28" x14ac:dyDescent="0.25">
      <c r="A228" t="s">
        <v>16</v>
      </c>
      <c r="B228">
        <v>226</v>
      </c>
      <c r="C228" s="1">
        <v>40553</v>
      </c>
      <c r="D228">
        <v>1</v>
      </c>
      <c r="E228">
        <v>0</v>
      </c>
      <c r="F228">
        <v>1</v>
      </c>
      <c r="G228">
        <v>16</v>
      </c>
      <c r="H228" t="s">
        <v>21</v>
      </c>
      <c r="I228">
        <v>1</v>
      </c>
      <c r="J228">
        <v>1</v>
      </c>
      <c r="K228" s="53">
        <v>0.2</v>
      </c>
      <c r="L228" s="53">
        <v>0.21210000000000001</v>
      </c>
      <c r="M228" s="54">
        <v>0.4</v>
      </c>
      <c r="N228">
        <v>0.1343</v>
      </c>
      <c r="O228">
        <v>4</v>
      </c>
      <c r="P228">
        <v>70</v>
      </c>
      <c r="Q228">
        <v>74</v>
      </c>
      <c r="R228" t="s">
        <v>33</v>
      </c>
      <c r="S228">
        <v>2011</v>
      </c>
      <c r="T228" t="s">
        <v>31</v>
      </c>
      <c r="U228" s="66">
        <v>0.66666666666666663</v>
      </c>
      <c r="V228" t="s">
        <v>50</v>
      </c>
      <c r="W228" t="s">
        <v>32</v>
      </c>
      <c r="X228" s="53">
        <v>0.2</v>
      </c>
      <c r="Y228" s="53">
        <v>0.21</v>
      </c>
      <c r="Z228" s="54">
        <v>0.4</v>
      </c>
      <c r="AA228" s="67" t="str">
        <f>TEXT(RESULT__A[[#This Row],[TIME]],"AM/PM")</f>
        <v>PM</v>
      </c>
      <c r="AB228" t="str">
        <f>TEXT(RESULT__A[[#This Row],[DTEDAY]],"DD")</f>
        <v>10</v>
      </c>
    </row>
    <row r="229" spans="1:28" x14ac:dyDescent="0.25">
      <c r="A229" t="s">
        <v>16</v>
      </c>
      <c r="B229">
        <v>227</v>
      </c>
      <c r="C229" s="1">
        <v>40553</v>
      </c>
      <c r="D229">
        <v>1</v>
      </c>
      <c r="E229">
        <v>0</v>
      </c>
      <c r="F229">
        <v>1</v>
      </c>
      <c r="G229">
        <v>17</v>
      </c>
      <c r="H229" t="s">
        <v>21</v>
      </c>
      <c r="I229">
        <v>1</v>
      </c>
      <c r="J229">
        <v>1</v>
      </c>
      <c r="K229" s="53">
        <v>0.2</v>
      </c>
      <c r="L229" s="53">
        <v>0.2273</v>
      </c>
      <c r="M229" s="54">
        <v>0.4</v>
      </c>
      <c r="N229">
        <v>0.1045</v>
      </c>
      <c r="O229">
        <v>4</v>
      </c>
      <c r="P229">
        <v>174</v>
      </c>
      <c r="Q229">
        <v>178</v>
      </c>
      <c r="R229" t="s">
        <v>33</v>
      </c>
      <c r="S229">
        <v>2011</v>
      </c>
      <c r="T229" t="s">
        <v>31</v>
      </c>
      <c r="U229" s="66">
        <v>0.70833333333333337</v>
      </c>
      <c r="V229" t="s">
        <v>50</v>
      </c>
      <c r="W229" t="s">
        <v>32</v>
      </c>
      <c r="X229" s="53">
        <v>0.2</v>
      </c>
      <c r="Y229" s="53">
        <v>0.23</v>
      </c>
      <c r="Z229" s="54">
        <v>0.4</v>
      </c>
      <c r="AA229" s="67" t="str">
        <f>TEXT(RESULT__A[[#This Row],[TIME]],"AM/PM")</f>
        <v>PM</v>
      </c>
      <c r="AB229" t="str">
        <f>TEXT(RESULT__A[[#This Row],[DTEDAY]],"DD")</f>
        <v>10</v>
      </c>
    </row>
    <row r="230" spans="1:28" x14ac:dyDescent="0.25">
      <c r="A230" t="s">
        <v>16</v>
      </c>
      <c r="B230">
        <v>228</v>
      </c>
      <c r="C230" s="1">
        <v>40553</v>
      </c>
      <c r="D230">
        <v>1</v>
      </c>
      <c r="E230">
        <v>0</v>
      </c>
      <c r="F230">
        <v>1</v>
      </c>
      <c r="G230">
        <v>18</v>
      </c>
      <c r="H230" t="s">
        <v>21</v>
      </c>
      <c r="I230">
        <v>1</v>
      </c>
      <c r="J230">
        <v>1</v>
      </c>
      <c r="K230" s="53">
        <v>0.2</v>
      </c>
      <c r="L230" s="53">
        <v>0.19700000000000001</v>
      </c>
      <c r="M230" s="54">
        <v>0.4</v>
      </c>
      <c r="N230">
        <v>0.22389999999999999</v>
      </c>
      <c r="O230">
        <v>1</v>
      </c>
      <c r="P230">
        <v>154</v>
      </c>
      <c r="Q230">
        <v>155</v>
      </c>
      <c r="R230" t="s">
        <v>33</v>
      </c>
      <c r="S230">
        <v>2011</v>
      </c>
      <c r="T230" t="s">
        <v>31</v>
      </c>
      <c r="U230" s="66">
        <v>0.75</v>
      </c>
      <c r="V230" t="s">
        <v>50</v>
      </c>
      <c r="W230" t="s">
        <v>32</v>
      </c>
      <c r="X230" s="53">
        <v>0.2</v>
      </c>
      <c r="Y230" s="53">
        <v>0.2</v>
      </c>
      <c r="Z230" s="54">
        <v>0.4</v>
      </c>
      <c r="AA230" s="67" t="str">
        <f>TEXT(RESULT__A[[#This Row],[TIME]],"AM/PM")</f>
        <v>PM</v>
      </c>
      <c r="AB230" t="str">
        <f>TEXT(RESULT__A[[#This Row],[DTEDAY]],"DD")</f>
        <v>10</v>
      </c>
    </row>
    <row r="231" spans="1:28" x14ac:dyDescent="0.25">
      <c r="A231" t="s">
        <v>16</v>
      </c>
      <c r="B231">
        <v>229</v>
      </c>
      <c r="C231" s="1">
        <v>40553</v>
      </c>
      <c r="D231">
        <v>1</v>
      </c>
      <c r="E231">
        <v>0</v>
      </c>
      <c r="F231">
        <v>1</v>
      </c>
      <c r="G231">
        <v>19</v>
      </c>
      <c r="H231" t="s">
        <v>21</v>
      </c>
      <c r="I231">
        <v>1</v>
      </c>
      <c r="J231">
        <v>1</v>
      </c>
      <c r="K231" s="53">
        <v>0.16</v>
      </c>
      <c r="L231" s="53">
        <v>0.16669999999999999</v>
      </c>
      <c r="M231" s="54">
        <v>0.47</v>
      </c>
      <c r="N231">
        <v>0.16420000000000001</v>
      </c>
      <c r="O231">
        <v>3</v>
      </c>
      <c r="P231">
        <v>92</v>
      </c>
      <c r="Q231">
        <v>95</v>
      </c>
      <c r="R231" t="s">
        <v>33</v>
      </c>
      <c r="S231">
        <v>2011</v>
      </c>
      <c r="T231" t="s">
        <v>31</v>
      </c>
      <c r="U231" s="66">
        <v>0.79166666666666663</v>
      </c>
      <c r="V231" t="s">
        <v>50</v>
      </c>
      <c r="W231" t="s">
        <v>32</v>
      </c>
      <c r="X231" s="53">
        <v>0.16</v>
      </c>
      <c r="Y231" s="53">
        <v>0.17</v>
      </c>
      <c r="Z231" s="54">
        <v>0.47</v>
      </c>
      <c r="AA231" s="67" t="str">
        <f>TEXT(RESULT__A[[#This Row],[TIME]],"AM/PM")</f>
        <v>PM</v>
      </c>
      <c r="AB231" t="str">
        <f>TEXT(RESULT__A[[#This Row],[DTEDAY]],"DD")</f>
        <v>10</v>
      </c>
    </row>
    <row r="232" spans="1:28" x14ac:dyDescent="0.25">
      <c r="A232" t="s">
        <v>16</v>
      </c>
      <c r="B232">
        <v>230</v>
      </c>
      <c r="C232" s="1">
        <v>40553</v>
      </c>
      <c r="D232">
        <v>1</v>
      </c>
      <c r="E232">
        <v>0</v>
      </c>
      <c r="F232">
        <v>1</v>
      </c>
      <c r="G232">
        <v>20</v>
      </c>
      <c r="H232" t="s">
        <v>21</v>
      </c>
      <c r="I232">
        <v>1</v>
      </c>
      <c r="J232">
        <v>1</v>
      </c>
      <c r="K232" s="53">
        <v>0.16</v>
      </c>
      <c r="L232" s="53">
        <v>0.16669999999999999</v>
      </c>
      <c r="M232" s="54">
        <v>0.5</v>
      </c>
      <c r="N232">
        <v>0.16420000000000001</v>
      </c>
      <c r="O232">
        <v>1</v>
      </c>
      <c r="P232">
        <v>73</v>
      </c>
      <c r="Q232">
        <v>74</v>
      </c>
      <c r="R232" t="s">
        <v>33</v>
      </c>
      <c r="S232">
        <v>2011</v>
      </c>
      <c r="T232" t="s">
        <v>31</v>
      </c>
      <c r="U232" s="66">
        <v>0.83333333333333337</v>
      </c>
      <c r="V232" t="s">
        <v>50</v>
      </c>
      <c r="W232" t="s">
        <v>32</v>
      </c>
      <c r="X232" s="53">
        <v>0.16</v>
      </c>
      <c r="Y232" s="53">
        <v>0.17</v>
      </c>
      <c r="Z232" s="54">
        <v>0.5</v>
      </c>
      <c r="AA232" s="67" t="str">
        <f>TEXT(RESULT__A[[#This Row],[TIME]],"AM/PM")</f>
        <v>PM</v>
      </c>
      <c r="AB232" t="str">
        <f>TEXT(RESULT__A[[#This Row],[DTEDAY]],"DD")</f>
        <v>10</v>
      </c>
    </row>
    <row r="233" spans="1:28" x14ac:dyDescent="0.25">
      <c r="A233" t="s">
        <v>16</v>
      </c>
      <c r="B233">
        <v>231</v>
      </c>
      <c r="C233" s="1">
        <v>40553</v>
      </c>
      <c r="D233">
        <v>1</v>
      </c>
      <c r="E233">
        <v>0</v>
      </c>
      <c r="F233">
        <v>1</v>
      </c>
      <c r="G233">
        <v>21</v>
      </c>
      <c r="H233" t="s">
        <v>21</v>
      </c>
      <c r="I233">
        <v>1</v>
      </c>
      <c r="J233">
        <v>1</v>
      </c>
      <c r="K233" s="53">
        <v>0.14000000000000001</v>
      </c>
      <c r="L233" s="53">
        <v>0.13639999999999999</v>
      </c>
      <c r="M233" s="54">
        <v>0.59</v>
      </c>
      <c r="N233">
        <v>0.19400000000000001</v>
      </c>
      <c r="O233">
        <v>1</v>
      </c>
      <c r="P233">
        <v>37</v>
      </c>
      <c r="Q233">
        <v>38</v>
      </c>
      <c r="R233" t="s">
        <v>33</v>
      </c>
      <c r="S233">
        <v>2011</v>
      </c>
      <c r="T233" t="s">
        <v>31</v>
      </c>
      <c r="U233" s="66">
        <v>0.875</v>
      </c>
      <c r="V233" t="s">
        <v>50</v>
      </c>
      <c r="W233" t="s">
        <v>32</v>
      </c>
      <c r="X233" s="53">
        <v>0.14000000000000001</v>
      </c>
      <c r="Y233" s="53">
        <v>0.14000000000000001</v>
      </c>
      <c r="Z233" s="54">
        <v>0.59</v>
      </c>
      <c r="AA233" s="67" t="str">
        <f>TEXT(RESULT__A[[#This Row],[TIME]],"AM/PM")</f>
        <v>PM</v>
      </c>
      <c r="AB233" t="str">
        <f>TEXT(RESULT__A[[#This Row],[DTEDAY]],"DD")</f>
        <v>10</v>
      </c>
    </row>
    <row r="234" spans="1:28" x14ac:dyDescent="0.25">
      <c r="A234" t="s">
        <v>16</v>
      </c>
      <c r="B234">
        <v>232</v>
      </c>
      <c r="C234" s="1">
        <v>40553</v>
      </c>
      <c r="D234">
        <v>1</v>
      </c>
      <c r="E234">
        <v>0</v>
      </c>
      <c r="F234">
        <v>1</v>
      </c>
      <c r="G234">
        <v>22</v>
      </c>
      <c r="H234" t="s">
        <v>21</v>
      </c>
      <c r="I234">
        <v>1</v>
      </c>
      <c r="J234">
        <v>1</v>
      </c>
      <c r="K234" s="53">
        <v>0.14000000000000001</v>
      </c>
      <c r="L234" s="53">
        <v>0.1515</v>
      </c>
      <c r="M234" s="54">
        <v>0.59</v>
      </c>
      <c r="N234">
        <v>0.16420000000000001</v>
      </c>
      <c r="O234">
        <v>2</v>
      </c>
      <c r="P234">
        <v>22</v>
      </c>
      <c r="Q234">
        <v>24</v>
      </c>
      <c r="R234" t="s">
        <v>33</v>
      </c>
      <c r="S234">
        <v>2011</v>
      </c>
      <c r="T234" t="s">
        <v>31</v>
      </c>
      <c r="U234" s="66">
        <v>0.91666666666666663</v>
      </c>
      <c r="V234" t="s">
        <v>50</v>
      </c>
      <c r="W234" t="s">
        <v>32</v>
      </c>
      <c r="X234" s="53">
        <v>0.14000000000000001</v>
      </c>
      <c r="Y234" s="53">
        <v>0.15</v>
      </c>
      <c r="Z234" s="54">
        <v>0.59</v>
      </c>
      <c r="AA234" s="67" t="str">
        <f>TEXT(RESULT__A[[#This Row],[TIME]],"AM/PM")</f>
        <v>PM</v>
      </c>
      <c r="AB234" t="str">
        <f>TEXT(RESULT__A[[#This Row],[DTEDAY]],"DD")</f>
        <v>10</v>
      </c>
    </row>
    <row r="235" spans="1:28" x14ac:dyDescent="0.25">
      <c r="A235" t="s">
        <v>16</v>
      </c>
      <c r="B235">
        <v>233</v>
      </c>
      <c r="C235" s="1">
        <v>40553</v>
      </c>
      <c r="D235">
        <v>1</v>
      </c>
      <c r="E235">
        <v>0</v>
      </c>
      <c r="F235">
        <v>1</v>
      </c>
      <c r="G235">
        <v>23</v>
      </c>
      <c r="H235" t="s">
        <v>21</v>
      </c>
      <c r="I235">
        <v>1</v>
      </c>
      <c r="J235">
        <v>1</v>
      </c>
      <c r="K235" s="53">
        <v>0.14000000000000001</v>
      </c>
      <c r="L235" s="53">
        <v>0.1515</v>
      </c>
      <c r="M235" s="54">
        <v>0.59</v>
      </c>
      <c r="N235">
        <v>0.16420000000000001</v>
      </c>
      <c r="O235">
        <v>0</v>
      </c>
      <c r="P235">
        <v>18</v>
      </c>
      <c r="Q235">
        <v>18</v>
      </c>
      <c r="R235" t="s">
        <v>33</v>
      </c>
      <c r="S235">
        <v>2011</v>
      </c>
      <c r="T235" t="s">
        <v>31</v>
      </c>
      <c r="U235" s="66">
        <v>0.95833333333333337</v>
      </c>
      <c r="V235" t="s">
        <v>50</v>
      </c>
      <c r="W235" t="s">
        <v>32</v>
      </c>
      <c r="X235" s="53">
        <v>0.14000000000000001</v>
      </c>
      <c r="Y235" s="53">
        <v>0.15</v>
      </c>
      <c r="Z235" s="54">
        <v>0.59</v>
      </c>
      <c r="AA235" s="67" t="str">
        <f>TEXT(RESULT__A[[#This Row],[TIME]],"AM/PM")</f>
        <v>PM</v>
      </c>
      <c r="AB235" t="str">
        <f>TEXT(RESULT__A[[#This Row],[DTEDAY]],"DD")</f>
        <v>10</v>
      </c>
    </row>
    <row r="236" spans="1:28" x14ac:dyDescent="0.25">
      <c r="A236" t="s">
        <v>16</v>
      </c>
      <c r="B236">
        <v>234</v>
      </c>
      <c r="C236" s="1">
        <v>40554</v>
      </c>
      <c r="D236">
        <v>1</v>
      </c>
      <c r="E236">
        <v>0</v>
      </c>
      <c r="F236">
        <v>1</v>
      </c>
      <c r="G236">
        <v>0</v>
      </c>
      <c r="H236" t="s">
        <v>21</v>
      </c>
      <c r="I236">
        <v>2</v>
      </c>
      <c r="J236">
        <v>1</v>
      </c>
      <c r="K236" s="53">
        <v>0.14000000000000001</v>
      </c>
      <c r="L236" s="53">
        <v>0.16669999999999999</v>
      </c>
      <c r="M236" s="54">
        <v>0.59</v>
      </c>
      <c r="N236">
        <v>0.1045</v>
      </c>
      <c r="O236">
        <v>2</v>
      </c>
      <c r="P236">
        <v>10</v>
      </c>
      <c r="Q236">
        <v>12</v>
      </c>
      <c r="R236" t="s">
        <v>33</v>
      </c>
      <c r="S236">
        <v>2011</v>
      </c>
      <c r="T236" t="s">
        <v>31</v>
      </c>
      <c r="U236" s="66">
        <v>0</v>
      </c>
      <c r="V236" t="s">
        <v>51</v>
      </c>
      <c r="W236" t="s">
        <v>32</v>
      </c>
      <c r="X236" s="53">
        <v>0.14000000000000001</v>
      </c>
      <c r="Y236" s="53">
        <v>0.17</v>
      </c>
      <c r="Z236" s="54">
        <v>0.59</v>
      </c>
      <c r="AA236" s="67" t="str">
        <f>TEXT(RESULT__A[[#This Row],[TIME]],"AM/PM")</f>
        <v>AM</v>
      </c>
      <c r="AB236" t="str">
        <f>TEXT(RESULT__A[[#This Row],[DTEDAY]],"DD")</f>
        <v>11</v>
      </c>
    </row>
    <row r="237" spans="1:28" x14ac:dyDescent="0.25">
      <c r="A237" t="s">
        <v>16</v>
      </c>
      <c r="B237">
        <v>235</v>
      </c>
      <c r="C237" s="1">
        <v>40554</v>
      </c>
      <c r="D237">
        <v>1</v>
      </c>
      <c r="E237">
        <v>0</v>
      </c>
      <c r="F237">
        <v>1</v>
      </c>
      <c r="G237">
        <v>1</v>
      </c>
      <c r="H237" t="s">
        <v>21</v>
      </c>
      <c r="I237">
        <v>2</v>
      </c>
      <c r="J237">
        <v>1</v>
      </c>
      <c r="K237" s="53">
        <v>0.14000000000000001</v>
      </c>
      <c r="L237" s="53">
        <v>0.1515</v>
      </c>
      <c r="M237" s="54">
        <v>0.59</v>
      </c>
      <c r="N237">
        <v>0.16420000000000001</v>
      </c>
      <c r="O237">
        <v>0</v>
      </c>
      <c r="P237">
        <v>3</v>
      </c>
      <c r="Q237">
        <v>3</v>
      </c>
      <c r="R237" t="s">
        <v>33</v>
      </c>
      <c r="S237">
        <v>2011</v>
      </c>
      <c r="T237" t="s">
        <v>31</v>
      </c>
      <c r="U237" s="66">
        <v>4.1666666666666664E-2</v>
      </c>
      <c r="V237" t="s">
        <v>51</v>
      </c>
      <c r="W237" t="s">
        <v>32</v>
      </c>
      <c r="X237" s="53">
        <v>0.14000000000000001</v>
      </c>
      <c r="Y237" s="53">
        <v>0.15</v>
      </c>
      <c r="Z237" s="54">
        <v>0.59</v>
      </c>
      <c r="AA237" s="67" t="str">
        <f>TEXT(RESULT__A[[#This Row],[TIME]],"AM/PM")</f>
        <v>AM</v>
      </c>
      <c r="AB237" t="str">
        <f>TEXT(RESULT__A[[#This Row],[DTEDAY]],"DD")</f>
        <v>11</v>
      </c>
    </row>
    <row r="238" spans="1:28" x14ac:dyDescent="0.25">
      <c r="A238" t="s">
        <v>16</v>
      </c>
      <c r="B238">
        <v>236</v>
      </c>
      <c r="C238" s="1">
        <v>40554</v>
      </c>
      <c r="D238">
        <v>1</v>
      </c>
      <c r="E238">
        <v>0</v>
      </c>
      <c r="F238">
        <v>1</v>
      </c>
      <c r="G238">
        <v>2</v>
      </c>
      <c r="H238" t="s">
        <v>21</v>
      </c>
      <c r="I238">
        <v>2</v>
      </c>
      <c r="J238">
        <v>2</v>
      </c>
      <c r="K238" s="53">
        <v>0.16</v>
      </c>
      <c r="L238" s="53">
        <v>0.1515</v>
      </c>
      <c r="M238" s="54">
        <v>0.55000000000000004</v>
      </c>
      <c r="N238">
        <v>0.19400000000000001</v>
      </c>
      <c r="O238">
        <v>0</v>
      </c>
      <c r="P238">
        <v>3</v>
      </c>
      <c r="Q238">
        <v>3</v>
      </c>
      <c r="R238" t="s">
        <v>33</v>
      </c>
      <c r="S238">
        <v>2011</v>
      </c>
      <c r="T238" t="s">
        <v>31</v>
      </c>
      <c r="U238" s="66">
        <v>8.3333333333333329E-2</v>
      </c>
      <c r="V238" t="s">
        <v>51</v>
      </c>
      <c r="W238" t="s">
        <v>34</v>
      </c>
      <c r="X238" s="53">
        <v>0.16</v>
      </c>
      <c r="Y238" s="53">
        <v>0.15</v>
      </c>
      <c r="Z238" s="54">
        <v>0.55000000000000004</v>
      </c>
      <c r="AA238" s="67" t="str">
        <f>TEXT(RESULT__A[[#This Row],[TIME]],"AM/PM")</f>
        <v>AM</v>
      </c>
      <c r="AB238" t="str">
        <f>TEXT(RESULT__A[[#This Row],[DTEDAY]],"DD")</f>
        <v>11</v>
      </c>
    </row>
    <row r="239" spans="1:28" x14ac:dyDescent="0.25">
      <c r="A239" t="s">
        <v>16</v>
      </c>
      <c r="B239">
        <v>237</v>
      </c>
      <c r="C239" s="1">
        <v>40554</v>
      </c>
      <c r="D239">
        <v>1</v>
      </c>
      <c r="E239">
        <v>0</v>
      </c>
      <c r="F239">
        <v>1</v>
      </c>
      <c r="G239">
        <v>5</v>
      </c>
      <c r="H239" t="s">
        <v>21</v>
      </c>
      <c r="I239">
        <v>2</v>
      </c>
      <c r="J239">
        <v>2</v>
      </c>
      <c r="K239" s="53">
        <v>0.16</v>
      </c>
      <c r="L239" s="53">
        <v>0.18179999999999999</v>
      </c>
      <c r="M239" s="54">
        <v>0.55000000000000004</v>
      </c>
      <c r="N239">
        <v>0.1343</v>
      </c>
      <c r="O239">
        <v>0</v>
      </c>
      <c r="P239">
        <v>6</v>
      </c>
      <c r="Q239">
        <v>6</v>
      </c>
      <c r="R239" t="s">
        <v>33</v>
      </c>
      <c r="S239">
        <v>2011</v>
      </c>
      <c r="T239" t="s">
        <v>31</v>
      </c>
      <c r="U239" s="66">
        <v>0.20833333333333334</v>
      </c>
      <c r="V239" t="s">
        <v>51</v>
      </c>
      <c r="W239" t="s">
        <v>34</v>
      </c>
      <c r="X239" s="53">
        <v>0.16</v>
      </c>
      <c r="Y239" s="53">
        <v>0.18</v>
      </c>
      <c r="Z239" s="54">
        <v>0.55000000000000004</v>
      </c>
      <c r="AA239" s="67" t="str">
        <f>TEXT(RESULT__A[[#This Row],[TIME]],"AM/PM")</f>
        <v>AM</v>
      </c>
      <c r="AB239" t="str">
        <f>TEXT(RESULT__A[[#This Row],[DTEDAY]],"DD")</f>
        <v>11</v>
      </c>
    </row>
    <row r="240" spans="1:28" x14ac:dyDescent="0.25">
      <c r="A240" t="s">
        <v>16</v>
      </c>
      <c r="B240">
        <v>238</v>
      </c>
      <c r="C240" s="1">
        <v>40554</v>
      </c>
      <c r="D240">
        <v>1</v>
      </c>
      <c r="E240">
        <v>0</v>
      </c>
      <c r="F240">
        <v>1</v>
      </c>
      <c r="G240">
        <v>6</v>
      </c>
      <c r="H240" t="s">
        <v>21</v>
      </c>
      <c r="I240">
        <v>2</v>
      </c>
      <c r="J240">
        <v>2</v>
      </c>
      <c r="K240" s="53">
        <v>0.16</v>
      </c>
      <c r="L240" s="53">
        <v>0.18179999999999999</v>
      </c>
      <c r="M240" s="54">
        <v>0.55000000000000004</v>
      </c>
      <c r="N240">
        <v>0.1343</v>
      </c>
      <c r="O240">
        <v>0</v>
      </c>
      <c r="P240">
        <v>27</v>
      </c>
      <c r="Q240">
        <v>27</v>
      </c>
      <c r="R240" t="s">
        <v>33</v>
      </c>
      <c r="S240">
        <v>2011</v>
      </c>
      <c r="T240" t="s">
        <v>31</v>
      </c>
      <c r="U240" s="66">
        <v>0.25</v>
      </c>
      <c r="V240" t="s">
        <v>51</v>
      </c>
      <c r="W240" t="s">
        <v>34</v>
      </c>
      <c r="X240" s="53">
        <v>0.16</v>
      </c>
      <c r="Y240" s="53">
        <v>0.18</v>
      </c>
      <c r="Z240" s="54">
        <v>0.55000000000000004</v>
      </c>
      <c r="AA240" s="67" t="str">
        <f>TEXT(RESULT__A[[#This Row],[TIME]],"AM/PM")</f>
        <v>AM</v>
      </c>
      <c r="AB240" t="str">
        <f>TEXT(RESULT__A[[#This Row],[DTEDAY]],"DD")</f>
        <v>11</v>
      </c>
    </row>
    <row r="241" spans="1:28" x14ac:dyDescent="0.25">
      <c r="A241" t="s">
        <v>16</v>
      </c>
      <c r="B241">
        <v>239</v>
      </c>
      <c r="C241" s="1">
        <v>40554</v>
      </c>
      <c r="D241">
        <v>1</v>
      </c>
      <c r="E241">
        <v>0</v>
      </c>
      <c r="F241">
        <v>1</v>
      </c>
      <c r="G241">
        <v>7</v>
      </c>
      <c r="H241" t="s">
        <v>21</v>
      </c>
      <c r="I241">
        <v>2</v>
      </c>
      <c r="J241">
        <v>2</v>
      </c>
      <c r="K241" s="53">
        <v>0.16</v>
      </c>
      <c r="L241" s="53">
        <v>0.2273</v>
      </c>
      <c r="M241" s="54">
        <v>0.55000000000000004</v>
      </c>
      <c r="N241">
        <v>0</v>
      </c>
      <c r="O241">
        <v>2</v>
      </c>
      <c r="P241">
        <v>97</v>
      </c>
      <c r="Q241">
        <v>99</v>
      </c>
      <c r="R241" t="s">
        <v>33</v>
      </c>
      <c r="S241">
        <v>2011</v>
      </c>
      <c r="T241" t="s">
        <v>31</v>
      </c>
      <c r="U241" s="66">
        <v>0.29166666666666669</v>
      </c>
      <c r="V241" t="s">
        <v>51</v>
      </c>
      <c r="W241" t="s">
        <v>34</v>
      </c>
      <c r="X241" s="53">
        <v>0.16</v>
      </c>
      <c r="Y241" s="53">
        <v>0.23</v>
      </c>
      <c r="Z241" s="54">
        <v>0.55000000000000004</v>
      </c>
      <c r="AA241" s="67" t="str">
        <f>TEXT(RESULT__A[[#This Row],[TIME]],"AM/PM")</f>
        <v>AM</v>
      </c>
      <c r="AB241" t="str">
        <f>TEXT(RESULT__A[[#This Row],[DTEDAY]],"DD")</f>
        <v>11</v>
      </c>
    </row>
    <row r="242" spans="1:28" x14ac:dyDescent="0.25">
      <c r="A242" t="s">
        <v>16</v>
      </c>
      <c r="B242">
        <v>240</v>
      </c>
      <c r="C242" s="1">
        <v>40554</v>
      </c>
      <c r="D242">
        <v>1</v>
      </c>
      <c r="E242">
        <v>0</v>
      </c>
      <c r="F242">
        <v>1</v>
      </c>
      <c r="G242">
        <v>8</v>
      </c>
      <c r="H242" t="s">
        <v>21</v>
      </c>
      <c r="I242">
        <v>2</v>
      </c>
      <c r="J242">
        <v>2</v>
      </c>
      <c r="K242" s="53">
        <v>0.18</v>
      </c>
      <c r="L242" s="53">
        <v>0.21210000000000001</v>
      </c>
      <c r="M242" s="54">
        <v>0.51</v>
      </c>
      <c r="N242">
        <v>8.9599999999999999E-2</v>
      </c>
      <c r="O242">
        <v>3</v>
      </c>
      <c r="P242">
        <v>214</v>
      </c>
      <c r="Q242">
        <v>217</v>
      </c>
      <c r="R242" t="s">
        <v>33</v>
      </c>
      <c r="S242">
        <v>2011</v>
      </c>
      <c r="T242" t="s">
        <v>31</v>
      </c>
      <c r="U242" s="66">
        <v>0.33333333333333331</v>
      </c>
      <c r="V242" t="s">
        <v>51</v>
      </c>
      <c r="W242" t="s">
        <v>34</v>
      </c>
      <c r="X242" s="53">
        <v>0.18</v>
      </c>
      <c r="Y242" s="53">
        <v>0.21</v>
      </c>
      <c r="Z242" s="54">
        <v>0.51</v>
      </c>
      <c r="AA242" s="67" t="str">
        <f>TEXT(RESULT__A[[#This Row],[TIME]],"AM/PM")</f>
        <v>AM</v>
      </c>
      <c r="AB242" t="str">
        <f>TEXT(RESULT__A[[#This Row],[DTEDAY]],"DD")</f>
        <v>11</v>
      </c>
    </row>
    <row r="243" spans="1:28" x14ac:dyDescent="0.25">
      <c r="A243" t="s">
        <v>16</v>
      </c>
      <c r="B243">
        <v>241</v>
      </c>
      <c r="C243" s="1">
        <v>40554</v>
      </c>
      <c r="D243">
        <v>1</v>
      </c>
      <c r="E243">
        <v>0</v>
      </c>
      <c r="F243">
        <v>1</v>
      </c>
      <c r="G243">
        <v>9</v>
      </c>
      <c r="H243" t="s">
        <v>21</v>
      </c>
      <c r="I243">
        <v>2</v>
      </c>
      <c r="J243">
        <v>2</v>
      </c>
      <c r="K243" s="53">
        <v>0.18</v>
      </c>
      <c r="L243" s="53">
        <v>0.19700000000000001</v>
      </c>
      <c r="M243" s="54">
        <v>0.51</v>
      </c>
      <c r="N243">
        <v>0.16420000000000001</v>
      </c>
      <c r="O243">
        <v>3</v>
      </c>
      <c r="P243">
        <v>127</v>
      </c>
      <c r="Q243">
        <v>130</v>
      </c>
      <c r="R243" t="s">
        <v>33</v>
      </c>
      <c r="S243">
        <v>2011</v>
      </c>
      <c r="T243" t="s">
        <v>31</v>
      </c>
      <c r="U243" s="66">
        <v>0.375</v>
      </c>
      <c r="V243" t="s">
        <v>51</v>
      </c>
      <c r="W243" t="s">
        <v>34</v>
      </c>
      <c r="X243" s="53">
        <v>0.18</v>
      </c>
      <c r="Y243" s="53">
        <v>0.2</v>
      </c>
      <c r="Z243" s="54">
        <v>0.51</v>
      </c>
      <c r="AA243" s="67" t="str">
        <f>TEXT(RESULT__A[[#This Row],[TIME]],"AM/PM")</f>
        <v>AM</v>
      </c>
      <c r="AB243" t="str">
        <f>TEXT(RESULT__A[[#This Row],[DTEDAY]],"DD")</f>
        <v>11</v>
      </c>
    </row>
    <row r="244" spans="1:28" x14ac:dyDescent="0.25">
      <c r="A244" t="s">
        <v>16</v>
      </c>
      <c r="B244">
        <v>242</v>
      </c>
      <c r="C244" s="1">
        <v>40554</v>
      </c>
      <c r="D244">
        <v>1</v>
      </c>
      <c r="E244">
        <v>0</v>
      </c>
      <c r="F244">
        <v>1</v>
      </c>
      <c r="G244">
        <v>10</v>
      </c>
      <c r="H244" t="s">
        <v>21</v>
      </c>
      <c r="I244">
        <v>2</v>
      </c>
      <c r="J244">
        <v>2</v>
      </c>
      <c r="K244" s="53">
        <v>0.2</v>
      </c>
      <c r="L244" s="53">
        <v>0.21210000000000001</v>
      </c>
      <c r="M244" s="54">
        <v>0.51</v>
      </c>
      <c r="N244">
        <v>0.16420000000000001</v>
      </c>
      <c r="O244">
        <v>3</v>
      </c>
      <c r="P244">
        <v>51</v>
      </c>
      <c r="Q244">
        <v>54</v>
      </c>
      <c r="R244" t="s">
        <v>33</v>
      </c>
      <c r="S244">
        <v>2011</v>
      </c>
      <c r="T244" t="s">
        <v>31</v>
      </c>
      <c r="U244" s="66">
        <v>0.41666666666666669</v>
      </c>
      <c r="V244" t="s">
        <v>51</v>
      </c>
      <c r="W244" t="s">
        <v>34</v>
      </c>
      <c r="X244" s="53">
        <v>0.2</v>
      </c>
      <c r="Y244" s="53">
        <v>0.21</v>
      </c>
      <c r="Z244" s="54">
        <v>0.51</v>
      </c>
      <c r="AA244" s="67" t="str">
        <f>TEXT(RESULT__A[[#This Row],[TIME]],"AM/PM")</f>
        <v>AM</v>
      </c>
      <c r="AB244" t="str">
        <f>TEXT(RESULT__A[[#This Row],[DTEDAY]],"DD")</f>
        <v>11</v>
      </c>
    </row>
    <row r="245" spans="1:28" x14ac:dyDescent="0.25">
      <c r="A245" t="s">
        <v>16</v>
      </c>
      <c r="B245">
        <v>243</v>
      </c>
      <c r="C245" s="1">
        <v>40554</v>
      </c>
      <c r="D245">
        <v>1</v>
      </c>
      <c r="E245">
        <v>0</v>
      </c>
      <c r="F245">
        <v>1</v>
      </c>
      <c r="G245">
        <v>11</v>
      </c>
      <c r="H245" t="s">
        <v>21</v>
      </c>
      <c r="I245">
        <v>2</v>
      </c>
      <c r="J245">
        <v>2</v>
      </c>
      <c r="K245" s="53">
        <v>0.2</v>
      </c>
      <c r="L245" s="53">
        <v>0.21210000000000001</v>
      </c>
      <c r="M245" s="54">
        <v>0.47</v>
      </c>
      <c r="N245">
        <v>0.1343</v>
      </c>
      <c r="O245">
        <v>4</v>
      </c>
      <c r="P245">
        <v>31</v>
      </c>
      <c r="Q245">
        <v>35</v>
      </c>
      <c r="R245" t="s">
        <v>33</v>
      </c>
      <c r="S245">
        <v>2011</v>
      </c>
      <c r="T245" t="s">
        <v>31</v>
      </c>
      <c r="U245" s="66">
        <v>0.45833333333333331</v>
      </c>
      <c r="V245" t="s">
        <v>51</v>
      </c>
      <c r="W245" t="s">
        <v>34</v>
      </c>
      <c r="X245" s="53">
        <v>0.2</v>
      </c>
      <c r="Y245" s="53">
        <v>0.21</v>
      </c>
      <c r="Z245" s="54">
        <v>0.47</v>
      </c>
      <c r="AA245" s="67" t="str">
        <f>TEXT(RESULT__A[[#This Row],[TIME]],"AM/PM")</f>
        <v>AM</v>
      </c>
      <c r="AB245" t="str">
        <f>TEXT(RESULT__A[[#This Row],[DTEDAY]],"DD")</f>
        <v>11</v>
      </c>
    </row>
    <row r="246" spans="1:28" x14ac:dyDescent="0.25">
      <c r="A246" t="s">
        <v>16</v>
      </c>
      <c r="B246">
        <v>244</v>
      </c>
      <c r="C246" s="1">
        <v>40554</v>
      </c>
      <c r="D246">
        <v>1</v>
      </c>
      <c r="E246">
        <v>0</v>
      </c>
      <c r="F246">
        <v>1</v>
      </c>
      <c r="G246">
        <v>12</v>
      </c>
      <c r="H246" t="s">
        <v>21</v>
      </c>
      <c r="I246">
        <v>2</v>
      </c>
      <c r="J246">
        <v>2</v>
      </c>
      <c r="K246" s="53">
        <v>0.2</v>
      </c>
      <c r="L246" s="53">
        <v>0.2273</v>
      </c>
      <c r="M246" s="54">
        <v>0.51</v>
      </c>
      <c r="N246">
        <v>0.1045</v>
      </c>
      <c r="O246">
        <v>2</v>
      </c>
      <c r="P246">
        <v>55</v>
      </c>
      <c r="Q246">
        <v>57</v>
      </c>
      <c r="R246" t="s">
        <v>33</v>
      </c>
      <c r="S246">
        <v>2011</v>
      </c>
      <c r="T246" t="s">
        <v>31</v>
      </c>
      <c r="U246" s="66">
        <v>0.5</v>
      </c>
      <c r="V246" t="s">
        <v>51</v>
      </c>
      <c r="W246" t="s">
        <v>34</v>
      </c>
      <c r="X246" s="53">
        <v>0.2</v>
      </c>
      <c r="Y246" s="53">
        <v>0.23</v>
      </c>
      <c r="Z246" s="54">
        <v>0.51</v>
      </c>
      <c r="AA246" s="67" t="str">
        <f>TEXT(RESULT__A[[#This Row],[TIME]],"AM/PM")</f>
        <v>PM</v>
      </c>
      <c r="AB246" t="str">
        <f>TEXT(RESULT__A[[#This Row],[DTEDAY]],"DD")</f>
        <v>11</v>
      </c>
    </row>
    <row r="247" spans="1:28" x14ac:dyDescent="0.25">
      <c r="A247" t="s">
        <v>16</v>
      </c>
      <c r="B247">
        <v>245</v>
      </c>
      <c r="C247" s="1">
        <v>40554</v>
      </c>
      <c r="D247">
        <v>1</v>
      </c>
      <c r="E247">
        <v>0</v>
      </c>
      <c r="F247">
        <v>1</v>
      </c>
      <c r="G247">
        <v>13</v>
      </c>
      <c r="H247" t="s">
        <v>21</v>
      </c>
      <c r="I247">
        <v>2</v>
      </c>
      <c r="J247">
        <v>2</v>
      </c>
      <c r="K247" s="53">
        <v>0.2</v>
      </c>
      <c r="L247" s="53">
        <v>0.2273</v>
      </c>
      <c r="M247" s="54">
        <v>0.59</v>
      </c>
      <c r="N247">
        <v>8.9599999999999999E-2</v>
      </c>
      <c r="O247">
        <v>6</v>
      </c>
      <c r="P247">
        <v>46</v>
      </c>
      <c r="Q247">
        <v>52</v>
      </c>
      <c r="R247" t="s">
        <v>33</v>
      </c>
      <c r="S247">
        <v>2011</v>
      </c>
      <c r="T247" t="s">
        <v>31</v>
      </c>
      <c r="U247" s="66">
        <v>0.54166666666666663</v>
      </c>
      <c r="V247" t="s">
        <v>51</v>
      </c>
      <c r="W247" t="s">
        <v>34</v>
      </c>
      <c r="X247" s="53">
        <v>0.2</v>
      </c>
      <c r="Y247" s="53">
        <v>0.23</v>
      </c>
      <c r="Z247" s="54">
        <v>0.59</v>
      </c>
      <c r="AA247" s="67" t="str">
        <f>TEXT(RESULT__A[[#This Row],[TIME]],"AM/PM")</f>
        <v>PM</v>
      </c>
      <c r="AB247" t="str">
        <f>TEXT(RESULT__A[[#This Row],[DTEDAY]],"DD")</f>
        <v>11</v>
      </c>
    </row>
    <row r="248" spans="1:28" x14ac:dyDescent="0.25">
      <c r="A248" t="s">
        <v>16</v>
      </c>
      <c r="B248">
        <v>246</v>
      </c>
      <c r="C248" s="1">
        <v>40554</v>
      </c>
      <c r="D248">
        <v>1</v>
      </c>
      <c r="E248">
        <v>0</v>
      </c>
      <c r="F248">
        <v>1</v>
      </c>
      <c r="G248">
        <v>14</v>
      </c>
      <c r="H248" t="s">
        <v>21</v>
      </c>
      <c r="I248">
        <v>2</v>
      </c>
      <c r="J248">
        <v>2</v>
      </c>
      <c r="K248" s="53">
        <v>0.2</v>
      </c>
      <c r="L248" s="53">
        <v>0.2273</v>
      </c>
      <c r="M248" s="54">
        <v>0.59</v>
      </c>
      <c r="N248">
        <v>8.9599999999999999E-2</v>
      </c>
      <c r="O248">
        <v>3</v>
      </c>
      <c r="P248">
        <v>60</v>
      </c>
      <c r="Q248">
        <v>63</v>
      </c>
      <c r="R248" t="s">
        <v>33</v>
      </c>
      <c r="S248">
        <v>2011</v>
      </c>
      <c r="T248" t="s">
        <v>31</v>
      </c>
      <c r="U248" s="66">
        <v>0.58333333333333337</v>
      </c>
      <c r="V248" t="s">
        <v>51</v>
      </c>
      <c r="W248" t="s">
        <v>34</v>
      </c>
      <c r="X248" s="53">
        <v>0.2</v>
      </c>
      <c r="Y248" s="53">
        <v>0.23</v>
      </c>
      <c r="Z248" s="54">
        <v>0.59</v>
      </c>
      <c r="AA248" s="67" t="str">
        <f>TEXT(RESULT__A[[#This Row],[TIME]],"AM/PM")</f>
        <v>PM</v>
      </c>
      <c r="AB248" t="str">
        <f>TEXT(RESULT__A[[#This Row],[DTEDAY]],"DD")</f>
        <v>11</v>
      </c>
    </row>
    <row r="249" spans="1:28" x14ac:dyDescent="0.25">
      <c r="A249" t="s">
        <v>16</v>
      </c>
      <c r="B249">
        <v>247</v>
      </c>
      <c r="C249" s="1">
        <v>40554</v>
      </c>
      <c r="D249">
        <v>1</v>
      </c>
      <c r="E249">
        <v>0</v>
      </c>
      <c r="F249">
        <v>1</v>
      </c>
      <c r="G249">
        <v>15</v>
      </c>
      <c r="H249" t="s">
        <v>21</v>
      </c>
      <c r="I249">
        <v>2</v>
      </c>
      <c r="J249">
        <v>2</v>
      </c>
      <c r="K249" s="53">
        <v>0.16</v>
      </c>
      <c r="L249" s="53">
        <v>0.19700000000000001</v>
      </c>
      <c r="M249" s="54">
        <v>0.8</v>
      </c>
      <c r="N249">
        <v>8.9599999999999999E-2</v>
      </c>
      <c r="O249">
        <v>2</v>
      </c>
      <c r="P249">
        <v>45</v>
      </c>
      <c r="Q249">
        <v>47</v>
      </c>
      <c r="R249" t="s">
        <v>33</v>
      </c>
      <c r="S249">
        <v>2011</v>
      </c>
      <c r="T249" t="s">
        <v>31</v>
      </c>
      <c r="U249" s="66">
        <v>0.625</v>
      </c>
      <c r="V249" t="s">
        <v>51</v>
      </c>
      <c r="W249" t="s">
        <v>34</v>
      </c>
      <c r="X249" s="53">
        <v>0.16</v>
      </c>
      <c r="Y249" s="53">
        <v>0.2</v>
      </c>
      <c r="Z249" s="54">
        <v>0.8</v>
      </c>
      <c r="AA249" s="67" t="str">
        <f>TEXT(RESULT__A[[#This Row],[TIME]],"AM/PM")</f>
        <v>PM</v>
      </c>
      <c r="AB249" t="str">
        <f>TEXT(RESULT__A[[#This Row],[DTEDAY]],"DD")</f>
        <v>11</v>
      </c>
    </row>
    <row r="250" spans="1:28" x14ac:dyDescent="0.25">
      <c r="A250" t="s">
        <v>16</v>
      </c>
      <c r="B250">
        <v>248</v>
      </c>
      <c r="C250" s="1">
        <v>40554</v>
      </c>
      <c r="D250">
        <v>1</v>
      </c>
      <c r="E250">
        <v>0</v>
      </c>
      <c r="F250">
        <v>1</v>
      </c>
      <c r="G250">
        <v>16</v>
      </c>
      <c r="H250" t="s">
        <v>21</v>
      </c>
      <c r="I250">
        <v>2</v>
      </c>
      <c r="J250">
        <v>2</v>
      </c>
      <c r="K250" s="53">
        <v>0.16</v>
      </c>
      <c r="L250" s="53">
        <v>0.1515</v>
      </c>
      <c r="M250" s="54">
        <v>0.86</v>
      </c>
      <c r="N250">
        <v>0.22389999999999999</v>
      </c>
      <c r="O250">
        <v>4</v>
      </c>
      <c r="P250">
        <v>72</v>
      </c>
      <c r="Q250">
        <v>76</v>
      </c>
      <c r="R250" t="s">
        <v>33</v>
      </c>
      <c r="S250">
        <v>2011</v>
      </c>
      <c r="T250" t="s">
        <v>31</v>
      </c>
      <c r="U250" s="66">
        <v>0.66666666666666663</v>
      </c>
      <c r="V250" t="s">
        <v>51</v>
      </c>
      <c r="W250" t="s">
        <v>34</v>
      </c>
      <c r="X250" s="53">
        <v>0.16</v>
      </c>
      <c r="Y250" s="53">
        <v>0.15</v>
      </c>
      <c r="Z250" s="54">
        <v>0.86</v>
      </c>
      <c r="AA250" s="67" t="str">
        <f>TEXT(RESULT__A[[#This Row],[TIME]],"AM/PM")</f>
        <v>PM</v>
      </c>
      <c r="AB250" t="str">
        <f>TEXT(RESULT__A[[#This Row],[DTEDAY]],"DD")</f>
        <v>11</v>
      </c>
    </row>
    <row r="251" spans="1:28" x14ac:dyDescent="0.25">
      <c r="A251" t="s">
        <v>16</v>
      </c>
      <c r="B251">
        <v>249</v>
      </c>
      <c r="C251" s="1">
        <v>40554</v>
      </c>
      <c r="D251">
        <v>1</v>
      </c>
      <c r="E251">
        <v>0</v>
      </c>
      <c r="F251">
        <v>1</v>
      </c>
      <c r="G251">
        <v>17</v>
      </c>
      <c r="H251" t="s">
        <v>21</v>
      </c>
      <c r="I251">
        <v>2</v>
      </c>
      <c r="J251">
        <v>2</v>
      </c>
      <c r="K251" s="53">
        <v>0.16</v>
      </c>
      <c r="L251" s="53">
        <v>0.1515</v>
      </c>
      <c r="M251" s="54">
        <v>0.86</v>
      </c>
      <c r="N251">
        <v>0.22389999999999999</v>
      </c>
      <c r="O251">
        <v>6</v>
      </c>
      <c r="P251">
        <v>130</v>
      </c>
      <c r="Q251">
        <v>136</v>
      </c>
      <c r="R251" t="s">
        <v>33</v>
      </c>
      <c r="S251">
        <v>2011</v>
      </c>
      <c r="T251" t="s">
        <v>31</v>
      </c>
      <c r="U251" s="66">
        <v>0.70833333333333337</v>
      </c>
      <c r="V251" t="s">
        <v>51</v>
      </c>
      <c r="W251" t="s">
        <v>34</v>
      </c>
      <c r="X251" s="53">
        <v>0.16</v>
      </c>
      <c r="Y251" s="53">
        <v>0.15</v>
      </c>
      <c r="Z251" s="54">
        <v>0.86</v>
      </c>
      <c r="AA251" s="67" t="str">
        <f>TEXT(RESULT__A[[#This Row],[TIME]],"AM/PM")</f>
        <v>PM</v>
      </c>
      <c r="AB251" t="str">
        <f>TEXT(RESULT__A[[#This Row],[DTEDAY]],"DD")</f>
        <v>11</v>
      </c>
    </row>
    <row r="252" spans="1:28" x14ac:dyDescent="0.25">
      <c r="A252" t="s">
        <v>16</v>
      </c>
      <c r="B252">
        <v>250</v>
      </c>
      <c r="C252" s="1">
        <v>40554</v>
      </c>
      <c r="D252">
        <v>1</v>
      </c>
      <c r="E252">
        <v>0</v>
      </c>
      <c r="F252">
        <v>1</v>
      </c>
      <c r="G252">
        <v>18</v>
      </c>
      <c r="H252" t="s">
        <v>21</v>
      </c>
      <c r="I252">
        <v>2</v>
      </c>
      <c r="J252">
        <v>3</v>
      </c>
      <c r="K252" s="53">
        <v>0.16</v>
      </c>
      <c r="L252" s="53">
        <v>0.18179999999999999</v>
      </c>
      <c r="M252" s="54">
        <v>0.93</v>
      </c>
      <c r="N252">
        <v>0.1045</v>
      </c>
      <c r="O252">
        <v>1</v>
      </c>
      <c r="P252">
        <v>94</v>
      </c>
      <c r="Q252">
        <v>95</v>
      </c>
      <c r="R252" t="s">
        <v>33</v>
      </c>
      <c r="S252">
        <v>2011</v>
      </c>
      <c r="T252" t="s">
        <v>31</v>
      </c>
      <c r="U252" s="66">
        <v>0.75</v>
      </c>
      <c r="V252" t="s">
        <v>51</v>
      </c>
      <c r="W252" t="s">
        <v>35</v>
      </c>
      <c r="X252" s="53">
        <v>0.16</v>
      </c>
      <c r="Y252" s="53">
        <v>0.18</v>
      </c>
      <c r="Z252" s="54">
        <v>0.93</v>
      </c>
      <c r="AA252" s="67" t="str">
        <f>TEXT(RESULT__A[[#This Row],[TIME]],"AM/PM")</f>
        <v>PM</v>
      </c>
      <c r="AB252" t="str">
        <f>TEXT(RESULT__A[[#This Row],[DTEDAY]],"DD")</f>
        <v>11</v>
      </c>
    </row>
    <row r="253" spans="1:28" x14ac:dyDescent="0.25">
      <c r="A253" t="s">
        <v>16</v>
      </c>
      <c r="B253">
        <v>251</v>
      </c>
      <c r="C253" s="1">
        <v>40554</v>
      </c>
      <c r="D253">
        <v>1</v>
      </c>
      <c r="E253">
        <v>0</v>
      </c>
      <c r="F253">
        <v>1</v>
      </c>
      <c r="G253">
        <v>19</v>
      </c>
      <c r="H253" t="s">
        <v>21</v>
      </c>
      <c r="I253">
        <v>2</v>
      </c>
      <c r="J253">
        <v>3</v>
      </c>
      <c r="K253" s="53">
        <v>0.16</v>
      </c>
      <c r="L253" s="53">
        <v>0.2273</v>
      </c>
      <c r="M253" s="54">
        <v>0.93</v>
      </c>
      <c r="N253">
        <v>0</v>
      </c>
      <c r="O253">
        <v>0</v>
      </c>
      <c r="P253">
        <v>51</v>
      </c>
      <c r="Q253">
        <v>51</v>
      </c>
      <c r="R253" t="s">
        <v>33</v>
      </c>
      <c r="S253">
        <v>2011</v>
      </c>
      <c r="T253" t="s">
        <v>31</v>
      </c>
      <c r="U253" s="66">
        <v>0.79166666666666663</v>
      </c>
      <c r="V253" t="s">
        <v>51</v>
      </c>
      <c r="W253" t="s">
        <v>35</v>
      </c>
      <c r="X253" s="53">
        <v>0.16</v>
      </c>
      <c r="Y253" s="53">
        <v>0.23</v>
      </c>
      <c r="Z253" s="54">
        <v>0.93</v>
      </c>
      <c r="AA253" s="67" t="str">
        <f>TEXT(RESULT__A[[#This Row],[TIME]],"AM/PM")</f>
        <v>PM</v>
      </c>
      <c r="AB253" t="str">
        <f>TEXT(RESULT__A[[#This Row],[DTEDAY]],"DD")</f>
        <v>11</v>
      </c>
    </row>
    <row r="254" spans="1:28" x14ac:dyDescent="0.25">
      <c r="A254" t="s">
        <v>16</v>
      </c>
      <c r="B254">
        <v>252</v>
      </c>
      <c r="C254" s="1">
        <v>40554</v>
      </c>
      <c r="D254">
        <v>1</v>
      </c>
      <c r="E254">
        <v>0</v>
      </c>
      <c r="F254">
        <v>1</v>
      </c>
      <c r="G254">
        <v>20</v>
      </c>
      <c r="H254" t="s">
        <v>21</v>
      </c>
      <c r="I254">
        <v>2</v>
      </c>
      <c r="J254">
        <v>3</v>
      </c>
      <c r="K254" s="53">
        <v>0.16</v>
      </c>
      <c r="L254" s="53">
        <v>0.1515</v>
      </c>
      <c r="M254" s="54">
        <v>0.93</v>
      </c>
      <c r="N254">
        <v>0.19400000000000001</v>
      </c>
      <c r="O254">
        <v>0</v>
      </c>
      <c r="P254">
        <v>32</v>
      </c>
      <c r="Q254">
        <v>32</v>
      </c>
      <c r="R254" t="s">
        <v>33</v>
      </c>
      <c r="S254">
        <v>2011</v>
      </c>
      <c r="T254" t="s">
        <v>31</v>
      </c>
      <c r="U254" s="66">
        <v>0.83333333333333337</v>
      </c>
      <c r="V254" t="s">
        <v>51</v>
      </c>
      <c r="W254" t="s">
        <v>35</v>
      </c>
      <c r="X254" s="53">
        <v>0.16</v>
      </c>
      <c r="Y254" s="53">
        <v>0.15</v>
      </c>
      <c r="Z254" s="54">
        <v>0.93</v>
      </c>
      <c r="AA254" s="67" t="str">
        <f>TEXT(RESULT__A[[#This Row],[TIME]],"AM/PM")</f>
        <v>PM</v>
      </c>
      <c r="AB254" t="str">
        <f>TEXT(RESULT__A[[#This Row],[DTEDAY]],"DD")</f>
        <v>11</v>
      </c>
    </row>
    <row r="255" spans="1:28" x14ac:dyDescent="0.25">
      <c r="A255" t="s">
        <v>16</v>
      </c>
      <c r="B255">
        <v>253</v>
      </c>
      <c r="C255" s="1">
        <v>40554</v>
      </c>
      <c r="D255">
        <v>1</v>
      </c>
      <c r="E255">
        <v>0</v>
      </c>
      <c r="F255">
        <v>1</v>
      </c>
      <c r="G255">
        <v>21</v>
      </c>
      <c r="H255" t="s">
        <v>21</v>
      </c>
      <c r="I255">
        <v>2</v>
      </c>
      <c r="J255">
        <v>3</v>
      </c>
      <c r="K255" s="53">
        <v>0.16</v>
      </c>
      <c r="L255" s="53">
        <v>0.19700000000000001</v>
      </c>
      <c r="M255" s="54">
        <v>0.86</v>
      </c>
      <c r="N255">
        <v>8.9599999999999999E-2</v>
      </c>
      <c r="O255">
        <v>0</v>
      </c>
      <c r="P255">
        <v>20</v>
      </c>
      <c r="Q255">
        <v>20</v>
      </c>
      <c r="R255" t="s">
        <v>33</v>
      </c>
      <c r="S255">
        <v>2011</v>
      </c>
      <c r="T255" t="s">
        <v>31</v>
      </c>
      <c r="U255" s="66">
        <v>0.875</v>
      </c>
      <c r="V255" t="s">
        <v>51</v>
      </c>
      <c r="W255" t="s">
        <v>35</v>
      </c>
      <c r="X255" s="53">
        <v>0.16</v>
      </c>
      <c r="Y255" s="53">
        <v>0.2</v>
      </c>
      <c r="Z255" s="54">
        <v>0.86</v>
      </c>
      <c r="AA255" s="67" t="str">
        <f>TEXT(RESULT__A[[#This Row],[TIME]],"AM/PM")</f>
        <v>PM</v>
      </c>
      <c r="AB255" t="str">
        <f>TEXT(RESULT__A[[#This Row],[DTEDAY]],"DD")</f>
        <v>11</v>
      </c>
    </row>
    <row r="256" spans="1:28" x14ac:dyDescent="0.25">
      <c r="A256" t="s">
        <v>16</v>
      </c>
      <c r="B256">
        <v>254</v>
      </c>
      <c r="C256" s="1">
        <v>40554</v>
      </c>
      <c r="D256">
        <v>1</v>
      </c>
      <c r="E256">
        <v>0</v>
      </c>
      <c r="F256">
        <v>1</v>
      </c>
      <c r="G256">
        <v>22</v>
      </c>
      <c r="H256" t="s">
        <v>21</v>
      </c>
      <c r="I256">
        <v>2</v>
      </c>
      <c r="J256">
        <v>3</v>
      </c>
      <c r="K256" s="53">
        <v>0.16</v>
      </c>
      <c r="L256" s="53">
        <v>0.18179999999999999</v>
      </c>
      <c r="M256" s="54">
        <v>0.93</v>
      </c>
      <c r="N256">
        <v>0.1045</v>
      </c>
      <c r="O256">
        <v>1</v>
      </c>
      <c r="P256">
        <v>28</v>
      </c>
      <c r="Q256">
        <v>29</v>
      </c>
      <c r="R256" t="s">
        <v>33</v>
      </c>
      <c r="S256">
        <v>2011</v>
      </c>
      <c r="T256" t="s">
        <v>31</v>
      </c>
      <c r="U256" s="66">
        <v>0.91666666666666663</v>
      </c>
      <c r="V256" t="s">
        <v>51</v>
      </c>
      <c r="W256" t="s">
        <v>35</v>
      </c>
      <c r="X256" s="53">
        <v>0.16</v>
      </c>
      <c r="Y256" s="53">
        <v>0.18</v>
      </c>
      <c r="Z256" s="54">
        <v>0.93</v>
      </c>
      <c r="AA256" s="67" t="str">
        <f>TEXT(RESULT__A[[#This Row],[TIME]],"AM/PM")</f>
        <v>PM</v>
      </c>
      <c r="AB256" t="str">
        <f>TEXT(RESULT__A[[#This Row],[DTEDAY]],"DD")</f>
        <v>11</v>
      </c>
    </row>
    <row r="257" spans="1:28" x14ac:dyDescent="0.25">
      <c r="A257" t="s">
        <v>16</v>
      </c>
      <c r="B257">
        <v>255</v>
      </c>
      <c r="C257" s="1">
        <v>40554</v>
      </c>
      <c r="D257">
        <v>1</v>
      </c>
      <c r="E257">
        <v>0</v>
      </c>
      <c r="F257">
        <v>1</v>
      </c>
      <c r="G257">
        <v>23</v>
      </c>
      <c r="H257" t="s">
        <v>21</v>
      </c>
      <c r="I257">
        <v>2</v>
      </c>
      <c r="J257">
        <v>3</v>
      </c>
      <c r="K257" s="53">
        <v>0.16</v>
      </c>
      <c r="L257" s="53">
        <v>0.19700000000000001</v>
      </c>
      <c r="M257" s="54">
        <v>0.93</v>
      </c>
      <c r="N257">
        <v>8.9599999999999999E-2</v>
      </c>
      <c r="O257">
        <v>1</v>
      </c>
      <c r="P257">
        <v>18</v>
      </c>
      <c r="Q257">
        <v>19</v>
      </c>
      <c r="R257" t="s">
        <v>33</v>
      </c>
      <c r="S257">
        <v>2011</v>
      </c>
      <c r="T257" t="s">
        <v>31</v>
      </c>
      <c r="U257" s="66">
        <v>0.95833333333333337</v>
      </c>
      <c r="V257" t="s">
        <v>51</v>
      </c>
      <c r="W257" t="s">
        <v>35</v>
      </c>
      <c r="X257" s="53">
        <v>0.16</v>
      </c>
      <c r="Y257" s="53">
        <v>0.2</v>
      </c>
      <c r="Z257" s="54">
        <v>0.93</v>
      </c>
      <c r="AA257" s="67" t="str">
        <f>TEXT(RESULT__A[[#This Row],[TIME]],"AM/PM")</f>
        <v>PM</v>
      </c>
      <c r="AB257" t="str">
        <f>TEXT(RESULT__A[[#This Row],[DTEDAY]],"DD")</f>
        <v>11</v>
      </c>
    </row>
    <row r="258" spans="1:28" x14ac:dyDescent="0.25">
      <c r="A258" t="s">
        <v>16</v>
      </c>
      <c r="B258">
        <v>256</v>
      </c>
      <c r="C258" s="1">
        <v>40555</v>
      </c>
      <c r="D258">
        <v>1</v>
      </c>
      <c r="E258">
        <v>0</v>
      </c>
      <c r="F258">
        <v>1</v>
      </c>
      <c r="G258">
        <v>0</v>
      </c>
      <c r="H258" t="s">
        <v>21</v>
      </c>
      <c r="I258">
        <v>3</v>
      </c>
      <c r="J258">
        <v>2</v>
      </c>
      <c r="K258" s="53">
        <v>0.16</v>
      </c>
      <c r="L258" s="53">
        <v>0.19700000000000001</v>
      </c>
      <c r="M258" s="54">
        <v>0.86</v>
      </c>
      <c r="N258">
        <v>8.9599999999999999E-2</v>
      </c>
      <c r="O258">
        <v>0</v>
      </c>
      <c r="P258">
        <v>7</v>
      </c>
      <c r="Q258">
        <v>7</v>
      </c>
      <c r="R258" t="s">
        <v>33</v>
      </c>
      <c r="S258">
        <v>2011</v>
      </c>
      <c r="T258" t="s">
        <v>31</v>
      </c>
      <c r="U258" s="66">
        <v>0</v>
      </c>
      <c r="V258" t="s">
        <v>52</v>
      </c>
      <c r="W258" t="s">
        <v>34</v>
      </c>
      <c r="X258" s="53">
        <v>0.16</v>
      </c>
      <c r="Y258" s="53">
        <v>0.2</v>
      </c>
      <c r="Z258" s="54">
        <v>0.86</v>
      </c>
      <c r="AA258" s="67" t="str">
        <f>TEXT(RESULT__A[[#This Row],[TIME]],"AM/PM")</f>
        <v>AM</v>
      </c>
      <c r="AB258" t="str">
        <f>TEXT(RESULT__A[[#This Row],[DTEDAY]],"DD")</f>
        <v>12</v>
      </c>
    </row>
    <row r="259" spans="1:28" x14ac:dyDescent="0.25">
      <c r="A259" t="s">
        <v>16</v>
      </c>
      <c r="B259">
        <v>257</v>
      </c>
      <c r="C259" s="1">
        <v>40555</v>
      </c>
      <c r="D259">
        <v>1</v>
      </c>
      <c r="E259">
        <v>0</v>
      </c>
      <c r="F259">
        <v>1</v>
      </c>
      <c r="G259">
        <v>1</v>
      </c>
      <c r="H259" t="s">
        <v>21</v>
      </c>
      <c r="I259">
        <v>3</v>
      </c>
      <c r="J259">
        <v>2</v>
      </c>
      <c r="K259" s="53">
        <v>0.16</v>
      </c>
      <c r="L259" s="53">
        <v>0.18179999999999999</v>
      </c>
      <c r="M259" s="54">
        <v>0.86</v>
      </c>
      <c r="N259">
        <v>0.1045</v>
      </c>
      <c r="O259">
        <v>0</v>
      </c>
      <c r="P259">
        <v>6</v>
      </c>
      <c r="Q259">
        <v>6</v>
      </c>
      <c r="R259" t="s">
        <v>33</v>
      </c>
      <c r="S259">
        <v>2011</v>
      </c>
      <c r="T259" t="s">
        <v>31</v>
      </c>
      <c r="U259" s="66">
        <v>4.1666666666666664E-2</v>
      </c>
      <c r="V259" t="s">
        <v>52</v>
      </c>
      <c r="W259" t="s">
        <v>34</v>
      </c>
      <c r="X259" s="53">
        <v>0.16</v>
      </c>
      <c r="Y259" s="53">
        <v>0.18</v>
      </c>
      <c r="Z259" s="54">
        <v>0.86</v>
      </c>
      <c r="AA259" s="67" t="str">
        <f>TEXT(RESULT__A[[#This Row],[TIME]],"AM/PM")</f>
        <v>AM</v>
      </c>
      <c r="AB259" t="str">
        <f>TEXT(RESULT__A[[#This Row],[DTEDAY]],"DD")</f>
        <v>12</v>
      </c>
    </row>
    <row r="260" spans="1:28" x14ac:dyDescent="0.25">
      <c r="A260" t="s">
        <v>16</v>
      </c>
      <c r="B260">
        <v>258</v>
      </c>
      <c r="C260" s="1">
        <v>40555</v>
      </c>
      <c r="D260">
        <v>1</v>
      </c>
      <c r="E260">
        <v>0</v>
      </c>
      <c r="F260">
        <v>1</v>
      </c>
      <c r="G260">
        <v>2</v>
      </c>
      <c r="H260" t="s">
        <v>21</v>
      </c>
      <c r="I260">
        <v>3</v>
      </c>
      <c r="J260">
        <v>1</v>
      </c>
      <c r="K260" s="53">
        <v>0.14000000000000001</v>
      </c>
      <c r="L260" s="53">
        <v>0.1515</v>
      </c>
      <c r="M260" s="54">
        <v>0.86</v>
      </c>
      <c r="N260">
        <v>0.1343</v>
      </c>
      <c r="O260">
        <v>0</v>
      </c>
      <c r="P260">
        <v>1</v>
      </c>
      <c r="Q260">
        <v>1</v>
      </c>
      <c r="R260" t="s">
        <v>33</v>
      </c>
      <c r="S260">
        <v>2011</v>
      </c>
      <c r="T260" t="s">
        <v>31</v>
      </c>
      <c r="U260" s="66">
        <v>8.3333333333333329E-2</v>
      </c>
      <c r="V260" t="s">
        <v>52</v>
      </c>
      <c r="W260" t="s">
        <v>32</v>
      </c>
      <c r="X260" s="53">
        <v>0.14000000000000001</v>
      </c>
      <c r="Y260" s="53">
        <v>0.15</v>
      </c>
      <c r="Z260" s="54">
        <v>0.86</v>
      </c>
      <c r="AA260" s="67" t="str">
        <f>TEXT(RESULT__A[[#This Row],[TIME]],"AM/PM")</f>
        <v>AM</v>
      </c>
      <c r="AB260" t="str">
        <f>TEXT(RESULT__A[[#This Row],[DTEDAY]],"DD")</f>
        <v>12</v>
      </c>
    </row>
    <row r="261" spans="1:28" x14ac:dyDescent="0.25">
      <c r="A261" t="s">
        <v>16</v>
      </c>
      <c r="B261">
        <v>259</v>
      </c>
      <c r="C261" s="1">
        <v>40555</v>
      </c>
      <c r="D261">
        <v>1</v>
      </c>
      <c r="E261">
        <v>0</v>
      </c>
      <c r="F261">
        <v>1</v>
      </c>
      <c r="G261">
        <v>5</v>
      </c>
      <c r="H261" t="s">
        <v>21</v>
      </c>
      <c r="I261">
        <v>3</v>
      </c>
      <c r="J261">
        <v>1</v>
      </c>
      <c r="K261" s="53">
        <v>0.14000000000000001</v>
      </c>
      <c r="L261" s="53">
        <v>0.1515</v>
      </c>
      <c r="M261" s="54">
        <v>0.86</v>
      </c>
      <c r="N261">
        <v>0.16420000000000001</v>
      </c>
      <c r="O261">
        <v>0</v>
      </c>
      <c r="P261">
        <v>5</v>
      </c>
      <c r="Q261">
        <v>5</v>
      </c>
      <c r="R261" t="s">
        <v>33</v>
      </c>
      <c r="S261">
        <v>2011</v>
      </c>
      <c r="T261" t="s">
        <v>31</v>
      </c>
      <c r="U261" s="66">
        <v>0.20833333333333334</v>
      </c>
      <c r="V261" t="s">
        <v>52</v>
      </c>
      <c r="W261" t="s">
        <v>32</v>
      </c>
      <c r="X261" s="53">
        <v>0.14000000000000001</v>
      </c>
      <c r="Y261" s="53">
        <v>0.15</v>
      </c>
      <c r="Z261" s="54">
        <v>0.86</v>
      </c>
      <c r="AA261" s="67" t="str">
        <f>TEXT(RESULT__A[[#This Row],[TIME]],"AM/PM")</f>
        <v>AM</v>
      </c>
      <c r="AB261" t="str">
        <f>TEXT(RESULT__A[[#This Row],[DTEDAY]],"DD")</f>
        <v>12</v>
      </c>
    </row>
    <row r="262" spans="1:28" x14ac:dyDescent="0.25">
      <c r="A262" t="s">
        <v>16</v>
      </c>
      <c r="B262">
        <v>260</v>
      </c>
      <c r="C262" s="1">
        <v>40555</v>
      </c>
      <c r="D262">
        <v>1</v>
      </c>
      <c r="E262">
        <v>0</v>
      </c>
      <c r="F262">
        <v>1</v>
      </c>
      <c r="G262">
        <v>6</v>
      </c>
      <c r="H262" t="s">
        <v>21</v>
      </c>
      <c r="I262">
        <v>3</v>
      </c>
      <c r="J262">
        <v>1</v>
      </c>
      <c r="K262" s="53">
        <v>0.12</v>
      </c>
      <c r="L262" s="53">
        <v>0.1515</v>
      </c>
      <c r="M262" s="54">
        <v>0.93</v>
      </c>
      <c r="N262">
        <v>0.1343</v>
      </c>
      <c r="O262">
        <v>0</v>
      </c>
      <c r="P262">
        <v>16</v>
      </c>
      <c r="Q262">
        <v>16</v>
      </c>
      <c r="R262" t="s">
        <v>33</v>
      </c>
      <c r="S262">
        <v>2011</v>
      </c>
      <c r="T262" t="s">
        <v>31</v>
      </c>
      <c r="U262" s="66">
        <v>0.25</v>
      </c>
      <c r="V262" t="s">
        <v>52</v>
      </c>
      <c r="W262" t="s">
        <v>32</v>
      </c>
      <c r="X262" s="53">
        <v>0.12</v>
      </c>
      <c r="Y262" s="53">
        <v>0.15</v>
      </c>
      <c r="Z262" s="54">
        <v>0.93</v>
      </c>
      <c r="AA262" s="67" t="str">
        <f>TEXT(RESULT__A[[#This Row],[TIME]],"AM/PM")</f>
        <v>AM</v>
      </c>
      <c r="AB262" t="str">
        <f>TEXT(RESULT__A[[#This Row],[DTEDAY]],"DD")</f>
        <v>12</v>
      </c>
    </row>
    <row r="263" spans="1:28" x14ac:dyDescent="0.25">
      <c r="A263" t="s">
        <v>16</v>
      </c>
      <c r="B263">
        <v>261</v>
      </c>
      <c r="C263" s="1">
        <v>40555</v>
      </c>
      <c r="D263">
        <v>1</v>
      </c>
      <c r="E263">
        <v>0</v>
      </c>
      <c r="F263">
        <v>1</v>
      </c>
      <c r="G263">
        <v>7</v>
      </c>
      <c r="H263" t="s">
        <v>21</v>
      </c>
      <c r="I263">
        <v>3</v>
      </c>
      <c r="J263">
        <v>1</v>
      </c>
      <c r="K263" s="53">
        <v>0.14000000000000001</v>
      </c>
      <c r="L263" s="53">
        <v>0.1515</v>
      </c>
      <c r="M263" s="54">
        <v>0.69</v>
      </c>
      <c r="N263">
        <v>0.1343</v>
      </c>
      <c r="O263">
        <v>0</v>
      </c>
      <c r="P263">
        <v>54</v>
      </c>
      <c r="Q263">
        <v>54</v>
      </c>
      <c r="R263" t="s">
        <v>33</v>
      </c>
      <c r="S263">
        <v>2011</v>
      </c>
      <c r="T263" t="s">
        <v>31</v>
      </c>
      <c r="U263" s="66">
        <v>0.29166666666666669</v>
      </c>
      <c r="V263" t="s">
        <v>52</v>
      </c>
      <c r="W263" t="s">
        <v>32</v>
      </c>
      <c r="X263" s="53">
        <v>0.14000000000000001</v>
      </c>
      <c r="Y263" s="53">
        <v>0.15</v>
      </c>
      <c r="Z263" s="54">
        <v>0.69</v>
      </c>
      <c r="AA263" s="67" t="str">
        <f>TEXT(RESULT__A[[#This Row],[TIME]],"AM/PM")</f>
        <v>AM</v>
      </c>
      <c r="AB263" t="str">
        <f>TEXT(RESULT__A[[#This Row],[DTEDAY]],"DD")</f>
        <v>12</v>
      </c>
    </row>
    <row r="264" spans="1:28" x14ac:dyDescent="0.25">
      <c r="A264" t="s">
        <v>16</v>
      </c>
      <c r="B264">
        <v>262</v>
      </c>
      <c r="C264" s="1">
        <v>40555</v>
      </c>
      <c r="D264">
        <v>1</v>
      </c>
      <c r="E264">
        <v>0</v>
      </c>
      <c r="F264">
        <v>1</v>
      </c>
      <c r="G264">
        <v>8</v>
      </c>
      <c r="H264" t="s">
        <v>21</v>
      </c>
      <c r="I264">
        <v>3</v>
      </c>
      <c r="J264">
        <v>1</v>
      </c>
      <c r="K264" s="53">
        <v>0.16</v>
      </c>
      <c r="L264" s="53">
        <v>0.16669999999999999</v>
      </c>
      <c r="M264" s="54">
        <v>0.59</v>
      </c>
      <c r="N264">
        <v>0.16420000000000001</v>
      </c>
      <c r="O264">
        <v>3</v>
      </c>
      <c r="P264">
        <v>125</v>
      </c>
      <c r="Q264">
        <v>128</v>
      </c>
      <c r="R264" t="s">
        <v>33</v>
      </c>
      <c r="S264">
        <v>2011</v>
      </c>
      <c r="T264" t="s">
        <v>31</v>
      </c>
      <c r="U264" s="66">
        <v>0.33333333333333331</v>
      </c>
      <c r="V264" t="s">
        <v>52</v>
      </c>
      <c r="W264" t="s">
        <v>32</v>
      </c>
      <c r="X264" s="53">
        <v>0.16</v>
      </c>
      <c r="Y264" s="53">
        <v>0.17</v>
      </c>
      <c r="Z264" s="54">
        <v>0.59</v>
      </c>
      <c r="AA264" s="67" t="str">
        <f>TEXT(RESULT__A[[#This Row],[TIME]],"AM/PM")</f>
        <v>AM</v>
      </c>
      <c r="AB264" t="str">
        <f>TEXT(RESULT__A[[#This Row],[DTEDAY]],"DD")</f>
        <v>12</v>
      </c>
    </row>
    <row r="265" spans="1:28" x14ac:dyDescent="0.25">
      <c r="A265" t="s">
        <v>16</v>
      </c>
      <c r="B265">
        <v>263</v>
      </c>
      <c r="C265" s="1">
        <v>40555</v>
      </c>
      <c r="D265">
        <v>1</v>
      </c>
      <c r="E265">
        <v>0</v>
      </c>
      <c r="F265">
        <v>1</v>
      </c>
      <c r="G265">
        <v>9</v>
      </c>
      <c r="H265" t="s">
        <v>21</v>
      </c>
      <c r="I265">
        <v>3</v>
      </c>
      <c r="J265">
        <v>1</v>
      </c>
      <c r="K265" s="53">
        <v>0.16</v>
      </c>
      <c r="L265" s="53">
        <v>0.13639999999999999</v>
      </c>
      <c r="M265" s="54">
        <v>0.59</v>
      </c>
      <c r="N265">
        <v>0.32840000000000003</v>
      </c>
      <c r="O265">
        <v>3</v>
      </c>
      <c r="P265">
        <v>78</v>
      </c>
      <c r="Q265">
        <v>81</v>
      </c>
      <c r="R265" t="s">
        <v>33</v>
      </c>
      <c r="S265">
        <v>2011</v>
      </c>
      <c r="T265" t="s">
        <v>31</v>
      </c>
      <c r="U265" s="66">
        <v>0.375</v>
      </c>
      <c r="V265" t="s">
        <v>52</v>
      </c>
      <c r="W265" t="s">
        <v>32</v>
      </c>
      <c r="X265" s="53">
        <v>0.16</v>
      </c>
      <c r="Y265" s="53">
        <v>0.14000000000000001</v>
      </c>
      <c r="Z265" s="54">
        <v>0.59</v>
      </c>
      <c r="AA265" s="67" t="str">
        <f>TEXT(RESULT__A[[#This Row],[TIME]],"AM/PM")</f>
        <v>AM</v>
      </c>
      <c r="AB265" t="str">
        <f>TEXT(RESULT__A[[#This Row],[DTEDAY]],"DD")</f>
        <v>12</v>
      </c>
    </row>
    <row r="266" spans="1:28" x14ac:dyDescent="0.25">
      <c r="A266" t="s">
        <v>16</v>
      </c>
      <c r="B266">
        <v>264</v>
      </c>
      <c r="C266" s="1">
        <v>40555</v>
      </c>
      <c r="D266">
        <v>1</v>
      </c>
      <c r="E266">
        <v>0</v>
      </c>
      <c r="F266">
        <v>1</v>
      </c>
      <c r="G266">
        <v>10</v>
      </c>
      <c r="H266" t="s">
        <v>21</v>
      </c>
      <c r="I266">
        <v>3</v>
      </c>
      <c r="J266">
        <v>1</v>
      </c>
      <c r="K266" s="53">
        <v>0.18</v>
      </c>
      <c r="L266" s="53">
        <v>0.18179999999999999</v>
      </c>
      <c r="M266" s="54">
        <v>0.55000000000000004</v>
      </c>
      <c r="N266">
        <v>0.22389999999999999</v>
      </c>
      <c r="O266">
        <v>0</v>
      </c>
      <c r="P266">
        <v>39</v>
      </c>
      <c r="Q266">
        <v>39</v>
      </c>
      <c r="R266" t="s">
        <v>33</v>
      </c>
      <c r="S266">
        <v>2011</v>
      </c>
      <c r="T266" t="s">
        <v>31</v>
      </c>
      <c r="U266" s="66">
        <v>0.41666666666666669</v>
      </c>
      <c r="V266" t="s">
        <v>52</v>
      </c>
      <c r="W266" t="s">
        <v>32</v>
      </c>
      <c r="X266" s="53">
        <v>0.18</v>
      </c>
      <c r="Y266" s="53">
        <v>0.18</v>
      </c>
      <c r="Z266" s="54">
        <v>0.55000000000000004</v>
      </c>
      <c r="AA266" s="67" t="str">
        <f>TEXT(RESULT__A[[#This Row],[TIME]],"AM/PM")</f>
        <v>AM</v>
      </c>
      <c r="AB266" t="str">
        <f>TEXT(RESULT__A[[#This Row],[DTEDAY]],"DD")</f>
        <v>12</v>
      </c>
    </row>
    <row r="267" spans="1:28" x14ac:dyDescent="0.25">
      <c r="A267" t="s">
        <v>16</v>
      </c>
      <c r="B267">
        <v>265</v>
      </c>
      <c r="C267" s="1">
        <v>40555</v>
      </c>
      <c r="D267">
        <v>1</v>
      </c>
      <c r="E267">
        <v>0</v>
      </c>
      <c r="F267">
        <v>1</v>
      </c>
      <c r="G267">
        <v>11</v>
      </c>
      <c r="H267" t="s">
        <v>21</v>
      </c>
      <c r="I267">
        <v>3</v>
      </c>
      <c r="J267">
        <v>1</v>
      </c>
      <c r="K267" s="53">
        <v>0.2</v>
      </c>
      <c r="L267" s="53">
        <v>0.18179999999999999</v>
      </c>
      <c r="M267" s="54">
        <v>0.51</v>
      </c>
      <c r="N267">
        <v>0.3881</v>
      </c>
      <c r="O267">
        <v>3</v>
      </c>
      <c r="P267">
        <v>32</v>
      </c>
      <c r="Q267">
        <v>35</v>
      </c>
      <c r="R267" t="s">
        <v>33</v>
      </c>
      <c r="S267">
        <v>2011</v>
      </c>
      <c r="T267" t="s">
        <v>31</v>
      </c>
      <c r="U267" s="66">
        <v>0.45833333333333331</v>
      </c>
      <c r="V267" t="s">
        <v>52</v>
      </c>
      <c r="W267" t="s">
        <v>32</v>
      </c>
      <c r="X267" s="53">
        <v>0.2</v>
      </c>
      <c r="Y267" s="53">
        <v>0.18</v>
      </c>
      <c r="Z267" s="54">
        <v>0.51</v>
      </c>
      <c r="AA267" s="67" t="str">
        <f>TEXT(RESULT__A[[#This Row],[TIME]],"AM/PM")</f>
        <v>AM</v>
      </c>
      <c r="AB267" t="str">
        <f>TEXT(RESULT__A[[#This Row],[DTEDAY]],"DD")</f>
        <v>12</v>
      </c>
    </row>
    <row r="268" spans="1:28" x14ac:dyDescent="0.25">
      <c r="A268" t="s">
        <v>16</v>
      </c>
      <c r="B268">
        <v>266</v>
      </c>
      <c r="C268" s="1">
        <v>40555</v>
      </c>
      <c r="D268">
        <v>1</v>
      </c>
      <c r="E268">
        <v>0</v>
      </c>
      <c r="F268">
        <v>1</v>
      </c>
      <c r="G268">
        <v>12</v>
      </c>
      <c r="H268" t="s">
        <v>21</v>
      </c>
      <c r="I268">
        <v>3</v>
      </c>
      <c r="J268">
        <v>1</v>
      </c>
      <c r="K268" s="53">
        <v>0.2</v>
      </c>
      <c r="L268" s="53">
        <v>0.1515</v>
      </c>
      <c r="M268" s="54">
        <v>0.47</v>
      </c>
      <c r="N268">
        <v>0.58209999999999995</v>
      </c>
      <c r="O268">
        <v>3</v>
      </c>
      <c r="P268">
        <v>52</v>
      </c>
      <c r="Q268">
        <v>55</v>
      </c>
      <c r="R268" t="s">
        <v>33</v>
      </c>
      <c r="S268">
        <v>2011</v>
      </c>
      <c r="T268" t="s">
        <v>31</v>
      </c>
      <c r="U268" s="66">
        <v>0.5</v>
      </c>
      <c r="V268" t="s">
        <v>52</v>
      </c>
      <c r="W268" t="s">
        <v>32</v>
      </c>
      <c r="X268" s="53">
        <v>0.2</v>
      </c>
      <c r="Y268" s="53">
        <v>0.15</v>
      </c>
      <c r="Z268" s="54">
        <v>0.47</v>
      </c>
      <c r="AA268" s="67" t="str">
        <f>TEXT(RESULT__A[[#This Row],[TIME]],"AM/PM")</f>
        <v>PM</v>
      </c>
      <c r="AB268" t="str">
        <f>TEXT(RESULT__A[[#This Row],[DTEDAY]],"DD")</f>
        <v>12</v>
      </c>
    </row>
    <row r="269" spans="1:28" x14ac:dyDescent="0.25">
      <c r="A269" t="s">
        <v>16</v>
      </c>
      <c r="B269">
        <v>267</v>
      </c>
      <c r="C269" s="1">
        <v>40555</v>
      </c>
      <c r="D269">
        <v>1</v>
      </c>
      <c r="E269">
        <v>0</v>
      </c>
      <c r="F269">
        <v>1</v>
      </c>
      <c r="G269">
        <v>13</v>
      </c>
      <c r="H269" t="s">
        <v>21</v>
      </c>
      <c r="I269">
        <v>3</v>
      </c>
      <c r="J269">
        <v>1</v>
      </c>
      <c r="K269" s="53">
        <v>0.22</v>
      </c>
      <c r="L269" s="53">
        <v>0.19700000000000001</v>
      </c>
      <c r="M269" s="54">
        <v>0.44</v>
      </c>
      <c r="N269">
        <v>0.35820000000000002</v>
      </c>
      <c r="O269">
        <v>0</v>
      </c>
      <c r="P269">
        <v>49</v>
      </c>
      <c r="Q269">
        <v>49</v>
      </c>
      <c r="R269" t="s">
        <v>33</v>
      </c>
      <c r="S269">
        <v>2011</v>
      </c>
      <c r="T269" t="s">
        <v>31</v>
      </c>
      <c r="U269" s="66">
        <v>0.54166666666666663</v>
      </c>
      <c r="V269" t="s">
        <v>52</v>
      </c>
      <c r="W269" t="s">
        <v>32</v>
      </c>
      <c r="X269" s="53">
        <v>0.22</v>
      </c>
      <c r="Y269" s="53">
        <v>0.2</v>
      </c>
      <c r="Z269" s="54">
        <v>0.44</v>
      </c>
      <c r="AA269" s="67" t="str">
        <f>TEXT(RESULT__A[[#This Row],[TIME]],"AM/PM")</f>
        <v>PM</v>
      </c>
      <c r="AB269" t="str">
        <f>TEXT(RESULT__A[[#This Row],[DTEDAY]],"DD")</f>
        <v>12</v>
      </c>
    </row>
    <row r="270" spans="1:28" x14ac:dyDescent="0.25">
      <c r="A270" t="s">
        <v>16</v>
      </c>
      <c r="B270">
        <v>268</v>
      </c>
      <c r="C270" s="1">
        <v>40555</v>
      </c>
      <c r="D270">
        <v>1</v>
      </c>
      <c r="E270">
        <v>0</v>
      </c>
      <c r="F270">
        <v>1</v>
      </c>
      <c r="G270">
        <v>14</v>
      </c>
      <c r="H270" t="s">
        <v>21</v>
      </c>
      <c r="I270">
        <v>3</v>
      </c>
      <c r="J270">
        <v>1</v>
      </c>
      <c r="K270" s="53">
        <v>0.2</v>
      </c>
      <c r="L270" s="53">
        <v>0.18179999999999999</v>
      </c>
      <c r="M270" s="54">
        <v>0.47</v>
      </c>
      <c r="N270">
        <v>0.32840000000000003</v>
      </c>
      <c r="O270">
        <v>0</v>
      </c>
      <c r="P270">
        <v>44</v>
      </c>
      <c r="Q270">
        <v>44</v>
      </c>
      <c r="R270" t="s">
        <v>33</v>
      </c>
      <c r="S270">
        <v>2011</v>
      </c>
      <c r="T270" t="s">
        <v>31</v>
      </c>
      <c r="U270" s="66">
        <v>0.58333333333333337</v>
      </c>
      <c r="V270" t="s">
        <v>52</v>
      </c>
      <c r="W270" t="s">
        <v>32</v>
      </c>
      <c r="X270" s="53">
        <v>0.2</v>
      </c>
      <c r="Y270" s="53">
        <v>0.18</v>
      </c>
      <c r="Z270" s="54">
        <v>0.47</v>
      </c>
      <c r="AA270" s="67" t="str">
        <f>TEXT(RESULT__A[[#This Row],[TIME]],"AM/PM")</f>
        <v>PM</v>
      </c>
      <c r="AB270" t="str">
        <f>TEXT(RESULT__A[[#This Row],[DTEDAY]],"DD")</f>
        <v>12</v>
      </c>
    </row>
    <row r="271" spans="1:28" x14ac:dyDescent="0.25">
      <c r="A271" t="s">
        <v>16</v>
      </c>
      <c r="B271">
        <v>269</v>
      </c>
      <c r="C271" s="1">
        <v>40555</v>
      </c>
      <c r="D271">
        <v>1</v>
      </c>
      <c r="E271">
        <v>0</v>
      </c>
      <c r="F271">
        <v>1</v>
      </c>
      <c r="G271">
        <v>15</v>
      </c>
      <c r="H271" t="s">
        <v>21</v>
      </c>
      <c r="I271">
        <v>3</v>
      </c>
      <c r="J271">
        <v>1</v>
      </c>
      <c r="K271" s="53">
        <v>0.2</v>
      </c>
      <c r="L271" s="53">
        <v>0.16669999999999999</v>
      </c>
      <c r="M271" s="54">
        <v>0.47</v>
      </c>
      <c r="N271">
        <v>0.41789999999999999</v>
      </c>
      <c r="O271">
        <v>1</v>
      </c>
      <c r="P271">
        <v>48</v>
      </c>
      <c r="Q271">
        <v>49</v>
      </c>
      <c r="R271" t="s">
        <v>33</v>
      </c>
      <c r="S271">
        <v>2011</v>
      </c>
      <c r="T271" t="s">
        <v>31</v>
      </c>
      <c r="U271" s="66">
        <v>0.625</v>
      </c>
      <c r="V271" t="s">
        <v>52</v>
      </c>
      <c r="W271" t="s">
        <v>32</v>
      </c>
      <c r="X271" s="53">
        <v>0.2</v>
      </c>
      <c r="Y271" s="53">
        <v>0.17</v>
      </c>
      <c r="Z271" s="54">
        <v>0.47</v>
      </c>
      <c r="AA271" s="67" t="str">
        <f>TEXT(RESULT__A[[#This Row],[TIME]],"AM/PM")</f>
        <v>PM</v>
      </c>
      <c r="AB271" t="str">
        <f>TEXT(RESULT__A[[#This Row],[DTEDAY]],"DD")</f>
        <v>12</v>
      </c>
    </row>
    <row r="272" spans="1:28" x14ac:dyDescent="0.25">
      <c r="A272" t="s">
        <v>16</v>
      </c>
      <c r="B272">
        <v>270</v>
      </c>
      <c r="C272" s="1">
        <v>40555</v>
      </c>
      <c r="D272">
        <v>1</v>
      </c>
      <c r="E272">
        <v>0</v>
      </c>
      <c r="F272">
        <v>1</v>
      </c>
      <c r="G272">
        <v>16</v>
      </c>
      <c r="H272" t="s">
        <v>21</v>
      </c>
      <c r="I272">
        <v>3</v>
      </c>
      <c r="J272">
        <v>1</v>
      </c>
      <c r="K272" s="53">
        <v>0.22</v>
      </c>
      <c r="L272" s="53">
        <v>0.19700000000000001</v>
      </c>
      <c r="M272" s="54">
        <v>0.44</v>
      </c>
      <c r="N272">
        <v>0.32840000000000003</v>
      </c>
      <c r="O272">
        <v>5</v>
      </c>
      <c r="P272">
        <v>63</v>
      </c>
      <c r="Q272">
        <v>68</v>
      </c>
      <c r="R272" t="s">
        <v>33</v>
      </c>
      <c r="S272">
        <v>2011</v>
      </c>
      <c r="T272" t="s">
        <v>31</v>
      </c>
      <c r="U272" s="66">
        <v>0.66666666666666663</v>
      </c>
      <c r="V272" t="s">
        <v>52</v>
      </c>
      <c r="W272" t="s">
        <v>32</v>
      </c>
      <c r="X272" s="53">
        <v>0.22</v>
      </c>
      <c r="Y272" s="53">
        <v>0.2</v>
      </c>
      <c r="Z272" s="54">
        <v>0.44</v>
      </c>
      <c r="AA272" s="67" t="str">
        <f>TEXT(RESULT__A[[#This Row],[TIME]],"AM/PM")</f>
        <v>PM</v>
      </c>
      <c r="AB272" t="str">
        <f>TEXT(RESULT__A[[#This Row],[DTEDAY]],"DD")</f>
        <v>12</v>
      </c>
    </row>
    <row r="273" spans="1:28" x14ac:dyDescent="0.25">
      <c r="A273" t="s">
        <v>16</v>
      </c>
      <c r="B273">
        <v>271</v>
      </c>
      <c r="C273" s="1">
        <v>40555</v>
      </c>
      <c r="D273">
        <v>1</v>
      </c>
      <c r="E273">
        <v>0</v>
      </c>
      <c r="F273">
        <v>1</v>
      </c>
      <c r="G273">
        <v>17</v>
      </c>
      <c r="H273" t="s">
        <v>21</v>
      </c>
      <c r="I273">
        <v>3</v>
      </c>
      <c r="J273">
        <v>1</v>
      </c>
      <c r="K273" s="53">
        <v>0.2</v>
      </c>
      <c r="L273" s="53">
        <v>0.18179999999999999</v>
      </c>
      <c r="M273" s="54">
        <v>0.47</v>
      </c>
      <c r="N273">
        <v>0.35820000000000002</v>
      </c>
      <c r="O273">
        <v>0</v>
      </c>
      <c r="P273">
        <v>139</v>
      </c>
      <c r="Q273">
        <v>139</v>
      </c>
      <c r="R273" t="s">
        <v>33</v>
      </c>
      <c r="S273">
        <v>2011</v>
      </c>
      <c r="T273" t="s">
        <v>31</v>
      </c>
      <c r="U273" s="66">
        <v>0.70833333333333337</v>
      </c>
      <c r="V273" t="s">
        <v>52</v>
      </c>
      <c r="W273" t="s">
        <v>32</v>
      </c>
      <c r="X273" s="53">
        <v>0.2</v>
      </c>
      <c r="Y273" s="53">
        <v>0.18</v>
      </c>
      <c r="Z273" s="54">
        <v>0.47</v>
      </c>
      <c r="AA273" s="67" t="str">
        <f>TEXT(RESULT__A[[#This Row],[TIME]],"AM/PM")</f>
        <v>PM</v>
      </c>
      <c r="AB273" t="str">
        <f>TEXT(RESULT__A[[#This Row],[DTEDAY]],"DD")</f>
        <v>12</v>
      </c>
    </row>
    <row r="274" spans="1:28" x14ac:dyDescent="0.25">
      <c r="A274" t="s">
        <v>16</v>
      </c>
      <c r="B274">
        <v>272</v>
      </c>
      <c r="C274" s="1">
        <v>40555</v>
      </c>
      <c r="D274">
        <v>1</v>
      </c>
      <c r="E274">
        <v>0</v>
      </c>
      <c r="F274">
        <v>1</v>
      </c>
      <c r="G274">
        <v>18</v>
      </c>
      <c r="H274" t="s">
        <v>21</v>
      </c>
      <c r="I274">
        <v>3</v>
      </c>
      <c r="J274">
        <v>1</v>
      </c>
      <c r="K274" s="53">
        <v>0.2</v>
      </c>
      <c r="L274" s="53">
        <v>0.1515</v>
      </c>
      <c r="M274" s="54">
        <v>0.47</v>
      </c>
      <c r="N274">
        <v>0.52239999999999998</v>
      </c>
      <c r="O274">
        <v>2</v>
      </c>
      <c r="P274">
        <v>135</v>
      </c>
      <c r="Q274">
        <v>137</v>
      </c>
      <c r="R274" t="s">
        <v>33</v>
      </c>
      <c r="S274">
        <v>2011</v>
      </c>
      <c r="T274" t="s">
        <v>31</v>
      </c>
      <c r="U274" s="66">
        <v>0.75</v>
      </c>
      <c r="V274" t="s">
        <v>52</v>
      </c>
      <c r="W274" t="s">
        <v>32</v>
      </c>
      <c r="X274" s="53">
        <v>0.2</v>
      </c>
      <c r="Y274" s="53">
        <v>0.15</v>
      </c>
      <c r="Z274" s="54">
        <v>0.47</v>
      </c>
      <c r="AA274" s="67" t="str">
        <f>TEXT(RESULT__A[[#This Row],[TIME]],"AM/PM")</f>
        <v>PM</v>
      </c>
      <c r="AB274" t="str">
        <f>TEXT(RESULT__A[[#This Row],[DTEDAY]],"DD")</f>
        <v>12</v>
      </c>
    </row>
    <row r="275" spans="1:28" x14ac:dyDescent="0.25">
      <c r="A275" t="s">
        <v>16</v>
      </c>
      <c r="B275">
        <v>273</v>
      </c>
      <c r="C275" s="1">
        <v>40555</v>
      </c>
      <c r="D275">
        <v>1</v>
      </c>
      <c r="E275">
        <v>0</v>
      </c>
      <c r="F275">
        <v>1</v>
      </c>
      <c r="G275">
        <v>19</v>
      </c>
      <c r="H275" t="s">
        <v>21</v>
      </c>
      <c r="I275">
        <v>3</v>
      </c>
      <c r="J275">
        <v>1</v>
      </c>
      <c r="K275" s="53">
        <v>0.18</v>
      </c>
      <c r="L275" s="53">
        <v>0.1515</v>
      </c>
      <c r="M275" s="54">
        <v>0.47</v>
      </c>
      <c r="N275">
        <v>0.41789999999999999</v>
      </c>
      <c r="O275">
        <v>1</v>
      </c>
      <c r="P275">
        <v>82</v>
      </c>
      <c r="Q275">
        <v>83</v>
      </c>
      <c r="R275" t="s">
        <v>33</v>
      </c>
      <c r="S275">
        <v>2011</v>
      </c>
      <c r="T275" t="s">
        <v>31</v>
      </c>
      <c r="U275" s="66">
        <v>0.79166666666666663</v>
      </c>
      <c r="V275" t="s">
        <v>52</v>
      </c>
      <c r="W275" t="s">
        <v>32</v>
      </c>
      <c r="X275" s="53">
        <v>0.18</v>
      </c>
      <c r="Y275" s="53">
        <v>0.15</v>
      </c>
      <c r="Z275" s="54">
        <v>0.47</v>
      </c>
      <c r="AA275" s="67" t="str">
        <f>TEXT(RESULT__A[[#This Row],[TIME]],"AM/PM")</f>
        <v>PM</v>
      </c>
      <c r="AB275" t="str">
        <f>TEXT(RESULT__A[[#This Row],[DTEDAY]],"DD")</f>
        <v>12</v>
      </c>
    </row>
    <row r="276" spans="1:28" x14ac:dyDescent="0.25">
      <c r="A276" t="s">
        <v>16</v>
      </c>
      <c r="B276">
        <v>274</v>
      </c>
      <c r="C276" s="1">
        <v>40555</v>
      </c>
      <c r="D276">
        <v>1</v>
      </c>
      <c r="E276">
        <v>0</v>
      </c>
      <c r="F276">
        <v>1</v>
      </c>
      <c r="G276">
        <v>20</v>
      </c>
      <c r="H276" t="s">
        <v>21</v>
      </c>
      <c r="I276">
        <v>3</v>
      </c>
      <c r="J276">
        <v>1</v>
      </c>
      <c r="K276" s="53">
        <v>0.16</v>
      </c>
      <c r="L276" s="53">
        <v>0.13639999999999999</v>
      </c>
      <c r="M276" s="54">
        <v>0.5</v>
      </c>
      <c r="N276">
        <v>0.32840000000000003</v>
      </c>
      <c r="O276">
        <v>2</v>
      </c>
      <c r="P276">
        <v>54</v>
      </c>
      <c r="Q276">
        <v>56</v>
      </c>
      <c r="R276" t="s">
        <v>33</v>
      </c>
      <c r="S276">
        <v>2011</v>
      </c>
      <c r="T276" t="s">
        <v>31</v>
      </c>
      <c r="U276" s="66">
        <v>0.83333333333333337</v>
      </c>
      <c r="V276" t="s">
        <v>52</v>
      </c>
      <c r="W276" t="s">
        <v>32</v>
      </c>
      <c r="X276" s="53">
        <v>0.16</v>
      </c>
      <c r="Y276" s="53">
        <v>0.14000000000000001</v>
      </c>
      <c r="Z276" s="54">
        <v>0.5</v>
      </c>
      <c r="AA276" s="67" t="str">
        <f>TEXT(RESULT__A[[#This Row],[TIME]],"AM/PM")</f>
        <v>PM</v>
      </c>
      <c r="AB276" t="str">
        <f>TEXT(RESULT__A[[#This Row],[DTEDAY]],"DD")</f>
        <v>12</v>
      </c>
    </row>
    <row r="277" spans="1:28" x14ac:dyDescent="0.25">
      <c r="A277" t="s">
        <v>16</v>
      </c>
      <c r="B277">
        <v>275</v>
      </c>
      <c r="C277" s="1">
        <v>40555</v>
      </c>
      <c r="D277">
        <v>1</v>
      </c>
      <c r="E277">
        <v>0</v>
      </c>
      <c r="F277">
        <v>1</v>
      </c>
      <c r="G277">
        <v>21</v>
      </c>
      <c r="H277" t="s">
        <v>21</v>
      </c>
      <c r="I277">
        <v>3</v>
      </c>
      <c r="J277">
        <v>1</v>
      </c>
      <c r="K277" s="53">
        <v>0.16</v>
      </c>
      <c r="L277" s="53">
        <v>0.13639999999999999</v>
      </c>
      <c r="M277" s="54">
        <v>0.55000000000000004</v>
      </c>
      <c r="N277">
        <v>0.32840000000000003</v>
      </c>
      <c r="O277">
        <v>0</v>
      </c>
      <c r="P277">
        <v>57</v>
      </c>
      <c r="Q277">
        <v>57</v>
      </c>
      <c r="R277" t="s">
        <v>33</v>
      </c>
      <c r="S277">
        <v>2011</v>
      </c>
      <c r="T277" t="s">
        <v>31</v>
      </c>
      <c r="U277" s="66">
        <v>0.875</v>
      </c>
      <c r="V277" t="s">
        <v>52</v>
      </c>
      <c r="W277" t="s">
        <v>32</v>
      </c>
      <c r="X277" s="53">
        <v>0.16</v>
      </c>
      <c r="Y277" s="53">
        <v>0.14000000000000001</v>
      </c>
      <c r="Z277" s="54">
        <v>0.55000000000000004</v>
      </c>
      <c r="AA277" s="67" t="str">
        <f>TEXT(RESULT__A[[#This Row],[TIME]],"AM/PM")</f>
        <v>PM</v>
      </c>
      <c r="AB277" t="str">
        <f>TEXT(RESULT__A[[#This Row],[DTEDAY]],"DD")</f>
        <v>12</v>
      </c>
    </row>
    <row r="278" spans="1:28" x14ac:dyDescent="0.25">
      <c r="A278" t="s">
        <v>16</v>
      </c>
      <c r="B278">
        <v>276</v>
      </c>
      <c r="C278" s="1">
        <v>40555</v>
      </c>
      <c r="D278">
        <v>1</v>
      </c>
      <c r="E278">
        <v>0</v>
      </c>
      <c r="F278">
        <v>1</v>
      </c>
      <c r="G278">
        <v>22</v>
      </c>
      <c r="H278" t="s">
        <v>21</v>
      </c>
      <c r="I278">
        <v>3</v>
      </c>
      <c r="J278">
        <v>1</v>
      </c>
      <c r="K278" s="53">
        <v>0.16</v>
      </c>
      <c r="L278" s="53">
        <v>0.1212</v>
      </c>
      <c r="M278" s="54">
        <v>0.55000000000000004</v>
      </c>
      <c r="N278">
        <v>0.44779999999999998</v>
      </c>
      <c r="O278">
        <v>1</v>
      </c>
      <c r="P278">
        <v>32</v>
      </c>
      <c r="Q278">
        <v>33</v>
      </c>
      <c r="R278" t="s">
        <v>33</v>
      </c>
      <c r="S278">
        <v>2011</v>
      </c>
      <c r="T278" t="s">
        <v>31</v>
      </c>
      <c r="U278" s="66">
        <v>0.91666666666666663</v>
      </c>
      <c r="V278" t="s">
        <v>52</v>
      </c>
      <c r="W278" t="s">
        <v>32</v>
      </c>
      <c r="X278" s="53">
        <v>0.16</v>
      </c>
      <c r="Y278" s="53">
        <v>0.12</v>
      </c>
      <c r="Z278" s="54">
        <v>0.55000000000000004</v>
      </c>
      <c r="AA278" s="67" t="str">
        <f>TEXT(RESULT__A[[#This Row],[TIME]],"AM/PM")</f>
        <v>PM</v>
      </c>
      <c r="AB278" t="str">
        <f>TEXT(RESULT__A[[#This Row],[DTEDAY]],"DD")</f>
        <v>12</v>
      </c>
    </row>
    <row r="279" spans="1:28" x14ac:dyDescent="0.25">
      <c r="A279" t="s">
        <v>16</v>
      </c>
      <c r="B279">
        <v>277</v>
      </c>
      <c r="C279" s="1">
        <v>40555</v>
      </c>
      <c r="D279">
        <v>1</v>
      </c>
      <c r="E279">
        <v>0</v>
      </c>
      <c r="F279">
        <v>1</v>
      </c>
      <c r="G279">
        <v>23</v>
      </c>
      <c r="H279" t="s">
        <v>21</v>
      </c>
      <c r="I279">
        <v>3</v>
      </c>
      <c r="J279">
        <v>1</v>
      </c>
      <c r="K279" s="53">
        <v>0.14000000000000001</v>
      </c>
      <c r="L279" s="53">
        <v>0.1061</v>
      </c>
      <c r="M279" s="54">
        <v>0.59</v>
      </c>
      <c r="N279">
        <v>0.41789999999999999</v>
      </c>
      <c r="O279">
        <v>1</v>
      </c>
      <c r="P279">
        <v>19</v>
      </c>
      <c r="Q279">
        <v>20</v>
      </c>
      <c r="R279" t="s">
        <v>33</v>
      </c>
      <c r="S279">
        <v>2011</v>
      </c>
      <c r="T279" t="s">
        <v>31</v>
      </c>
      <c r="U279" s="66">
        <v>0.95833333333333337</v>
      </c>
      <c r="V279" t="s">
        <v>52</v>
      </c>
      <c r="W279" t="s">
        <v>32</v>
      </c>
      <c r="X279" s="53">
        <v>0.14000000000000001</v>
      </c>
      <c r="Y279" s="53">
        <v>0.11</v>
      </c>
      <c r="Z279" s="54">
        <v>0.59</v>
      </c>
      <c r="AA279" s="67" t="str">
        <f>TEXT(RESULT__A[[#This Row],[TIME]],"AM/PM")</f>
        <v>PM</v>
      </c>
      <c r="AB279" t="str">
        <f>TEXT(RESULT__A[[#This Row],[DTEDAY]],"DD")</f>
        <v>12</v>
      </c>
    </row>
    <row r="280" spans="1:28" x14ac:dyDescent="0.25">
      <c r="A280" t="s">
        <v>16</v>
      </c>
      <c r="B280">
        <v>278</v>
      </c>
      <c r="C280" s="1">
        <v>40556</v>
      </c>
      <c r="D280">
        <v>1</v>
      </c>
      <c r="E280">
        <v>0</v>
      </c>
      <c r="F280">
        <v>1</v>
      </c>
      <c r="G280">
        <v>0</v>
      </c>
      <c r="H280" t="s">
        <v>21</v>
      </c>
      <c r="I280">
        <v>4</v>
      </c>
      <c r="J280">
        <v>1</v>
      </c>
      <c r="K280" s="53">
        <v>0.14000000000000001</v>
      </c>
      <c r="L280" s="53">
        <v>0.1212</v>
      </c>
      <c r="M280" s="54">
        <v>0.59</v>
      </c>
      <c r="N280">
        <v>0.28360000000000002</v>
      </c>
      <c r="O280">
        <v>1</v>
      </c>
      <c r="P280">
        <v>6</v>
      </c>
      <c r="Q280">
        <v>7</v>
      </c>
      <c r="R280" t="s">
        <v>33</v>
      </c>
      <c r="S280">
        <v>2011</v>
      </c>
      <c r="T280" t="s">
        <v>31</v>
      </c>
      <c r="U280" s="66">
        <v>0</v>
      </c>
      <c r="V280" t="s">
        <v>53</v>
      </c>
      <c r="W280" t="s">
        <v>32</v>
      </c>
      <c r="X280" s="53">
        <v>0.14000000000000001</v>
      </c>
      <c r="Y280" s="53">
        <v>0.12</v>
      </c>
      <c r="Z280" s="54">
        <v>0.59</v>
      </c>
      <c r="AA280" s="67" t="str">
        <f>TEXT(RESULT__A[[#This Row],[TIME]],"AM/PM")</f>
        <v>AM</v>
      </c>
      <c r="AB280" t="str">
        <f>TEXT(RESULT__A[[#This Row],[DTEDAY]],"DD")</f>
        <v>13</v>
      </c>
    </row>
    <row r="281" spans="1:28" x14ac:dyDescent="0.25">
      <c r="A281" t="s">
        <v>16</v>
      </c>
      <c r="B281">
        <v>279</v>
      </c>
      <c r="C281" s="1">
        <v>40556</v>
      </c>
      <c r="D281">
        <v>1</v>
      </c>
      <c r="E281">
        <v>0</v>
      </c>
      <c r="F281">
        <v>1</v>
      </c>
      <c r="G281">
        <v>1</v>
      </c>
      <c r="H281" t="s">
        <v>21</v>
      </c>
      <c r="I281">
        <v>4</v>
      </c>
      <c r="J281">
        <v>1</v>
      </c>
      <c r="K281" s="53">
        <v>0.14000000000000001</v>
      </c>
      <c r="L281" s="53">
        <v>0.1212</v>
      </c>
      <c r="M281" s="54">
        <v>0.5</v>
      </c>
      <c r="N281">
        <v>0.28360000000000002</v>
      </c>
      <c r="O281">
        <v>0</v>
      </c>
      <c r="P281">
        <v>2</v>
      </c>
      <c r="Q281">
        <v>2</v>
      </c>
      <c r="R281" t="s">
        <v>33</v>
      </c>
      <c r="S281">
        <v>2011</v>
      </c>
      <c r="T281" t="s">
        <v>31</v>
      </c>
      <c r="U281" s="66">
        <v>4.1666666666666664E-2</v>
      </c>
      <c r="V281" t="s">
        <v>53</v>
      </c>
      <c r="W281" t="s">
        <v>32</v>
      </c>
      <c r="X281" s="53">
        <v>0.14000000000000001</v>
      </c>
      <c r="Y281" s="53">
        <v>0.12</v>
      </c>
      <c r="Z281" s="54">
        <v>0.5</v>
      </c>
      <c r="AA281" s="67" t="str">
        <f>TEXT(RESULT__A[[#This Row],[TIME]],"AM/PM")</f>
        <v>AM</v>
      </c>
      <c r="AB281" t="str">
        <f>TEXT(RESULT__A[[#This Row],[DTEDAY]],"DD")</f>
        <v>13</v>
      </c>
    </row>
    <row r="282" spans="1:28" x14ac:dyDescent="0.25">
      <c r="A282" t="s">
        <v>16</v>
      </c>
      <c r="B282">
        <v>280</v>
      </c>
      <c r="C282" s="1">
        <v>40556</v>
      </c>
      <c r="D282">
        <v>1</v>
      </c>
      <c r="E282">
        <v>0</v>
      </c>
      <c r="F282">
        <v>1</v>
      </c>
      <c r="G282">
        <v>2</v>
      </c>
      <c r="H282" t="s">
        <v>21</v>
      </c>
      <c r="I282">
        <v>4</v>
      </c>
      <c r="J282">
        <v>1</v>
      </c>
      <c r="K282" s="53">
        <v>0.14000000000000001</v>
      </c>
      <c r="L282" s="53">
        <v>0.1212</v>
      </c>
      <c r="M282" s="54">
        <v>0.5</v>
      </c>
      <c r="N282">
        <v>0.35820000000000002</v>
      </c>
      <c r="O282">
        <v>0</v>
      </c>
      <c r="P282">
        <v>2</v>
      </c>
      <c r="Q282">
        <v>2</v>
      </c>
      <c r="R282" t="s">
        <v>33</v>
      </c>
      <c r="S282">
        <v>2011</v>
      </c>
      <c r="T282" t="s">
        <v>31</v>
      </c>
      <c r="U282" s="66">
        <v>8.3333333333333329E-2</v>
      </c>
      <c r="V282" t="s">
        <v>53</v>
      </c>
      <c r="W282" t="s">
        <v>32</v>
      </c>
      <c r="X282" s="53">
        <v>0.14000000000000001</v>
      </c>
      <c r="Y282" s="53">
        <v>0.12</v>
      </c>
      <c r="Z282" s="54">
        <v>0.5</v>
      </c>
      <c r="AA282" s="67" t="str">
        <f>TEXT(RESULT__A[[#This Row],[TIME]],"AM/PM")</f>
        <v>AM</v>
      </c>
      <c r="AB282" t="str">
        <f>TEXT(RESULT__A[[#This Row],[DTEDAY]],"DD")</f>
        <v>13</v>
      </c>
    </row>
    <row r="283" spans="1:28" x14ac:dyDescent="0.25">
      <c r="A283" t="s">
        <v>16</v>
      </c>
      <c r="B283">
        <v>281</v>
      </c>
      <c r="C283" s="1">
        <v>40556</v>
      </c>
      <c r="D283">
        <v>1</v>
      </c>
      <c r="E283">
        <v>0</v>
      </c>
      <c r="F283">
        <v>1</v>
      </c>
      <c r="G283">
        <v>3</v>
      </c>
      <c r="H283" t="s">
        <v>21</v>
      </c>
      <c r="I283">
        <v>4</v>
      </c>
      <c r="J283">
        <v>1</v>
      </c>
      <c r="K283" s="53">
        <v>0.14000000000000001</v>
      </c>
      <c r="L283" s="53">
        <v>0.1212</v>
      </c>
      <c r="M283" s="54">
        <v>0.5</v>
      </c>
      <c r="N283">
        <v>0.32840000000000003</v>
      </c>
      <c r="O283">
        <v>0</v>
      </c>
      <c r="P283">
        <v>3</v>
      </c>
      <c r="Q283">
        <v>3</v>
      </c>
      <c r="R283" t="s">
        <v>33</v>
      </c>
      <c r="S283">
        <v>2011</v>
      </c>
      <c r="T283" t="s">
        <v>31</v>
      </c>
      <c r="U283" s="66">
        <v>0.125</v>
      </c>
      <c r="V283" t="s">
        <v>53</v>
      </c>
      <c r="W283" t="s">
        <v>32</v>
      </c>
      <c r="X283" s="53">
        <v>0.14000000000000001</v>
      </c>
      <c r="Y283" s="53">
        <v>0.12</v>
      </c>
      <c r="Z283" s="54">
        <v>0.5</v>
      </c>
      <c r="AA283" s="67" t="str">
        <f>TEXT(RESULT__A[[#This Row],[TIME]],"AM/PM")</f>
        <v>AM</v>
      </c>
      <c r="AB283" t="str">
        <f>TEXT(RESULT__A[[#This Row],[DTEDAY]],"DD")</f>
        <v>13</v>
      </c>
    </row>
    <row r="284" spans="1:28" x14ac:dyDescent="0.25">
      <c r="A284" t="s">
        <v>16</v>
      </c>
      <c r="B284">
        <v>282</v>
      </c>
      <c r="C284" s="1">
        <v>40556</v>
      </c>
      <c r="D284">
        <v>1</v>
      </c>
      <c r="E284">
        <v>0</v>
      </c>
      <c r="F284">
        <v>1</v>
      </c>
      <c r="G284">
        <v>4</v>
      </c>
      <c r="H284" t="s">
        <v>21</v>
      </c>
      <c r="I284">
        <v>4</v>
      </c>
      <c r="J284">
        <v>1</v>
      </c>
      <c r="K284" s="53">
        <v>0.14000000000000001</v>
      </c>
      <c r="L284" s="53">
        <v>0.1212</v>
      </c>
      <c r="M284" s="54">
        <v>0.5</v>
      </c>
      <c r="N284">
        <v>0.25369999999999998</v>
      </c>
      <c r="O284">
        <v>0</v>
      </c>
      <c r="P284">
        <v>4</v>
      </c>
      <c r="Q284">
        <v>4</v>
      </c>
      <c r="R284" t="s">
        <v>33</v>
      </c>
      <c r="S284">
        <v>2011</v>
      </c>
      <c r="T284" t="s">
        <v>31</v>
      </c>
      <c r="U284" s="66">
        <v>0.16666666666666666</v>
      </c>
      <c r="V284" t="s">
        <v>53</v>
      </c>
      <c r="W284" t="s">
        <v>32</v>
      </c>
      <c r="X284" s="53">
        <v>0.14000000000000001</v>
      </c>
      <c r="Y284" s="53">
        <v>0.12</v>
      </c>
      <c r="Z284" s="54">
        <v>0.5</v>
      </c>
      <c r="AA284" s="67" t="str">
        <f>TEXT(RESULT__A[[#This Row],[TIME]],"AM/PM")</f>
        <v>AM</v>
      </c>
      <c r="AB284" t="str">
        <f>TEXT(RESULT__A[[#This Row],[DTEDAY]],"DD")</f>
        <v>13</v>
      </c>
    </row>
    <row r="285" spans="1:28" x14ac:dyDescent="0.25">
      <c r="A285" t="s">
        <v>16</v>
      </c>
      <c r="B285">
        <v>283</v>
      </c>
      <c r="C285" s="1">
        <v>40556</v>
      </c>
      <c r="D285">
        <v>1</v>
      </c>
      <c r="E285">
        <v>0</v>
      </c>
      <c r="F285">
        <v>1</v>
      </c>
      <c r="G285">
        <v>5</v>
      </c>
      <c r="H285" t="s">
        <v>21</v>
      </c>
      <c r="I285">
        <v>4</v>
      </c>
      <c r="J285">
        <v>1</v>
      </c>
      <c r="K285" s="53">
        <v>0.14000000000000001</v>
      </c>
      <c r="L285" s="53">
        <v>0.1212</v>
      </c>
      <c r="M285" s="54">
        <v>0.5</v>
      </c>
      <c r="N285">
        <v>0.29849999999999999</v>
      </c>
      <c r="O285">
        <v>0</v>
      </c>
      <c r="P285">
        <v>3</v>
      </c>
      <c r="Q285">
        <v>3</v>
      </c>
      <c r="R285" t="s">
        <v>33</v>
      </c>
      <c r="S285">
        <v>2011</v>
      </c>
      <c r="T285" t="s">
        <v>31</v>
      </c>
      <c r="U285" s="66">
        <v>0.20833333333333334</v>
      </c>
      <c r="V285" t="s">
        <v>53</v>
      </c>
      <c r="W285" t="s">
        <v>32</v>
      </c>
      <c r="X285" s="53">
        <v>0.14000000000000001</v>
      </c>
      <c r="Y285" s="53">
        <v>0.12</v>
      </c>
      <c r="Z285" s="54">
        <v>0.5</v>
      </c>
      <c r="AA285" s="67" t="str">
        <f>TEXT(RESULT__A[[#This Row],[TIME]],"AM/PM")</f>
        <v>AM</v>
      </c>
      <c r="AB285" t="str">
        <f>TEXT(RESULT__A[[#This Row],[DTEDAY]],"DD")</f>
        <v>13</v>
      </c>
    </row>
    <row r="286" spans="1:28" x14ac:dyDescent="0.25">
      <c r="A286" t="s">
        <v>16</v>
      </c>
      <c r="B286">
        <v>284</v>
      </c>
      <c r="C286" s="1">
        <v>40556</v>
      </c>
      <c r="D286">
        <v>1</v>
      </c>
      <c r="E286">
        <v>0</v>
      </c>
      <c r="F286">
        <v>1</v>
      </c>
      <c r="G286">
        <v>6</v>
      </c>
      <c r="H286" t="s">
        <v>21</v>
      </c>
      <c r="I286">
        <v>4</v>
      </c>
      <c r="J286">
        <v>1</v>
      </c>
      <c r="K286" s="53">
        <v>0.12</v>
      </c>
      <c r="L286" s="53">
        <v>0.1515</v>
      </c>
      <c r="M286" s="54">
        <v>0.54</v>
      </c>
      <c r="N286">
        <v>0.1343</v>
      </c>
      <c r="O286">
        <v>0</v>
      </c>
      <c r="P286">
        <v>28</v>
      </c>
      <c r="Q286">
        <v>28</v>
      </c>
      <c r="R286" t="s">
        <v>33</v>
      </c>
      <c r="S286">
        <v>2011</v>
      </c>
      <c r="T286" t="s">
        <v>31</v>
      </c>
      <c r="U286" s="66">
        <v>0.25</v>
      </c>
      <c r="V286" t="s">
        <v>53</v>
      </c>
      <c r="W286" t="s">
        <v>32</v>
      </c>
      <c r="X286" s="53">
        <v>0.12</v>
      </c>
      <c r="Y286" s="53">
        <v>0.15</v>
      </c>
      <c r="Z286" s="54">
        <v>0.54</v>
      </c>
      <c r="AA286" s="67" t="str">
        <f>TEXT(RESULT__A[[#This Row],[TIME]],"AM/PM")</f>
        <v>AM</v>
      </c>
      <c r="AB286" t="str">
        <f>TEXT(RESULT__A[[#This Row],[DTEDAY]],"DD")</f>
        <v>13</v>
      </c>
    </row>
    <row r="287" spans="1:28" x14ac:dyDescent="0.25">
      <c r="A287" t="s">
        <v>16</v>
      </c>
      <c r="B287">
        <v>285</v>
      </c>
      <c r="C287" s="1">
        <v>40556</v>
      </c>
      <c r="D287">
        <v>1</v>
      </c>
      <c r="E287">
        <v>0</v>
      </c>
      <c r="F287">
        <v>1</v>
      </c>
      <c r="G287">
        <v>7</v>
      </c>
      <c r="H287" t="s">
        <v>21</v>
      </c>
      <c r="I287">
        <v>4</v>
      </c>
      <c r="J287">
        <v>1</v>
      </c>
      <c r="K287" s="53">
        <v>0.12</v>
      </c>
      <c r="L287" s="53">
        <v>0.1515</v>
      </c>
      <c r="M287" s="54">
        <v>0.54</v>
      </c>
      <c r="N287">
        <v>0.1343</v>
      </c>
      <c r="O287">
        <v>0</v>
      </c>
      <c r="P287">
        <v>72</v>
      </c>
      <c r="Q287">
        <v>72</v>
      </c>
      <c r="R287" t="s">
        <v>33</v>
      </c>
      <c r="S287">
        <v>2011</v>
      </c>
      <c r="T287" t="s">
        <v>31</v>
      </c>
      <c r="U287" s="66">
        <v>0.29166666666666669</v>
      </c>
      <c r="V287" t="s">
        <v>53</v>
      </c>
      <c r="W287" t="s">
        <v>32</v>
      </c>
      <c r="X287" s="53">
        <v>0.12</v>
      </c>
      <c r="Y287" s="53">
        <v>0.15</v>
      </c>
      <c r="Z287" s="54">
        <v>0.54</v>
      </c>
      <c r="AA287" s="67" t="str">
        <f>TEXT(RESULT__A[[#This Row],[TIME]],"AM/PM")</f>
        <v>AM</v>
      </c>
      <c r="AB287" t="str">
        <f>TEXT(RESULT__A[[#This Row],[DTEDAY]],"DD")</f>
        <v>13</v>
      </c>
    </row>
    <row r="288" spans="1:28" x14ac:dyDescent="0.25">
      <c r="A288" t="s">
        <v>16</v>
      </c>
      <c r="B288">
        <v>286</v>
      </c>
      <c r="C288" s="1">
        <v>40556</v>
      </c>
      <c r="D288">
        <v>1</v>
      </c>
      <c r="E288">
        <v>0</v>
      </c>
      <c r="F288">
        <v>1</v>
      </c>
      <c r="G288">
        <v>8</v>
      </c>
      <c r="H288" t="s">
        <v>21</v>
      </c>
      <c r="I288">
        <v>4</v>
      </c>
      <c r="J288">
        <v>1</v>
      </c>
      <c r="K288" s="53">
        <v>0.14000000000000001</v>
      </c>
      <c r="L288" s="53">
        <v>0.13639999999999999</v>
      </c>
      <c r="M288" s="54">
        <v>0.5</v>
      </c>
      <c r="N288">
        <v>0.19400000000000001</v>
      </c>
      <c r="O288">
        <v>5</v>
      </c>
      <c r="P288">
        <v>197</v>
      </c>
      <c r="Q288">
        <v>202</v>
      </c>
      <c r="R288" t="s">
        <v>33</v>
      </c>
      <c r="S288">
        <v>2011</v>
      </c>
      <c r="T288" t="s">
        <v>31</v>
      </c>
      <c r="U288" s="66">
        <v>0.33333333333333331</v>
      </c>
      <c r="V288" t="s">
        <v>53</v>
      </c>
      <c r="W288" t="s">
        <v>32</v>
      </c>
      <c r="X288" s="53">
        <v>0.14000000000000001</v>
      </c>
      <c r="Y288" s="53">
        <v>0.14000000000000001</v>
      </c>
      <c r="Z288" s="54">
        <v>0.5</v>
      </c>
      <c r="AA288" s="67" t="str">
        <f>TEXT(RESULT__A[[#This Row],[TIME]],"AM/PM")</f>
        <v>AM</v>
      </c>
      <c r="AB288" t="str">
        <f>TEXT(RESULT__A[[#This Row],[DTEDAY]],"DD")</f>
        <v>13</v>
      </c>
    </row>
    <row r="289" spans="1:28" x14ac:dyDescent="0.25">
      <c r="A289" t="s">
        <v>16</v>
      </c>
      <c r="B289">
        <v>287</v>
      </c>
      <c r="C289" s="1">
        <v>40556</v>
      </c>
      <c r="D289">
        <v>1</v>
      </c>
      <c r="E289">
        <v>0</v>
      </c>
      <c r="F289">
        <v>1</v>
      </c>
      <c r="G289">
        <v>9</v>
      </c>
      <c r="H289" t="s">
        <v>21</v>
      </c>
      <c r="I289">
        <v>4</v>
      </c>
      <c r="J289">
        <v>1</v>
      </c>
      <c r="K289" s="53">
        <v>0.14000000000000001</v>
      </c>
      <c r="L289" s="53">
        <v>0.1212</v>
      </c>
      <c r="M289" s="54">
        <v>0.5</v>
      </c>
      <c r="N289">
        <v>0.32840000000000003</v>
      </c>
      <c r="O289">
        <v>2</v>
      </c>
      <c r="P289">
        <v>137</v>
      </c>
      <c r="Q289">
        <v>139</v>
      </c>
      <c r="R289" t="s">
        <v>33</v>
      </c>
      <c r="S289">
        <v>2011</v>
      </c>
      <c r="T289" t="s">
        <v>31</v>
      </c>
      <c r="U289" s="66">
        <v>0.375</v>
      </c>
      <c r="V289" t="s">
        <v>53</v>
      </c>
      <c r="W289" t="s">
        <v>32</v>
      </c>
      <c r="X289" s="53">
        <v>0.14000000000000001</v>
      </c>
      <c r="Y289" s="53">
        <v>0.12</v>
      </c>
      <c r="Z289" s="54">
        <v>0.5</v>
      </c>
      <c r="AA289" s="67" t="str">
        <f>TEXT(RESULT__A[[#This Row],[TIME]],"AM/PM")</f>
        <v>AM</v>
      </c>
      <c r="AB289" t="str">
        <f>TEXT(RESULT__A[[#This Row],[DTEDAY]],"DD")</f>
        <v>13</v>
      </c>
    </row>
    <row r="290" spans="1:28" x14ac:dyDescent="0.25">
      <c r="A290" t="s">
        <v>16</v>
      </c>
      <c r="B290">
        <v>288</v>
      </c>
      <c r="C290" s="1">
        <v>40556</v>
      </c>
      <c r="D290">
        <v>1</v>
      </c>
      <c r="E290">
        <v>0</v>
      </c>
      <c r="F290">
        <v>1</v>
      </c>
      <c r="G290">
        <v>10</v>
      </c>
      <c r="H290" t="s">
        <v>21</v>
      </c>
      <c r="I290">
        <v>4</v>
      </c>
      <c r="J290">
        <v>2</v>
      </c>
      <c r="K290" s="53">
        <v>0.16</v>
      </c>
      <c r="L290" s="53">
        <v>0.13639999999999999</v>
      </c>
      <c r="M290" s="54">
        <v>0.5</v>
      </c>
      <c r="N290">
        <v>0.35820000000000002</v>
      </c>
      <c r="O290">
        <v>2</v>
      </c>
      <c r="P290">
        <v>36</v>
      </c>
      <c r="Q290">
        <v>38</v>
      </c>
      <c r="R290" t="s">
        <v>33</v>
      </c>
      <c r="S290">
        <v>2011</v>
      </c>
      <c r="T290" t="s">
        <v>31</v>
      </c>
      <c r="U290" s="66">
        <v>0.41666666666666669</v>
      </c>
      <c r="V290" t="s">
        <v>53</v>
      </c>
      <c r="W290" t="s">
        <v>34</v>
      </c>
      <c r="X290" s="53">
        <v>0.16</v>
      </c>
      <c r="Y290" s="53">
        <v>0.14000000000000001</v>
      </c>
      <c r="Z290" s="54">
        <v>0.5</v>
      </c>
      <c r="AA290" s="67" t="str">
        <f>TEXT(RESULT__A[[#This Row],[TIME]],"AM/PM")</f>
        <v>AM</v>
      </c>
      <c r="AB290" t="str">
        <f>TEXT(RESULT__A[[#This Row],[DTEDAY]],"DD")</f>
        <v>13</v>
      </c>
    </row>
    <row r="291" spans="1:28" x14ac:dyDescent="0.25">
      <c r="A291" t="s">
        <v>16</v>
      </c>
      <c r="B291">
        <v>289</v>
      </c>
      <c r="C291" s="1">
        <v>40556</v>
      </c>
      <c r="D291">
        <v>1</v>
      </c>
      <c r="E291">
        <v>0</v>
      </c>
      <c r="F291">
        <v>1</v>
      </c>
      <c r="G291">
        <v>11</v>
      </c>
      <c r="H291" t="s">
        <v>21</v>
      </c>
      <c r="I291">
        <v>4</v>
      </c>
      <c r="J291">
        <v>2</v>
      </c>
      <c r="K291" s="53">
        <v>0.2</v>
      </c>
      <c r="L291" s="53">
        <v>0.16669999999999999</v>
      </c>
      <c r="M291" s="54">
        <v>0.44</v>
      </c>
      <c r="N291">
        <v>0.44779999999999998</v>
      </c>
      <c r="O291">
        <v>4</v>
      </c>
      <c r="P291">
        <v>33</v>
      </c>
      <c r="Q291">
        <v>37</v>
      </c>
      <c r="R291" t="s">
        <v>33</v>
      </c>
      <c r="S291">
        <v>2011</v>
      </c>
      <c r="T291" t="s">
        <v>31</v>
      </c>
      <c r="U291" s="66">
        <v>0.45833333333333331</v>
      </c>
      <c r="V291" t="s">
        <v>53</v>
      </c>
      <c r="W291" t="s">
        <v>34</v>
      </c>
      <c r="X291" s="53">
        <v>0.2</v>
      </c>
      <c r="Y291" s="53">
        <v>0.17</v>
      </c>
      <c r="Z291" s="54">
        <v>0.44</v>
      </c>
      <c r="AA291" s="67" t="str">
        <f>TEXT(RESULT__A[[#This Row],[TIME]],"AM/PM")</f>
        <v>AM</v>
      </c>
      <c r="AB291" t="str">
        <f>TEXT(RESULT__A[[#This Row],[DTEDAY]],"DD")</f>
        <v>13</v>
      </c>
    </row>
    <row r="292" spans="1:28" x14ac:dyDescent="0.25">
      <c r="A292" t="s">
        <v>16</v>
      </c>
      <c r="B292">
        <v>290</v>
      </c>
      <c r="C292" s="1">
        <v>40556</v>
      </c>
      <c r="D292">
        <v>1</v>
      </c>
      <c r="E292">
        <v>0</v>
      </c>
      <c r="F292">
        <v>1</v>
      </c>
      <c r="G292">
        <v>12</v>
      </c>
      <c r="H292" t="s">
        <v>21</v>
      </c>
      <c r="I292">
        <v>4</v>
      </c>
      <c r="J292">
        <v>1</v>
      </c>
      <c r="K292" s="53">
        <v>0.2</v>
      </c>
      <c r="L292" s="53">
        <v>0.16669999999999999</v>
      </c>
      <c r="M292" s="54">
        <v>0.44</v>
      </c>
      <c r="N292">
        <v>0.41789999999999999</v>
      </c>
      <c r="O292">
        <v>3</v>
      </c>
      <c r="P292">
        <v>49</v>
      </c>
      <c r="Q292">
        <v>52</v>
      </c>
      <c r="R292" t="s">
        <v>33</v>
      </c>
      <c r="S292">
        <v>2011</v>
      </c>
      <c r="T292" t="s">
        <v>31</v>
      </c>
      <c r="U292" s="66">
        <v>0.5</v>
      </c>
      <c r="V292" t="s">
        <v>53</v>
      </c>
      <c r="W292" t="s">
        <v>32</v>
      </c>
      <c r="X292" s="53">
        <v>0.2</v>
      </c>
      <c r="Y292" s="53">
        <v>0.17</v>
      </c>
      <c r="Z292" s="54">
        <v>0.44</v>
      </c>
      <c r="AA292" s="67" t="str">
        <f>TEXT(RESULT__A[[#This Row],[TIME]],"AM/PM")</f>
        <v>PM</v>
      </c>
      <c r="AB292" t="str">
        <f>TEXT(RESULT__A[[#This Row],[DTEDAY]],"DD")</f>
        <v>13</v>
      </c>
    </row>
    <row r="293" spans="1:28" x14ac:dyDescent="0.25">
      <c r="A293" t="s">
        <v>16</v>
      </c>
      <c r="B293">
        <v>291</v>
      </c>
      <c r="C293" s="1">
        <v>40556</v>
      </c>
      <c r="D293">
        <v>1</v>
      </c>
      <c r="E293">
        <v>0</v>
      </c>
      <c r="F293">
        <v>1</v>
      </c>
      <c r="G293">
        <v>13</v>
      </c>
      <c r="H293" t="s">
        <v>21</v>
      </c>
      <c r="I293">
        <v>4</v>
      </c>
      <c r="J293">
        <v>1</v>
      </c>
      <c r="K293" s="53">
        <v>0.22</v>
      </c>
      <c r="L293" s="53">
        <v>0.19700000000000001</v>
      </c>
      <c r="M293" s="54">
        <v>0.41</v>
      </c>
      <c r="N293">
        <v>0.44779999999999998</v>
      </c>
      <c r="O293">
        <v>2</v>
      </c>
      <c r="P293">
        <v>81</v>
      </c>
      <c r="Q293">
        <v>83</v>
      </c>
      <c r="R293" t="s">
        <v>33</v>
      </c>
      <c r="S293">
        <v>2011</v>
      </c>
      <c r="T293" t="s">
        <v>31</v>
      </c>
      <c r="U293" s="66">
        <v>0.54166666666666663</v>
      </c>
      <c r="V293" t="s">
        <v>53</v>
      </c>
      <c r="W293" t="s">
        <v>32</v>
      </c>
      <c r="X293" s="53">
        <v>0.22</v>
      </c>
      <c r="Y293" s="53">
        <v>0.2</v>
      </c>
      <c r="Z293" s="54">
        <v>0.41</v>
      </c>
      <c r="AA293" s="67" t="str">
        <f>TEXT(RESULT__A[[#This Row],[TIME]],"AM/PM")</f>
        <v>PM</v>
      </c>
      <c r="AB293" t="str">
        <f>TEXT(RESULT__A[[#This Row],[DTEDAY]],"DD")</f>
        <v>13</v>
      </c>
    </row>
    <row r="294" spans="1:28" x14ac:dyDescent="0.25">
      <c r="A294" t="s">
        <v>16</v>
      </c>
      <c r="B294">
        <v>292</v>
      </c>
      <c r="C294" s="1">
        <v>40556</v>
      </c>
      <c r="D294">
        <v>1</v>
      </c>
      <c r="E294">
        <v>0</v>
      </c>
      <c r="F294">
        <v>1</v>
      </c>
      <c r="G294">
        <v>14</v>
      </c>
      <c r="H294" t="s">
        <v>21</v>
      </c>
      <c r="I294">
        <v>4</v>
      </c>
      <c r="J294">
        <v>1</v>
      </c>
      <c r="K294" s="53">
        <v>0.22</v>
      </c>
      <c r="L294" s="53">
        <v>0.19700000000000001</v>
      </c>
      <c r="M294" s="54">
        <v>0.41</v>
      </c>
      <c r="N294">
        <v>0.3881</v>
      </c>
      <c r="O294">
        <v>3</v>
      </c>
      <c r="P294">
        <v>39</v>
      </c>
      <c r="Q294">
        <v>42</v>
      </c>
      <c r="R294" t="s">
        <v>33</v>
      </c>
      <c r="S294">
        <v>2011</v>
      </c>
      <c r="T294" t="s">
        <v>31</v>
      </c>
      <c r="U294" s="66">
        <v>0.58333333333333337</v>
      </c>
      <c r="V294" t="s">
        <v>53</v>
      </c>
      <c r="W294" t="s">
        <v>32</v>
      </c>
      <c r="X294" s="53">
        <v>0.22</v>
      </c>
      <c r="Y294" s="53">
        <v>0.2</v>
      </c>
      <c r="Z294" s="54">
        <v>0.41</v>
      </c>
      <c r="AA294" s="67" t="str">
        <f>TEXT(RESULT__A[[#This Row],[TIME]],"AM/PM")</f>
        <v>PM</v>
      </c>
      <c r="AB294" t="str">
        <f>TEXT(RESULT__A[[#This Row],[DTEDAY]],"DD")</f>
        <v>13</v>
      </c>
    </row>
    <row r="295" spans="1:28" x14ac:dyDescent="0.25">
      <c r="A295" t="s">
        <v>16</v>
      </c>
      <c r="B295">
        <v>293</v>
      </c>
      <c r="C295" s="1">
        <v>40556</v>
      </c>
      <c r="D295">
        <v>1</v>
      </c>
      <c r="E295">
        <v>0</v>
      </c>
      <c r="F295">
        <v>1</v>
      </c>
      <c r="G295">
        <v>15</v>
      </c>
      <c r="H295" t="s">
        <v>21</v>
      </c>
      <c r="I295">
        <v>4</v>
      </c>
      <c r="J295">
        <v>1</v>
      </c>
      <c r="K295" s="53">
        <v>0.24</v>
      </c>
      <c r="L295" s="53">
        <v>0.21210000000000001</v>
      </c>
      <c r="M295" s="54">
        <v>0.38</v>
      </c>
      <c r="N295">
        <v>0.29849999999999999</v>
      </c>
      <c r="O295">
        <v>5</v>
      </c>
      <c r="P295">
        <v>55</v>
      </c>
      <c r="Q295">
        <v>60</v>
      </c>
      <c r="R295" t="s">
        <v>33</v>
      </c>
      <c r="S295">
        <v>2011</v>
      </c>
      <c r="T295" t="s">
        <v>31</v>
      </c>
      <c r="U295" s="66">
        <v>0.625</v>
      </c>
      <c r="V295" t="s">
        <v>53</v>
      </c>
      <c r="W295" t="s">
        <v>32</v>
      </c>
      <c r="X295" s="53">
        <v>0.24</v>
      </c>
      <c r="Y295" s="53">
        <v>0.21</v>
      </c>
      <c r="Z295" s="54">
        <v>0.38</v>
      </c>
      <c r="AA295" s="67" t="str">
        <f>TEXT(RESULT__A[[#This Row],[TIME]],"AM/PM")</f>
        <v>PM</v>
      </c>
      <c r="AB295" t="str">
        <f>TEXT(RESULT__A[[#This Row],[DTEDAY]],"DD")</f>
        <v>13</v>
      </c>
    </row>
    <row r="296" spans="1:28" x14ac:dyDescent="0.25">
      <c r="A296" t="s">
        <v>16</v>
      </c>
      <c r="B296">
        <v>294</v>
      </c>
      <c r="C296" s="1">
        <v>40556</v>
      </c>
      <c r="D296">
        <v>1</v>
      </c>
      <c r="E296">
        <v>0</v>
      </c>
      <c r="F296">
        <v>1</v>
      </c>
      <c r="G296">
        <v>16</v>
      </c>
      <c r="H296" t="s">
        <v>21</v>
      </c>
      <c r="I296">
        <v>4</v>
      </c>
      <c r="J296">
        <v>1</v>
      </c>
      <c r="K296" s="53">
        <v>0.24</v>
      </c>
      <c r="L296" s="53">
        <v>0.21210000000000001</v>
      </c>
      <c r="M296" s="54">
        <v>0.38</v>
      </c>
      <c r="N296">
        <v>0.35820000000000002</v>
      </c>
      <c r="O296">
        <v>2</v>
      </c>
      <c r="P296">
        <v>76</v>
      </c>
      <c r="Q296">
        <v>78</v>
      </c>
      <c r="R296" t="s">
        <v>33</v>
      </c>
      <c r="S296">
        <v>2011</v>
      </c>
      <c r="T296" t="s">
        <v>31</v>
      </c>
      <c r="U296" s="66">
        <v>0.66666666666666663</v>
      </c>
      <c r="V296" t="s">
        <v>53</v>
      </c>
      <c r="W296" t="s">
        <v>32</v>
      </c>
      <c r="X296" s="53">
        <v>0.24</v>
      </c>
      <c r="Y296" s="53">
        <v>0.21</v>
      </c>
      <c r="Z296" s="54">
        <v>0.38</v>
      </c>
      <c r="AA296" s="67" t="str">
        <f>TEXT(RESULT__A[[#This Row],[TIME]],"AM/PM")</f>
        <v>PM</v>
      </c>
      <c r="AB296" t="str">
        <f>TEXT(RESULT__A[[#This Row],[DTEDAY]],"DD")</f>
        <v>13</v>
      </c>
    </row>
    <row r="297" spans="1:28" x14ac:dyDescent="0.25">
      <c r="A297" t="s">
        <v>16</v>
      </c>
      <c r="B297">
        <v>295</v>
      </c>
      <c r="C297" s="1">
        <v>40556</v>
      </c>
      <c r="D297">
        <v>1</v>
      </c>
      <c r="E297">
        <v>0</v>
      </c>
      <c r="F297">
        <v>1</v>
      </c>
      <c r="G297">
        <v>17</v>
      </c>
      <c r="H297" t="s">
        <v>21</v>
      </c>
      <c r="I297">
        <v>4</v>
      </c>
      <c r="J297">
        <v>1</v>
      </c>
      <c r="K297" s="53">
        <v>0.2</v>
      </c>
      <c r="L297" s="53">
        <v>0.18179999999999999</v>
      </c>
      <c r="M297" s="54">
        <v>0.4</v>
      </c>
      <c r="N297">
        <v>0.28360000000000002</v>
      </c>
      <c r="O297">
        <v>4</v>
      </c>
      <c r="P297">
        <v>158</v>
      </c>
      <c r="Q297">
        <v>162</v>
      </c>
      <c r="R297" t="s">
        <v>33</v>
      </c>
      <c r="S297">
        <v>2011</v>
      </c>
      <c r="T297" t="s">
        <v>31</v>
      </c>
      <c r="U297" s="66">
        <v>0.70833333333333337</v>
      </c>
      <c r="V297" t="s">
        <v>53</v>
      </c>
      <c r="W297" t="s">
        <v>32</v>
      </c>
      <c r="X297" s="53">
        <v>0.2</v>
      </c>
      <c r="Y297" s="53">
        <v>0.18</v>
      </c>
      <c r="Z297" s="54">
        <v>0.4</v>
      </c>
      <c r="AA297" s="67" t="str">
        <f>TEXT(RESULT__A[[#This Row],[TIME]],"AM/PM")</f>
        <v>PM</v>
      </c>
      <c r="AB297" t="str">
        <f>TEXT(RESULT__A[[#This Row],[DTEDAY]],"DD")</f>
        <v>13</v>
      </c>
    </row>
    <row r="298" spans="1:28" x14ac:dyDescent="0.25">
      <c r="A298" t="s">
        <v>16</v>
      </c>
      <c r="B298">
        <v>296</v>
      </c>
      <c r="C298" s="1">
        <v>40556</v>
      </c>
      <c r="D298">
        <v>1</v>
      </c>
      <c r="E298">
        <v>0</v>
      </c>
      <c r="F298">
        <v>1</v>
      </c>
      <c r="G298">
        <v>18</v>
      </c>
      <c r="H298" t="s">
        <v>21</v>
      </c>
      <c r="I298">
        <v>4</v>
      </c>
      <c r="J298">
        <v>1</v>
      </c>
      <c r="K298" s="53">
        <v>0.2</v>
      </c>
      <c r="L298" s="53">
        <v>0.18179999999999999</v>
      </c>
      <c r="M298" s="54">
        <v>0.4</v>
      </c>
      <c r="N298">
        <v>0.32840000000000003</v>
      </c>
      <c r="O298">
        <v>3</v>
      </c>
      <c r="P298">
        <v>141</v>
      </c>
      <c r="Q298">
        <v>144</v>
      </c>
      <c r="R298" t="s">
        <v>33</v>
      </c>
      <c r="S298">
        <v>2011</v>
      </c>
      <c r="T298" t="s">
        <v>31</v>
      </c>
      <c r="U298" s="66">
        <v>0.75</v>
      </c>
      <c r="V298" t="s">
        <v>53</v>
      </c>
      <c r="W298" t="s">
        <v>32</v>
      </c>
      <c r="X298" s="53">
        <v>0.2</v>
      </c>
      <c r="Y298" s="53">
        <v>0.18</v>
      </c>
      <c r="Z298" s="54">
        <v>0.4</v>
      </c>
      <c r="AA298" s="67" t="str">
        <f>TEXT(RESULT__A[[#This Row],[TIME]],"AM/PM")</f>
        <v>PM</v>
      </c>
      <c r="AB298" t="str">
        <f>TEXT(RESULT__A[[#This Row],[DTEDAY]],"DD")</f>
        <v>13</v>
      </c>
    </row>
    <row r="299" spans="1:28" x14ac:dyDescent="0.25">
      <c r="A299" t="s">
        <v>16</v>
      </c>
      <c r="B299">
        <v>297</v>
      </c>
      <c r="C299" s="1">
        <v>40556</v>
      </c>
      <c r="D299">
        <v>1</v>
      </c>
      <c r="E299">
        <v>0</v>
      </c>
      <c r="F299">
        <v>1</v>
      </c>
      <c r="G299">
        <v>19</v>
      </c>
      <c r="H299" t="s">
        <v>21</v>
      </c>
      <c r="I299">
        <v>4</v>
      </c>
      <c r="J299">
        <v>1</v>
      </c>
      <c r="K299" s="53">
        <v>0.16</v>
      </c>
      <c r="L299" s="53">
        <v>0.1515</v>
      </c>
      <c r="M299" s="54">
        <v>0.47</v>
      </c>
      <c r="N299">
        <v>0.25369999999999998</v>
      </c>
      <c r="O299">
        <v>1</v>
      </c>
      <c r="P299">
        <v>98</v>
      </c>
      <c r="Q299">
        <v>99</v>
      </c>
      <c r="R299" t="s">
        <v>33</v>
      </c>
      <c r="S299">
        <v>2011</v>
      </c>
      <c r="T299" t="s">
        <v>31</v>
      </c>
      <c r="U299" s="66">
        <v>0.79166666666666663</v>
      </c>
      <c r="V299" t="s">
        <v>53</v>
      </c>
      <c r="W299" t="s">
        <v>32</v>
      </c>
      <c r="X299" s="53">
        <v>0.16</v>
      </c>
      <c r="Y299" s="53">
        <v>0.15</v>
      </c>
      <c r="Z299" s="54">
        <v>0.47</v>
      </c>
      <c r="AA299" s="67" t="str">
        <f>TEXT(RESULT__A[[#This Row],[TIME]],"AM/PM")</f>
        <v>PM</v>
      </c>
      <c r="AB299" t="str">
        <f>TEXT(RESULT__A[[#This Row],[DTEDAY]],"DD")</f>
        <v>13</v>
      </c>
    </row>
    <row r="300" spans="1:28" x14ac:dyDescent="0.25">
      <c r="A300" t="s">
        <v>16</v>
      </c>
      <c r="B300">
        <v>298</v>
      </c>
      <c r="C300" s="1">
        <v>40556</v>
      </c>
      <c r="D300">
        <v>1</v>
      </c>
      <c r="E300">
        <v>0</v>
      </c>
      <c r="F300">
        <v>1</v>
      </c>
      <c r="G300">
        <v>20</v>
      </c>
      <c r="H300" t="s">
        <v>21</v>
      </c>
      <c r="I300">
        <v>4</v>
      </c>
      <c r="J300">
        <v>1</v>
      </c>
      <c r="K300" s="53">
        <v>0.16</v>
      </c>
      <c r="L300" s="53">
        <v>0.1515</v>
      </c>
      <c r="M300" s="54">
        <v>0.47</v>
      </c>
      <c r="N300">
        <v>0.22389999999999999</v>
      </c>
      <c r="O300">
        <v>0</v>
      </c>
      <c r="P300">
        <v>64</v>
      </c>
      <c r="Q300">
        <v>64</v>
      </c>
      <c r="R300" t="s">
        <v>33</v>
      </c>
      <c r="S300">
        <v>2011</v>
      </c>
      <c r="T300" t="s">
        <v>31</v>
      </c>
      <c r="U300" s="66">
        <v>0.83333333333333337</v>
      </c>
      <c r="V300" t="s">
        <v>53</v>
      </c>
      <c r="W300" t="s">
        <v>32</v>
      </c>
      <c r="X300" s="53">
        <v>0.16</v>
      </c>
      <c r="Y300" s="53">
        <v>0.15</v>
      </c>
      <c r="Z300" s="54">
        <v>0.47</v>
      </c>
      <c r="AA300" s="67" t="str">
        <f>TEXT(RESULT__A[[#This Row],[TIME]],"AM/PM")</f>
        <v>PM</v>
      </c>
      <c r="AB300" t="str">
        <f>TEXT(RESULT__A[[#This Row],[DTEDAY]],"DD")</f>
        <v>13</v>
      </c>
    </row>
    <row r="301" spans="1:28" x14ac:dyDescent="0.25">
      <c r="A301" t="s">
        <v>16</v>
      </c>
      <c r="B301">
        <v>299</v>
      </c>
      <c r="C301" s="1">
        <v>40556</v>
      </c>
      <c r="D301">
        <v>1</v>
      </c>
      <c r="E301">
        <v>0</v>
      </c>
      <c r="F301">
        <v>1</v>
      </c>
      <c r="G301">
        <v>21</v>
      </c>
      <c r="H301" t="s">
        <v>21</v>
      </c>
      <c r="I301">
        <v>4</v>
      </c>
      <c r="J301">
        <v>1</v>
      </c>
      <c r="K301" s="53">
        <v>0.14000000000000001</v>
      </c>
      <c r="L301" s="53">
        <v>0.1212</v>
      </c>
      <c r="M301" s="54">
        <v>0.46</v>
      </c>
      <c r="N301">
        <v>0.29849999999999999</v>
      </c>
      <c r="O301">
        <v>0</v>
      </c>
      <c r="P301">
        <v>40</v>
      </c>
      <c r="Q301">
        <v>40</v>
      </c>
      <c r="R301" t="s">
        <v>33</v>
      </c>
      <c r="S301">
        <v>2011</v>
      </c>
      <c r="T301" t="s">
        <v>31</v>
      </c>
      <c r="U301" s="66">
        <v>0.875</v>
      </c>
      <c r="V301" t="s">
        <v>53</v>
      </c>
      <c r="W301" t="s">
        <v>32</v>
      </c>
      <c r="X301" s="53">
        <v>0.14000000000000001</v>
      </c>
      <c r="Y301" s="53">
        <v>0.12</v>
      </c>
      <c r="Z301" s="54">
        <v>0.46</v>
      </c>
      <c r="AA301" s="67" t="str">
        <f>TEXT(RESULT__A[[#This Row],[TIME]],"AM/PM")</f>
        <v>PM</v>
      </c>
      <c r="AB301" t="str">
        <f>TEXT(RESULT__A[[#This Row],[DTEDAY]],"DD")</f>
        <v>13</v>
      </c>
    </row>
    <row r="302" spans="1:28" x14ac:dyDescent="0.25">
      <c r="A302" t="s">
        <v>16</v>
      </c>
      <c r="B302">
        <v>300</v>
      </c>
      <c r="C302" s="1">
        <v>40556</v>
      </c>
      <c r="D302">
        <v>1</v>
      </c>
      <c r="E302">
        <v>0</v>
      </c>
      <c r="F302">
        <v>1</v>
      </c>
      <c r="G302">
        <v>22</v>
      </c>
      <c r="H302" t="s">
        <v>21</v>
      </c>
      <c r="I302">
        <v>4</v>
      </c>
      <c r="J302">
        <v>1</v>
      </c>
      <c r="K302" s="53">
        <v>0.14000000000000001</v>
      </c>
      <c r="L302" s="53">
        <v>0.1212</v>
      </c>
      <c r="M302" s="54">
        <v>0.46</v>
      </c>
      <c r="N302">
        <v>0.32840000000000003</v>
      </c>
      <c r="O302">
        <v>0</v>
      </c>
      <c r="P302">
        <v>30</v>
      </c>
      <c r="Q302">
        <v>30</v>
      </c>
      <c r="R302" t="s">
        <v>33</v>
      </c>
      <c r="S302">
        <v>2011</v>
      </c>
      <c r="T302" t="s">
        <v>31</v>
      </c>
      <c r="U302" s="66">
        <v>0.91666666666666663</v>
      </c>
      <c r="V302" t="s">
        <v>53</v>
      </c>
      <c r="W302" t="s">
        <v>32</v>
      </c>
      <c r="X302" s="53">
        <v>0.14000000000000001</v>
      </c>
      <c r="Y302" s="53">
        <v>0.12</v>
      </c>
      <c r="Z302" s="54">
        <v>0.46</v>
      </c>
      <c r="AA302" s="67" t="str">
        <f>TEXT(RESULT__A[[#This Row],[TIME]],"AM/PM")</f>
        <v>PM</v>
      </c>
      <c r="AB302" t="str">
        <f>TEXT(RESULT__A[[#This Row],[DTEDAY]],"DD")</f>
        <v>13</v>
      </c>
    </row>
    <row r="303" spans="1:28" x14ac:dyDescent="0.25">
      <c r="A303" t="s">
        <v>16</v>
      </c>
      <c r="B303">
        <v>301</v>
      </c>
      <c r="C303" s="1">
        <v>40556</v>
      </c>
      <c r="D303">
        <v>1</v>
      </c>
      <c r="E303">
        <v>0</v>
      </c>
      <c r="F303">
        <v>1</v>
      </c>
      <c r="G303">
        <v>23</v>
      </c>
      <c r="H303" t="s">
        <v>21</v>
      </c>
      <c r="I303">
        <v>4</v>
      </c>
      <c r="J303">
        <v>1</v>
      </c>
      <c r="K303" s="53">
        <v>0.12</v>
      </c>
      <c r="L303" s="53">
        <v>0.13639999999999999</v>
      </c>
      <c r="M303" s="54">
        <v>0.5</v>
      </c>
      <c r="N303">
        <v>0.19400000000000001</v>
      </c>
      <c r="O303">
        <v>1</v>
      </c>
      <c r="P303">
        <v>14</v>
      </c>
      <c r="Q303">
        <v>15</v>
      </c>
      <c r="R303" t="s">
        <v>33</v>
      </c>
      <c r="S303">
        <v>2011</v>
      </c>
      <c r="T303" t="s">
        <v>31</v>
      </c>
      <c r="U303" s="66">
        <v>0.95833333333333337</v>
      </c>
      <c r="V303" t="s">
        <v>53</v>
      </c>
      <c r="W303" t="s">
        <v>32</v>
      </c>
      <c r="X303" s="53">
        <v>0.12</v>
      </c>
      <c r="Y303" s="53">
        <v>0.14000000000000001</v>
      </c>
      <c r="Z303" s="54">
        <v>0.5</v>
      </c>
      <c r="AA303" s="67" t="str">
        <f>TEXT(RESULT__A[[#This Row],[TIME]],"AM/PM")</f>
        <v>PM</v>
      </c>
      <c r="AB303" t="str">
        <f>TEXT(RESULT__A[[#This Row],[DTEDAY]],"DD")</f>
        <v>13</v>
      </c>
    </row>
    <row r="304" spans="1:28" x14ac:dyDescent="0.25">
      <c r="A304" t="s">
        <v>16</v>
      </c>
      <c r="B304">
        <v>302</v>
      </c>
      <c r="C304" s="1">
        <v>40557</v>
      </c>
      <c r="D304">
        <v>1</v>
      </c>
      <c r="E304">
        <v>0</v>
      </c>
      <c r="F304">
        <v>1</v>
      </c>
      <c r="G304">
        <v>0</v>
      </c>
      <c r="H304" t="s">
        <v>21</v>
      </c>
      <c r="I304">
        <v>5</v>
      </c>
      <c r="J304">
        <v>1</v>
      </c>
      <c r="K304" s="53">
        <v>0.12</v>
      </c>
      <c r="L304" s="53">
        <v>0.13639999999999999</v>
      </c>
      <c r="M304" s="54">
        <v>0.5</v>
      </c>
      <c r="N304">
        <v>0.19400000000000001</v>
      </c>
      <c r="O304">
        <v>0</v>
      </c>
      <c r="P304">
        <v>14</v>
      </c>
      <c r="Q304">
        <v>14</v>
      </c>
      <c r="R304" t="s">
        <v>33</v>
      </c>
      <c r="S304">
        <v>2011</v>
      </c>
      <c r="T304" t="s">
        <v>31</v>
      </c>
      <c r="U304" s="66">
        <v>0</v>
      </c>
      <c r="V304" t="s">
        <v>54</v>
      </c>
      <c r="W304" t="s">
        <v>32</v>
      </c>
      <c r="X304" s="53">
        <v>0.12</v>
      </c>
      <c r="Y304" s="53">
        <v>0.14000000000000001</v>
      </c>
      <c r="Z304" s="54">
        <v>0.5</v>
      </c>
      <c r="AA304" s="67" t="str">
        <f>TEXT(RESULT__A[[#This Row],[TIME]],"AM/PM")</f>
        <v>AM</v>
      </c>
      <c r="AB304" t="str">
        <f>TEXT(RESULT__A[[#This Row],[DTEDAY]],"DD")</f>
        <v>14</v>
      </c>
    </row>
    <row r="305" spans="1:28" x14ac:dyDescent="0.25">
      <c r="A305" t="s">
        <v>16</v>
      </c>
      <c r="B305">
        <v>303</v>
      </c>
      <c r="C305" s="1">
        <v>40557</v>
      </c>
      <c r="D305">
        <v>1</v>
      </c>
      <c r="E305">
        <v>0</v>
      </c>
      <c r="F305">
        <v>1</v>
      </c>
      <c r="G305">
        <v>1</v>
      </c>
      <c r="H305" t="s">
        <v>21</v>
      </c>
      <c r="I305">
        <v>5</v>
      </c>
      <c r="J305">
        <v>1</v>
      </c>
      <c r="K305" s="53">
        <v>0.1</v>
      </c>
      <c r="L305" s="53">
        <v>0.1212</v>
      </c>
      <c r="M305" s="54">
        <v>0.54</v>
      </c>
      <c r="N305">
        <v>0.16420000000000001</v>
      </c>
      <c r="O305">
        <v>0</v>
      </c>
      <c r="P305">
        <v>5</v>
      </c>
      <c r="Q305">
        <v>5</v>
      </c>
      <c r="R305" t="s">
        <v>33</v>
      </c>
      <c r="S305">
        <v>2011</v>
      </c>
      <c r="T305" t="s">
        <v>31</v>
      </c>
      <c r="U305" s="66">
        <v>4.1666666666666664E-2</v>
      </c>
      <c r="V305" t="s">
        <v>54</v>
      </c>
      <c r="W305" t="s">
        <v>32</v>
      </c>
      <c r="X305" s="53">
        <v>0.1</v>
      </c>
      <c r="Y305" s="53">
        <v>0.12</v>
      </c>
      <c r="Z305" s="54">
        <v>0.54</v>
      </c>
      <c r="AA305" s="67" t="str">
        <f>TEXT(RESULT__A[[#This Row],[TIME]],"AM/PM")</f>
        <v>AM</v>
      </c>
      <c r="AB305" t="str">
        <f>TEXT(RESULT__A[[#This Row],[DTEDAY]],"DD")</f>
        <v>14</v>
      </c>
    </row>
    <row r="306" spans="1:28" x14ac:dyDescent="0.25">
      <c r="A306" t="s">
        <v>16</v>
      </c>
      <c r="B306">
        <v>304</v>
      </c>
      <c r="C306" s="1">
        <v>40557</v>
      </c>
      <c r="D306">
        <v>1</v>
      </c>
      <c r="E306">
        <v>0</v>
      </c>
      <c r="F306">
        <v>1</v>
      </c>
      <c r="G306">
        <v>2</v>
      </c>
      <c r="H306" t="s">
        <v>21</v>
      </c>
      <c r="I306">
        <v>5</v>
      </c>
      <c r="J306">
        <v>1</v>
      </c>
      <c r="K306" s="53">
        <v>0.1</v>
      </c>
      <c r="L306" s="53">
        <v>0.1212</v>
      </c>
      <c r="M306" s="54">
        <v>0.54</v>
      </c>
      <c r="N306">
        <v>0.1343</v>
      </c>
      <c r="O306">
        <v>0</v>
      </c>
      <c r="P306">
        <v>1</v>
      </c>
      <c r="Q306">
        <v>1</v>
      </c>
      <c r="R306" t="s">
        <v>33</v>
      </c>
      <c r="S306">
        <v>2011</v>
      </c>
      <c r="T306" t="s">
        <v>31</v>
      </c>
      <c r="U306" s="66">
        <v>8.3333333333333329E-2</v>
      </c>
      <c r="V306" t="s">
        <v>54</v>
      </c>
      <c r="W306" t="s">
        <v>32</v>
      </c>
      <c r="X306" s="53">
        <v>0.1</v>
      </c>
      <c r="Y306" s="53">
        <v>0.12</v>
      </c>
      <c r="Z306" s="54">
        <v>0.54</v>
      </c>
      <c r="AA306" s="67" t="str">
        <f>TEXT(RESULT__A[[#This Row],[TIME]],"AM/PM")</f>
        <v>AM</v>
      </c>
      <c r="AB306" t="str">
        <f>TEXT(RESULT__A[[#This Row],[DTEDAY]],"DD")</f>
        <v>14</v>
      </c>
    </row>
    <row r="307" spans="1:28" x14ac:dyDescent="0.25">
      <c r="A307" t="s">
        <v>16</v>
      </c>
      <c r="B307">
        <v>305</v>
      </c>
      <c r="C307" s="1">
        <v>40557</v>
      </c>
      <c r="D307">
        <v>1</v>
      </c>
      <c r="E307">
        <v>0</v>
      </c>
      <c r="F307">
        <v>1</v>
      </c>
      <c r="G307">
        <v>3</v>
      </c>
      <c r="H307" t="s">
        <v>21</v>
      </c>
      <c r="I307">
        <v>5</v>
      </c>
      <c r="J307">
        <v>1</v>
      </c>
      <c r="K307" s="53">
        <v>0.1</v>
      </c>
      <c r="L307" s="53">
        <v>0.13639999999999999</v>
      </c>
      <c r="M307" s="54">
        <v>0.54</v>
      </c>
      <c r="N307">
        <v>0.1045</v>
      </c>
      <c r="O307">
        <v>0</v>
      </c>
      <c r="P307">
        <v>1</v>
      </c>
      <c r="Q307">
        <v>1</v>
      </c>
      <c r="R307" t="s">
        <v>33</v>
      </c>
      <c r="S307">
        <v>2011</v>
      </c>
      <c r="T307" t="s">
        <v>31</v>
      </c>
      <c r="U307" s="66">
        <v>0.125</v>
      </c>
      <c r="V307" t="s">
        <v>54</v>
      </c>
      <c r="W307" t="s">
        <v>32</v>
      </c>
      <c r="X307" s="53">
        <v>0.1</v>
      </c>
      <c r="Y307" s="53">
        <v>0.14000000000000001</v>
      </c>
      <c r="Z307" s="54">
        <v>0.54</v>
      </c>
      <c r="AA307" s="67" t="str">
        <f>TEXT(RESULT__A[[#This Row],[TIME]],"AM/PM")</f>
        <v>AM</v>
      </c>
      <c r="AB307" t="str">
        <f>TEXT(RESULT__A[[#This Row],[DTEDAY]],"DD")</f>
        <v>14</v>
      </c>
    </row>
    <row r="308" spans="1:28" x14ac:dyDescent="0.25">
      <c r="A308" t="s">
        <v>16</v>
      </c>
      <c r="B308">
        <v>306</v>
      </c>
      <c r="C308" s="1">
        <v>40557</v>
      </c>
      <c r="D308">
        <v>1</v>
      </c>
      <c r="E308">
        <v>0</v>
      </c>
      <c r="F308">
        <v>1</v>
      </c>
      <c r="G308">
        <v>5</v>
      </c>
      <c r="H308" t="s">
        <v>21</v>
      </c>
      <c r="I308">
        <v>5</v>
      </c>
      <c r="J308">
        <v>1</v>
      </c>
      <c r="K308" s="53">
        <v>0.1</v>
      </c>
      <c r="L308" s="53">
        <v>0.13639999999999999</v>
      </c>
      <c r="M308" s="54">
        <v>0.54</v>
      </c>
      <c r="N308">
        <v>8.9599999999999999E-2</v>
      </c>
      <c r="O308">
        <v>0</v>
      </c>
      <c r="P308">
        <v>8</v>
      </c>
      <c r="Q308">
        <v>8</v>
      </c>
      <c r="R308" t="s">
        <v>33</v>
      </c>
      <c r="S308">
        <v>2011</v>
      </c>
      <c r="T308" t="s">
        <v>31</v>
      </c>
      <c r="U308" s="66">
        <v>0.20833333333333334</v>
      </c>
      <c r="V308" t="s">
        <v>54</v>
      </c>
      <c r="W308" t="s">
        <v>32</v>
      </c>
      <c r="X308" s="53">
        <v>0.1</v>
      </c>
      <c r="Y308" s="53">
        <v>0.14000000000000001</v>
      </c>
      <c r="Z308" s="54">
        <v>0.54</v>
      </c>
      <c r="AA308" s="67" t="str">
        <f>TEXT(RESULT__A[[#This Row],[TIME]],"AM/PM")</f>
        <v>AM</v>
      </c>
      <c r="AB308" t="str">
        <f>TEXT(RESULT__A[[#This Row],[DTEDAY]],"DD")</f>
        <v>14</v>
      </c>
    </row>
    <row r="309" spans="1:28" x14ac:dyDescent="0.25">
      <c r="A309" t="s">
        <v>16</v>
      </c>
      <c r="B309">
        <v>307</v>
      </c>
      <c r="C309" s="1">
        <v>40557</v>
      </c>
      <c r="D309">
        <v>1</v>
      </c>
      <c r="E309">
        <v>0</v>
      </c>
      <c r="F309">
        <v>1</v>
      </c>
      <c r="G309">
        <v>6</v>
      </c>
      <c r="H309" t="s">
        <v>21</v>
      </c>
      <c r="I309">
        <v>5</v>
      </c>
      <c r="J309">
        <v>1</v>
      </c>
      <c r="K309" s="53">
        <v>0.1</v>
      </c>
      <c r="L309" s="53">
        <v>0.18179999999999999</v>
      </c>
      <c r="M309" s="54">
        <v>0.54</v>
      </c>
      <c r="N309">
        <v>0</v>
      </c>
      <c r="O309">
        <v>0</v>
      </c>
      <c r="P309">
        <v>17</v>
      </c>
      <c r="Q309">
        <v>17</v>
      </c>
      <c r="R309" t="s">
        <v>33</v>
      </c>
      <c r="S309">
        <v>2011</v>
      </c>
      <c r="T309" t="s">
        <v>31</v>
      </c>
      <c r="U309" s="66">
        <v>0.25</v>
      </c>
      <c r="V309" t="s">
        <v>54</v>
      </c>
      <c r="W309" t="s">
        <v>32</v>
      </c>
      <c r="X309" s="53">
        <v>0.1</v>
      </c>
      <c r="Y309" s="53">
        <v>0.18</v>
      </c>
      <c r="Z309" s="54">
        <v>0.54</v>
      </c>
      <c r="AA309" s="67" t="str">
        <f>TEXT(RESULT__A[[#This Row],[TIME]],"AM/PM")</f>
        <v>AM</v>
      </c>
      <c r="AB309" t="str">
        <f>TEXT(RESULT__A[[#This Row],[DTEDAY]],"DD")</f>
        <v>14</v>
      </c>
    </row>
    <row r="310" spans="1:28" x14ac:dyDescent="0.25">
      <c r="A310" t="s">
        <v>16</v>
      </c>
      <c r="B310">
        <v>308</v>
      </c>
      <c r="C310" s="1">
        <v>40557</v>
      </c>
      <c r="D310">
        <v>1</v>
      </c>
      <c r="E310">
        <v>0</v>
      </c>
      <c r="F310">
        <v>1</v>
      </c>
      <c r="G310">
        <v>7</v>
      </c>
      <c r="H310" t="s">
        <v>21</v>
      </c>
      <c r="I310">
        <v>5</v>
      </c>
      <c r="J310">
        <v>1</v>
      </c>
      <c r="K310" s="53">
        <v>0.1</v>
      </c>
      <c r="L310" s="53">
        <v>0.1212</v>
      </c>
      <c r="M310" s="54">
        <v>0.74</v>
      </c>
      <c r="N310">
        <v>0.16420000000000001</v>
      </c>
      <c r="O310">
        <v>0</v>
      </c>
      <c r="P310">
        <v>70</v>
      </c>
      <c r="Q310">
        <v>70</v>
      </c>
      <c r="R310" t="s">
        <v>33</v>
      </c>
      <c r="S310">
        <v>2011</v>
      </c>
      <c r="T310" t="s">
        <v>31</v>
      </c>
      <c r="U310" s="66">
        <v>0.29166666666666669</v>
      </c>
      <c r="V310" t="s">
        <v>54</v>
      </c>
      <c r="W310" t="s">
        <v>32</v>
      </c>
      <c r="X310" s="53">
        <v>0.1</v>
      </c>
      <c r="Y310" s="53">
        <v>0.12</v>
      </c>
      <c r="Z310" s="54">
        <v>0.74</v>
      </c>
      <c r="AA310" s="67" t="str">
        <f>TEXT(RESULT__A[[#This Row],[TIME]],"AM/PM")</f>
        <v>AM</v>
      </c>
      <c r="AB310" t="str">
        <f>TEXT(RESULT__A[[#This Row],[DTEDAY]],"DD")</f>
        <v>14</v>
      </c>
    </row>
    <row r="311" spans="1:28" x14ac:dyDescent="0.25">
      <c r="A311" t="s">
        <v>16</v>
      </c>
      <c r="B311">
        <v>309</v>
      </c>
      <c r="C311" s="1">
        <v>40557</v>
      </c>
      <c r="D311">
        <v>1</v>
      </c>
      <c r="E311">
        <v>0</v>
      </c>
      <c r="F311">
        <v>1</v>
      </c>
      <c r="G311">
        <v>8</v>
      </c>
      <c r="H311" t="s">
        <v>21</v>
      </c>
      <c r="I311">
        <v>5</v>
      </c>
      <c r="J311">
        <v>1</v>
      </c>
      <c r="K311" s="53">
        <v>0.12</v>
      </c>
      <c r="L311" s="53">
        <v>0.16669999999999999</v>
      </c>
      <c r="M311" s="54">
        <v>0.68</v>
      </c>
      <c r="N311">
        <v>0</v>
      </c>
      <c r="O311">
        <v>2</v>
      </c>
      <c r="P311">
        <v>156</v>
      </c>
      <c r="Q311">
        <v>158</v>
      </c>
      <c r="R311" t="s">
        <v>33</v>
      </c>
      <c r="S311">
        <v>2011</v>
      </c>
      <c r="T311" t="s">
        <v>31</v>
      </c>
      <c r="U311" s="66">
        <v>0.33333333333333331</v>
      </c>
      <c r="V311" t="s">
        <v>54</v>
      </c>
      <c r="W311" t="s">
        <v>32</v>
      </c>
      <c r="X311" s="53">
        <v>0.12</v>
      </c>
      <c r="Y311" s="53">
        <v>0.17</v>
      </c>
      <c r="Z311" s="54">
        <v>0.68</v>
      </c>
      <c r="AA311" s="67" t="str">
        <f>TEXT(RESULT__A[[#This Row],[TIME]],"AM/PM")</f>
        <v>AM</v>
      </c>
      <c r="AB311" t="str">
        <f>TEXT(RESULT__A[[#This Row],[DTEDAY]],"DD")</f>
        <v>14</v>
      </c>
    </row>
    <row r="312" spans="1:28" x14ac:dyDescent="0.25">
      <c r="A312" t="s">
        <v>16</v>
      </c>
      <c r="B312">
        <v>310</v>
      </c>
      <c r="C312" s="1">
        <v>40557</v>
      </c>
      <c r="D312">
        <v>1</v>
      </c>
      <c r="E312">
        <v>0</v>
      </c>
      <c r="F312">
        <v>1</v>
      </c>
      <c r="G312">
        <v>9</v>
      </c>
      <c r="H312" t="s">
        <v>21</v>
      </c>
      <c r="I312">
        <v>5</v>
      </c>
      <c r="J312">
        <v>1</v>
      </c>
      <c r="K312" s="53">
        <v>0.14000000000000001</v>
      </c>
      <c r="L312" s="53">
        <v>0.1515</v>
      </c>
      <c r="M312" s="54">
        <v>0.69</v>
      </c>
      <c r="N312">
        <v>0.1343</v>
      </c>
      <c r="O312">
        <v>0</v>
      </c>
      <c r="P312">
        <v>117</v>
      </c>
      <c r="Q312">
        <v>117</v>
      </c>
      <c r="R312" t="s">
        <v>33</v>
      </c>
      <c r="S312">
        <v>2011</v>
      </c>
      <c r="T312" t="s">
        <v>31</v>
      </c>
      <c r="U312" s="66">
        <v>0.375</v>
      </c>
      <c r="V312" t="s">
        <v>54</v>
      </c>
      <c r="W312" t="s">
        <v>32</v>
      </c>
      <c r="X312" s="53">
        <v>0.14000000000000001</v>
      </c>
      <c r="Y312" s="53">
        <v>0.15</v>
      </c>
      <c r="Z312" s="54">
        <v>0.69</v>
      </c>
      <c r="AA312" s="67" t="str">
        <f>TEXT(RESULT__A[[#This Row],[TIME]],"AM/PM")</f>
        <v>AM</v>
      </c>
      <c r="AB312" t="str">
        <f>TEXT(RESULT__A[[#This Row],[DTEDAY]],"DD")</f>
        <v>14</v>
      </c>
    </row>
    <row r="313" spans="1:28" x14ac:dyDescent="0.25">
      <c r="A313" t="s">
        <v>16</v>
      </c>
      <c r="B313">
        <v>311</v>
      </c>
      <c r="C313" s="1">
        <v>40557</v>
      </c>
      <c r="D313">
        <v>1</v>
      </c>
      <c r="E313">
        <v>0</v>
      </c>
      <c r="F313">
        <v>1</v>
      </c>
      <c r="G313">
        <v>10</v>
      </c>
      <c r="H313" t="s">
        <v>21</v>
      </c>
      <c r="I313">
        <v>5</v>
      </c>
      <c r="J313">
        <v>1</v>
      </c>
      <c r="K313" s="53">
        <v>0.18</v>
      </c>
      <c r="L313" s="53">
        <v>0.18179999999999999</v>
      </c>
      <c r="M313" s="54">
        <v>0.55000000000000004</v>
      </c>
      <c r="N313">
        <v>0.19400000000000001</v>
      </c>
      <c r="O313">
        <v>4</v>
      </c>
      <c r="P313">
        <v>40</v>
      </c>
      <c r="Q313">
        <v>44</v>
      </c>
      <c r="R313" t="s">
        <v>33</v>
      </c>
      <c r="S313">
        <v>2011</v>
      </c>
      <c r="T313" t="s">
        <v>31</v>
      </c>
      <c r="U313" s="66">
        <v>0.41666666666666669</v>
      </c>
      <c r="V313" t="s">
        <v>54</v>
      </c>
      <c r="W313" t="s">
        <v>32</v>
      </c>
      <c r="X313" s="53">
        <v>0.18</v>
      </c>
      <c r="Y313" s="53">
        <v>0.18</v>
      </c>
      <c r="Z313" s="54">
        <v>0.55000000000000004</v>
      </c>
      <c r="AA313" s="67" t="str">
        <f>TEXT(RESULT__A[[#This Row],[TIME]],"AM/PM")</f>
        <v>AM</v>
      </c>
      <c r="AB313" t="str">
        <f>TEXT(RESULT__A[[#This Row],[DTEDAY]],"DD")</f>
        <v>14</v>
      </c>
    </row>
    <row r="314" spans="1:28" x14ac:dyDescent="0.25">
      <c r="A314" t="s">
        <v>16</v>
      </c>
      <c r="B314">
        <v>312</v>
      </c>
      <c r="C314" s="1">
        <v>40557</v>
      </c>
      <c r="D314">
        <v>1</v>
      </c>
      <c r="E314">
        <v>0</v>
      </c>
      <c r="F314">
        <v>1</v>
      </c>
      <c r="G314">
        <v>11</v>
      </c>
      <c r="H314" t="s">
        <v>21</v>
      </c>
      <c r="I314">
        <v>5</v>
      </c>
      <c r="J314">
        <v>1</v>
      </c>
      <c r="K314" s="53">
        <v>0.18</v>
      </c>
      <c r="L314" s="53">
        <v>0.16669999999999999</v>
      </c>
      <c r="M314" s="54">
        <v>0.51</v>
      </c>
      <c r="N314">
        <v>0.28360000000000002</v>
      </c>
      <c r="O314">
        <v>6</v>
      </c>
      <c r="P314">
        <v>47</v>
      </c>
      <c r="Q314">
        <v>53</v>
      </c>
      <c r="R314" t="s">
        <v>33</v>
      </c>
      <c r="S314">
        <v>2011</v>
      </c>
      <c r="T314" t="s">
        <v>31</v>
      </c>
      <c r="U314" s="66">
        <v>0.45833333333333331</v>
      </c>
      <c r="V314" t="s">
        <v>54</v>
      </c>
      <c r="W314" t="s">
        <v>32</v>
      </c>
      <c r="X314" s="53">
        <v>0.18</v>
      </c>
      <c r="Y314" s="53">
        <v>0.17</v>
      </c>
      <c r="Z314" s="54">
        <v>0.51</v>
      </c>
      <c r="AA314" s="67" t="str">
        <f>TEXT(RESULT__A[[#This Row],[TIME]],"AM/PM")</f>
        <v>AM</v>
      </c>
      <c r="AB314" t="str">
        <f>TEXT(RESULT__A[[#This Row],[DTEDAY]],"DD")</f>
        <v>14</v>
      </c>
    </row>
    <row r="315" spans="1:28" x14ac:dyDescent="0.25">
      <c r="A315" t="s">
        <v>16</v>
      </c>
      <c r="B315">
        <v>313</v>
      </c>
      <c r="C315" s="1">
        <v>40557</v>
      </c>
      <c r="D315">
        <v>1</v>
      </c>
      <c r="E315">
        <v>0</v>
      </c>
      <c r="F315">
        <v>1</v>
      </c>
      <c r="G315">
        <v>12</v>
      </c>
      <c r="H315" t="s">
        <v>21</v>
      </c>
      <c r="I315">
        <v>5</v>
      </c>
      <c r="J315">
        <v>1</v>
      </c>
      <c r="K315" s="53">
        <v>0.2</v>
      </c>
      <c r="L315" s="53">
        <v>0.19700000000000001</v>
      </c>
      <c r="M315" s="54">
        <v>0.44</v>
      </c>
      <c r="N315">
        <v>0.25369999999999998</v>
      </c>
      <c r="O315">
        <v>2</v>
      </c>
      <c r="P315">
        <v>59</v>
      </c>
      <c r="Q315">
        <v>61</v>
      </c>
      <c r="R315" t="s">
        <v>33</v>
      </c>
      <c r="S315">
        <v>2011</v>
      </c>
      <c r="T315" t="s">
        <v>31</v>
      </c>
      <c r="U315" s="66">
        <v>0.5</v>
      </c>
      <c r="V315" t="s">
        <v>54</v>
      </c>
      <c r="W315" t="s">
        <v>32</v>
      </c>
      <c r="X315" s="53">
        <v>0.2</v>
      </c>
      <c r="Y315" s="53">
        <v>0.2</v>
      </c>
      <c r="Z315" s="54">
        <v>0.44</v>
      </c>
      <c r="AA315" s="67" t="str">
        <f>TEXT(RESULT__A[[#This Row],[TIME]],"AM/PM")</f>
        <v>PM</v>
      </c>
      <c r="AB315" t="str">
        <f>TEXT(RESULT__A[[#This Row],[DTEDAY]],"DD")</f>
        <v>14</v>
      </c>
    </row>
    <row r="316" spans="1:28" x14ac:dyDescent="0.25">
      <c r="A316" t="s">
        <v>16</v>
      </c>
      <c r="B316">
        <v>314</v>
      </c>
      <c r="C316" s="1">
        <v>40557</v>
      </c>
      <c r="D316">
        <v>1</v>
      </c>
      <c r="E316">
        <v>0</v>
      </c>
      <c r="F316">
        <v>1</v>
      </c>
      <c r="G316">
        <v>13</v>
      </c>
      <c r="H316" t="s">
        <v>21</v>
      </c>
      <c r="I316">
        <v>5</v>
      </c>
      <c r="J316">
        <v>1</v>
      </c>
      <c r="K316" s="53">
        <v>0.22</v>
      </c>
      <c r="L316" s="53">
        <v>0.19700000000000001</v>
      </c>
      <c r="M316" s="54">
        <v>0.37</v>
      </c>
      <c r="N316">
        <v>0.3881</v>
      </c>
      <c r="O316">
        <v>4</v>
      </c>
      <c r="P316">
        <v>73</v>
      </c>
      <c r="Q316">
        <v>77</v>
      </c>
      <c r="R316" t="s">
        <v>33</v>
      </c>
      <c r="S316">
        <v>2011</v>
      </c>
      <c r="T316" t="s">
        <v>31</v>
      </c>
      <c r="U316" s="66">
        <v>0.54166666666666663</v>
      </c>
      <c r="V316" t="s">
        <v>54</v>
      </c>
      <c r="W316" t="s">
        <v>32</v>
      </c>
      <c r="X316" s="53">
        <v>0.22</v>
      </c>
      <c r="Y316" s="53">
        <v>0.2</v>
      </c>
      <c r="Z316" s="54">
        <v>0.37</v>
      </c>
      <c r="AA316" s="67" t="str">
        <f>TEXT(RESULT__A[[#This Row],[TIME]],"AM/PM")</f>
        <v>PM</v>
      </c>
      <c r="AB316" t="str">
        <f>TEXT(RESULT__A[[#This Row],[DTEDAY]],"DD")</f>
        <v>14</v>
      </c>
    </row>
    <row r="317" spans="1:28" x14ac:dyDescent="0.25">
      <c r="A317" t="s">
        <v>16</v>
      </c>
      <c r="B317">
        <v>315</v>
      </c>
      <c r="C317" s="1">
        <v>40557</v>
      </c>
      <c r="D317">
        <v>1</v>
      </c>
      <c r="E317">
        <v>0</v>
      </c>
      <c r="F317">
        <v>1</v>
      </c>
      <c r="G317">
        <v>14</v>
      </c>
      <c r="H317" t="s">
        <v>21</v>
      </c>
      <c r="I317">
        <v>5</v>
      </c>
      <c r="J317">
        <v>1</v>
      </c>
      <c r="K317" s="53">
        <v>0.22</v>
      </c>
      <c r="L317" s="53">
        <v>0.21210000000000001</v>
      </c>
      <c r="M317" s="54">
        <v>0.41</v>
      </c>
      <c r="N317">
        <v>0.28360000000000002</v>
      </c>
      <c r="O317">
        <v>5</v>
      </c>
      <c r="P317">
        <v>59</v>
      </c>
      <c r="Q317">
        <v>64</v>
      </c>
      <c r="R317" t="s">
        <v>33</v>
      </c>
      <c r="S317">
        <v>2011</v>
      </c>
      <c r="T317" t="s">
        <v>31</v>
      </c>
      <c r="U317" s="66">
        <v>0.58333333333333337</v>
      </c>
      <c r="V317" t="s">
        <v>54</v>
      </c>
      <c r="W317" t="s">
        <v>32</v>
      </c>
      <c r="X317" s="53">
        <v>0.22</v>
      </c>
      <c r="Y317" s="53">
        <v>0.21</v>
      </c>
      <c r="Z317" s="54">
        <v>0.41</v>
      </c>
      <c r="AA317" s="67" t="str">
        <f>TEXT(RESULT__A[[#This Row],[TIME]],"AM/PM")</f>
        <v>PM</v>
      </c>
      <c r="AB317" t="str">
        <f>TEXT(RESULT__A[[#This Row],[DTEDAY]],"DD")</f>
        <v>14</v>
      </c>
    </row>
    <row r="318" spans="1:28" x14ac:dyDescent="0.25">
      <c r="A318" t="s">
        <v>16</v>
      </c>
      <c r="B318">
        <v>316</v>
      </c>
      <c r="C318" s="1">
        <v>40557</v>
      </c>
      <c r="D318">
        <v>1</v>
      </c>
      <c r="E318">
        <v>0</v>
      </c>
      <c r="F318">
        <v>1</v>
      </c>
      <c r="G318">
        <v>15</v>
      </c>
      <c r="H318" t="s">
        <v>21</v>
      </c>
      <c r="I318">
        <v>5</v>
      </c>
      <c r="J318">
        <v>1</v>
      </c>
      <c r="K318" s="53">
        <v>0.24</v>
      </c>
      <c r="L318" s="53">
        <v>0.2424</v>
      </c>
      <c r="M318" s="54">
        <v>0.38</v>
      </c>
      <c r="N318">
        <v>0.16420000000000001</v>
      </c>
      <c r="O318">
        <v>9</v>
      </c>
      <c r="P318">
        <v>59</v>
      </c>
      <c r="Q318">
        <v>68</v>
      </c>
      <c r="R318" t="s">
        <v>33</v>
      </c>
      <c r="S318">
        <v>2011</v>
      </c>
      <c r="T318" t="s">
        <v>31</v>
      </c>
      <c r="U318" s="66">
        <v>0.625</v>
      </c>
      <c r="V318" t="s">
        <v>54</v>
      </c>
      <c r="W318" t="s">
        <v>32</v>
      </c>
      <c r="X318" s="53">
        <v>0.24</v>
      </c>
      <c r="Y318" s="53">
        <v>0.24</v>
      </c>
      <c r="Z318" s="54">
        <v>0.38</v>
      </c>
      <c r="AA318" s="67" t="str">
        <f>TEXT(RESULT__A[[#This Row],[TIME]],"AM/PM")</f>
        <v>PM</v>
      </c>
      <c r="AB318" t="str">
        <f>TEXT(RESULT__A[[#This Row],[DTEDAY]],"DD")</f>
        <v>14</v>
      </c>
    </row>
    <row r="319" spans="1:28" x14ac:dyDescent="0.25">
      <c r="A319" t="s">
        <v>16</v>
      </c>
      <c r="B319">
        <v>317</v>
      </c>
      <c r="C319" s="1">
        <v>40557</v>
      </c>
      <c r="D319">
        <v>1</v>
      </c>
      <c r="E319">
        <v>0</v>
      </c>
      <c r="F319">
        <v>1</v>
      </c>
      <c r="G319">
        <v>16</v>
      </c>
      <c r="H319" t="s">
        <v>21</v>
      </c>
      <c r="I319">
        <v>5</v>
      </c>
      <c r="J319">
        <v>1</v>
      </c>
      <c r="K319" s="53">
        <v>0.22</v>
      </c>
      <c r="L319" s="53">
        <v>0.2424</v>
      </c>
      <c r="M319" s="54">
        <v>0.41</v>
      </c>
      <c r="N319">
        <v>0.1045</v>
      </c>
      <c r="O319">
        <v>3</v>
      </c>
      <c r="P319">
        <v>87</v>
      </c>
      <c r="Q319">
        <v>90</v>
      </c>
      <c r="R319" t="s">
        <v>33</v>
      </c>
      <c r="S319">
        <v>2011</v>
      </c>
      <c r="T319" t="s">
        <v>31</v>
      </c>
      <c r="U319" s="66">
        <v>0.66666666666666663</v>
      </c>
      <c r="V319" t="s">
        <v>54</v>
      </c>
      <c r="W319" t="s">
        <v>32</v>
      </c>
      <c r="X319" s="53">
        <v>0.22</v>
      </c>
      <c r="Y319" s="53">
        <v>0.24</v>
      </c>
      <c r="Z319" s="54">
        <v>0.41</v>
      </c>
      <c r="AA319" s="67" t="str">
        <f>TEXT(RESULT__A[[#This Row],[TIME]],"AM/PM")</f>
        <v>PM</v>
      </c>
      <c r="AB319" t="str">
        <f>TEXT(RESULT__A[[#This Row],[DTEDAY]],"DD")</f>
        <v>14</v>
      </c>
    </row>
    <row r="320" spans="1:28" x14ac:dyDescent="0.25">
      <c r="A320" t="s">
        <v>16</v>
      </c>
      <c r="B320">
        <v>318</v>
      </c>
      <c r="C320" s="1">
        <v>40557</v>
      </c>
      <c r="D320">
        <v>1</v>
      </c>
      <c r="E320">
        <v>0</v>
      </c>
      <c r="F320">
        <v>1</v>
      </c>
      <c r="G320">
        <v>17</v>
      </c>
      <c r="H320" t="s">
        <v>21</v>
      </c>
      <c r="I320">
        <v>5</v>
      </c>
      <c r="J320">
        <v>1</v>
      </c>
      <c r="K320" s="53">
        <v>0.22</v>
      </c>
      <c r="L320" s="53">
        <v>0.2273</v>
      </c>
      <c r="M320" s="54">
        <v>0.41</v>
      </c>
      <c r="N320">
        <v>0.16420000000000001</v>
      </c>
      <c r="O320">
        <v>4</v>
      </c>
      <c r="P320">
        <v>155</v>
      </c>
      <c r="Q320">
        <v>159</v>
      </c>
      <c r="R320" t="s">
        <v>33</v>
      </c>
      <c r="S320">
        <v>2011</v>
      </c>
      <c r="T320" t="s">
        <v>31</v>
      </c>
      <c r="U320" s="66">
        <v>0.70833333333333337</v>
      </c>
      <c r="V320" t="s">
        <v>54</v>
      </c>
      <c r="W320" t="s">
        <v>32</v>
      </c>
      <c r="X320" s="53">
        <v>0.22</v>
      </c>
      <c r="Y320" s="53">
        <v>0.23</v>
      </c>
      <c r="Z320" s="54">
        <v>0.41</v>
      </c>
      <c r="AA320" s="67" t="str">
        <f>TEXT(RESULT__A[[#This Row],[TIME]],"AM/PM")</f>
        <v>PM</v>
      </c>
      <c r="AB320" t="str">
        <f>TEXT(RESULT__A[[#This Row],[DTEDAY]],"DD")</f>
        <v>14</v>
      </c>
    </row>
    <row r="321" spans="1:28" x14ac:dyDescent="0.25">
      <c r="A321" t="s">
        <v>16</v>
      </c>
      <c r="B321">
        <v>319</v>
      </c>
      <c r="C321" s="1">
        <v>40557</v>
      </c>
      <c r="D321">
        <v>1</v>
      </c>
      <c r="E321">
        <v>0</v>
      </c>
      <c r="F321">
        <v>1</v>
      </c>
      <c r="G321">
        <v>18</v>
      </c>
      <c r="H321" t="s">
        <v>21</v>
      </c>
      <c r="I321">
        <v>5</v>
      </c>
      <c r="J321">
        <v>1</v>
      </c>
      <c r="K321" s="53">
        <v>0.2</v>
      </c>
      <c r="L321" s="53">
        <v>0.2576</v>
      </c>
      <c r="M321" s="54">
        <v>0.47</v>
      </c>
      <c r="N321">
        <v>0</v>
      </c>
      <c r="O321">
        <v>5</v>
      </c>
      <c r="P321">
        <v>134</v>
      </c>
      <c r="Q321">
        <v>139</v>
      </c>
      <c r="R321" t="s">
        <v>33</v>
      </c>
      <c r="S321">
        <v>2011</v>
      </c>
      <c r="T321" t="s">
        <v>31</v>
      </c>
      <c r="U321" s="66">
        <v>0.75</v>
      </c>
      <c r="V321" t="s">
        <v>54</v>
      </c>
      <c r="W321" t="s">
        <v>32</v>
      </c>
      <c r="X321" s="53">
        <v>0.2</v>
      </c>
      <c r="Y321" s="53">
        <v>0.26</v>
      </c>
      <c r="Z321" s="54">
        <v>0.47</v>
      </c>
      <c r="AA321" s="67" t="str">
        <f>TEXT(RESULT__A[[#This Row],[TIME]],"AM/PM")</f>
        <v>PM</v>
      </c>
      <c r="AB321" t="str">
        <f>TEXT(RESULT__A[[#This Row],[DTEDAY]],"DD")</f>
        <v>14</v>
      </c>
    </row>
    <row r="322" spans="1:28" x14ac:dyDescent="0.25">
      <c r="A322" t="s">
        <v>16</v>
      </c>
      <c r="B322">
        <v>320</v>
      </c>
      <c r="C322" s="1">
        <v>40557</v>
      </c>
      <c r="D322">
        <v>1</v>
      </c>
      <c r="E322">
        <v>0</v>
      </c>
      <c r="F322">
        <v>1</v>
      </c>
      <c r="G322">
        <v>19</v>
      </c>
      <c r="H322" t="s">
        <v>21</v>
      </c>
      <c r="I322">
        <v>5</v>
      </c>
      <c r="J322">
        <v>1</v>
      </c>
      <c r="K322" s="53">
        <v>0.16</v>
      </c>
      <c r="L322" s="53">
        <v>0.19700000000000001</v>
      </c>
      <c r="M322" s="54">
        <v>0.59</v>
      </c>
      <c r="N322">
        <v>8.9599999999999999E-2</v>
      </c>
      <c r="O322">
        <v>3</v>
      </c>
      <c r="P322">
        <v>89</v>
      </c>
      <c r="Q322">
        <v>92</v>
      </c>
      <c r="R322" t="s">
        <v>33</v>
      </c>
      <c r="S322">
        <v>2011</v>
      </c>
      <c r="T322" t="s">
        <v>31</v>
      </c>
      <c r="U322" s="66">
        <v>0.79166666666666663</v>
      </c>
      <c r="V322" t="s">
        <v>54</v>
      </c>
      <c r="W322" t="s">
        <v>32</v>
      </c>
      <c r="X322" s="53">
        <v>0.16</v>
      </c>
      <c r="Y322" s="53">
        <v>0.2</v>
      </c>
      <c r="Z322" s="54">
        <v>0.59</v>
      </c>
      <c r="AA322" s="67" t="str">
        <f>TEXT(RESULT__A[[#This Row],[TIME]],"AM/PM")</f>
        <v>PM</v>
      </c>
      <c r="AB322" t="str">
        <f>TEXT(RESULT__A[[#This Row],[DTEDAY]],"DD")</f>
        <v>14</v>
      </c>
    </row>
    <row r="323" spans="1:28" x14ac:dyDescent="0.25">
      <c r="A323" t="s">
        <v>16</v>
      </c>
      <c r="B323">
        <v>321</v>
      </c>
      <c r="C323" s="1">
        <v>40557</v>
      </c>
      <c r="D323">
        <v>1</v>
      </c>
      <c r="E323">
        <v>0</v>
      </c>
      <c r="F323">
        <v>1</v>
      </c>
      <c r="G323">
        <v>20</v>
      </c>
      <c r="H323" t="s">
        <v>21</v>
      </c>
      <c r="I323">
        <v>5</v>
      </c>
      <c r="J323">
        <v>1</v>
      </c>
      <c r="K323" s="53">
        <v>0.18</v>
      </c>
      <c r="L323" s="53">
        <v>0.2424</v>
      </c>
      <c r="M323" s="54">
        <v>0.59</v>
      </c>
      <c r="N323">
        <v>0</v>
      </c>
      <c r="O323">
        <v>0</v>
      </c>
      <c r="P323">
        <v>68</v>
      </c>
      <c r="Q323">
        <v>68</v>
      </c>
      <c r="R323" t="s">
        <v>33</v>
      </c>
      <c r="S323">
        <v>2011</v>
      </c>
      <c r="T323" t="s">
        <v>31</v>
      </c>
      <c r="U323" s="66">
        <v>0.83333333333333337</v>
      </c>
      <c r="V323" t="s">
        <v>54</v>
      </c>
      <c r="W323" t="s">
        <v>32</v>
      </c>
      <c r="X323" s="53">
        <v>0.18</v>
      </c>
      <c r="Y323" s="53">
        <v>0.24</v>
      </c>
      <c r="Z323" s="54">
        <v>0.59</v>
      </c>
      <c r="AA323" s="67" t="str">
        <f>TEXT(RESULT__A[[#This Row],[TIME]],"AM/PM")</f>
        <v>PM</v>
      </c>
      <c r="AB323" t="str">
        <f>TEXT(RESULT__A[[#This Row],[DTEDAY]],"DD")</f>
        <v>14</v>
      </c>
    </row>
    <row r="324" spans="1:28" x14ac:dyDescent="0.25">
      <c r="A324" t="s">
        <v>16</v>
      </c>
      <c r="B324">
        <v>322</v>
      </c>
      <c r="C324" s="1">
        <v>40557</v>
      </c>
      <c r="D324">
        <v>1</v>
      </c>
      <c r="E324">
        <v>0</v>
      </c>
      <c r="F324">
        <v>1</v>
      </c>
      <c r="G324">
        <v>21</v>
      </c>
      <c r="H324" t="s">
        <v>21</v>
      </c>
      <c r="I324">
        <v>5</v>
      </c>
      <c r="J324">
        <v>1</v>
      </c>
      <c r="K324" s="53">
        <v>0.16</v>
      </c>
      <c r="L324" s="53">
        <v>0.2273</v>
      </c>
      <c r="M324" s="54">
        <v>0.69</v>
      </c>
      <c r="N324">
        <v>0</v>
      </c>
      <c r="O324">
        <v>4</v>
      </c>
      <c r="P324">
        <v>48</v>
      </c>
      <c r="Q324">
        <v>52</v>
      </c>
      <c r="R324" t="s">
        <v>33</v>
      </c>
      <c r="S324">
        <v>2011</v>
      </c>
      <c r="T324" t="s">
        <v>31</v>
      </c>
      <c r="U324" s="66">
        <v>0.875</v>
      </c>
      <c r="V324" t="s">
        <v>54</v>
      </c>
      <c r="W324" t="s">
        <v>32</v>
      </c>
      <c r="X324" s="53">
        <v>0.16</v>
      </c>
      <c r="Y324" s="53">
        <v>0.23</v>
      </c>
      <c r="Z324" s="54">
        <v>0.69</v>
      </c>
      <c r="AA324" s="67" t="str">
        <f>TEXT(RESULT__A[[#This Row],[TIME]],"AM/PM")</f>
        <v>PM</v>
      </c>
      <c r="AB324" t="str">
        <f>TEXT(RESULT__A[[#This Row],[DTEDAY]],"DD")</f>
        <v>14</v>
      </c>
    </row>
    <row r="325" spans="1:28" x14ac:dyDescent="0.25">
      <c r="A325" t="s">
        <v>16</v>
      </c>
      <c r="B325">
        <v>323</v>
      </c>
      <c r="C325" s="1">
        <v>40557</v>
      </c>
      <c r="D325">
        <v>1</v>
      </c>
      <c r="E325">
        <v>0</v>
      </c>
      <c r="F325">
        <v>1</v>
      </c>
      <c r="G325">
        <v>22</v>
      </c>
      <c r="H325" t="s">
        <v>21</v>
      </c>
      <c r="I325">
        <v>5</v>
      </c>
      <c r="J325">
        <v>2</v>
      </c>
      <c r="K325" s="53">
        <v>0.16</v>
      </c>
      <c r="L325" s="53">
        <v>0.2273</v>
      </c>
      <c r="M325" s="54">
        <v>0.69</v>
      </c>
      <c r="N325">
        <v>0</v>
      </c>
      <c r="O325">
        <v>2</v>
      </c>
      <c r="P325">
        <v>34</v>
      </c>
      <c r="Q325">
        <v>36</v>
      </c>
      <c r="R325" t="s">
        <v>33</v>
      </c>
      <c r="S325">
        <v>2011</v>
      </c>
      <c r="T325" t="s">
        <v>31</v>
      </c>
      <c r="U325" s="66">
        <v>0.91666666666666663</v>
      </c>
      <c r="V325" t="s">
        <v>54</v>
      </c>
      <c r="W325" t="s">
        <v>34</v>
      </c>
      <c r="X325" s="53">
        <v>0.16</v>
      </c>
      <c r="Y325" s="53">
        <v>0.23</v>
      </c>
      <c r="Z325" s="54">
        <v>0.69</v>
      </c>
      <c r="AA325" s="67" t="str">
        <f>TEXT(RESULT__A[[#This Row],[TIME]],"AM/PM")</f>
        <v>PM</v>
      </c>
      <c r="AB325" t="str">
        <f>TEXT(RESULT__A[[#This Row],[DTEDAY]],"DD")</f>
        <v>14</v>
      </c>
    </row>
    <row r="326" spans="1:28" x14ac:dyDescent="0.25">
      <c r="A326" t="s">
        <v>16</v>
      </c>
      <c r="B326">
        <v>324</v>
      </c>
      <c r="C326" s="1">
        <v>40557</v>
      </c>
      <c r="D326">
        <v>1</v>
      </c>
      <c r="E326">
        <v>0</v>
      </c>
      <c r="F326">
        <v>1</v>
      </c>
      <c r="G326">
        <v>23</v>
      </c>
      <c r="H326" t="s">
        <v>21</v>
      </c>
      <c r="I326">
        <v>5</v>
      </c>
      <c r="J326">
        <v>2</v>
      </c>
      <c r="K326" s="53">
        <v>0.18</v>
      </c>
      <c r="L326" s="53">
        <v>0.2424</v>
      </c>
      <c r="M326" s="54">
        <v>0.55000000000000004</v>
      </c>
      <c r="N326">
        <v>0</v>
      </c>
      <c r="O326">
        <v>1</v>
      </c>
      <c r="P326">
        <v>26</v>
      </c>
      <c r="Q326">
        <v>27</v>
      </c>
      <c r="R326" t="s">
        <v>33</v>
      </c>
      <c r="S326">
        <v>2011</v>
      </c>
      <c r="T326" t="s">
        <v>31</v>
      </c>
      <c r="U326" s="66">
        <v>0.95833333333333337</v>
      </c>
      <c r="V326" t="s">
        <v>54</v>
      </c>
      <c r="W326" t="s">
        <v>34</v>
      </c>
      <c r="X326" s="53">
        <v>0.18</v>
      </c>
      <c r="Y326" s="53">
        <v>0.24</v>
      </c>
      <c r="Z326" s="54">
        <v>0.55000000000000004</v>
      </c>
      <c r="AA326" s="67" t="str">
        <f>TEXT(RESULT__A[[#This Row],[TIME]],"AM/PM")</f>
        <v>PM</v>
      </c>
      <c r="AB326" t="str">
        <f>TEXT(RESULT__A[[#This Row],[DTEDAY]],"DD")</f>
        <v>14</v>
      </c>
    </row>
    <row r="327" spans="1:28" x14ac:dyDescent="0.25">
      <c r="A327" t="s">
        <v>16</v>
      </c>
      <c r="B327">
        <v>325</v>
      </c>
      <c r="C327" s="1">
        <v>40558</v>
      </c>
      <c r="D327">
        <v>1</v>
      </c>
      <c r="E327">
        <v>0</v>
      </c>
      <c r="F327">
        <v>1</v>
      </c>
      <c r="G327">
        <v>0</v>
      </c>
      <c r="H327" t="s">
        <v>21</v>
      </c>
      <c r="I327">
        <v>6</v>
      </c>
      <c r="J327">
        <v>1</v>
      </c>
      <c r="K327" s="53">
        <v>0.18</v>
      </c>
      <c r="L327" s="53">
        <v>0.2424</v>
      </c>
      <c r="M327" s="54">
        <v>0.55000000000000004</v>
      </c>
      <c r="N327">
        <v>0</v>
      </c>
      <c r="O327">
        <v>3</v>
      </c>
      <c r="P327">
        <v>25</v>
      </c>
      <c r="Q327">
        <v>28</v>
      </c>
      <c r="R327" t="s">
        <v>33</v>
      </c>
      <c r="S327">
        <v>2011</v>
      </c>
      <c r="T327" t="s">
        <v>31</v>
      </c>
      <c r="U327" s="66">
        <v>0</v>
      </c>
      <c r="V327" t="s">
        <v>48</v>
      </c>
      <c r="W327" t="s">
        <v>32</v>
      </c>
      <c r="X327" s="53">
        <v>0.18</v>
      </c>
      <c r="Y327" s="53">
        <v>0.24</v>
      </c>
      <c r="Z327" s="54">
        <v>0.55000000000000004</v>
      </c>
      <c r="AA327" s="67" t="str">
        <f>TEXT(RESULT__A[[#This Row],[TIME]],"AM/PM")</f>
        <v>AM</v>
      </c>
      <c r="AB327" t="str">
        <f>TEXT(RESULT__A[[#This Row],[DTEDAY]],"DD")</f>
        <v>15</v>
      </c>
    </row>
    <row r="328" spans="1:28" x14ac:dyDescent="0.25">
      <c r="A328" t="s">
        <v>16</v>
      </c>
      <c r="B328">
        <v>326</v>
      </c>
      <c r="C328" s="1">
        <v>40558</v>
      </c>
      <c r="D328">
        <v>1</v>
      </c>
      <c r="E328">
        <v>0</v>
      </c>
      <c r="F328">
        <v>1</v>
      </c>
      <c r="G328">
        <v>1</v>
      </c>
      <c r="H328" t="s">
        <v>21</v>
      </c>
      <c r="I328">
        <v>6</v>
      </c>
      <c r="J328">
        <v>2</v>
      </c>
      <c r="K328" s="53">
        <v>0.16</v>
      </c>
      <c r="L328" s="53">
        <v>0.19700000000000001</v>
      </c>
      <c r="M328" s="54">
        <v>0.59</v>
      </c>
      <c r="N328">
        <v>8.9599999999999999E-2</v>
      </c>
      <c r="O328">
        <v>2</v>
      </c>
      <c r="P328">
        <v>18</v>
      </c>
      <c r="Q328">
        <v>20</v>
      </c>
      <c r="R328" t="s">
        <v>33</v>
      </c>
      <c r="S328">
        <v>2011</v>
      </c>
      <c r="T328" t="s">
        <v>31</v>
      </c>
      <c r="U328" s="66">
        <v>4.1666666666666664E-2</v>
      </c>
      <c r="V328" t="s">
        <v>48</v>
      </c>
      <c r="W328" t="s">
        <v>34</v>
      </c>
      <c r="X328" s="53">
        <v>0.16</v>
      </c>
      <c r="Y328" s="53">
        <v>0.2</v>
      </c>
      <c r="Z328" s="54">
        <v>0.59</v>
      </c>
      <c r="AA328" s="67" t="str">
        <f>TEXT(RESULT__A[[#This Row],[TIME]],"AM/PM")</f>
        <v>AM</v>
      </c>
      <c r="AB328" t="str">
        <f>TEXT(RESULT__A[[#This Row],[DTEDAY]],"DD")</f>
        <v>15</v>
      </c>
    </row>
    <row r="329" spans="1:28" x14ac:dyDescent="0.25">
      <c r="A329" t="s">
        <v>16</v>
      </c>
      <c r="B329">
        <v>327</v>
      </c>
      <c r="C329" s="1">
        <v>40558</v>
      </c>
      <c r="D329">
        <v>1</v>
      </c>
      <c r="E329">
        <v>0</v>
      </c>
      <c r="F329">
        <v>1</v>
      </c>
      <c r="G329">
        <v>2</v>
      </c>
      <c r="H329" t="s">
        <v>21</v>
      </c>
      <c r="I329">
        <v>6</v>
      </c>
      <c r="J329">
        <v>2</v>
      </c>
      <c r="K329" s="53">
        <v>0.16</v>
      </c>
      <c r="L329" s="53">
        <v>0.19700000000000001</v>
      </c>
      <c r="M329" s="54">
        <v>0.59</v>
      </c>
      <c r="N329">
        <v>8.9599999999999999E-2</v>
      </c>
      <c r="O329">
        <v>0</v>
      </c>
      <c r="P329">
        <v>12</v>
      </c>
      <c r="Q329">
        <v>12</v>
      </c>
      <c r="R329" t="s">
        <v>33</v>
      </c>
      <c r="S329">
        <v>2011</v>
      </c>
      <c r="T329" t="s">
        <v>31</v>
      </c>
      <c r="U329" s="66">
        <v>8.3333333333333329E-2</v>
      </c>
      <c r="V329" t="s">
        <v>48</v>
      </c>
      <c r="W329" t="s">
        <v>34</v>
      </c>
      <c r="X329" s="53">
        <v>0.16</v>
      </c>
      <c r="Y329" s="53">
        <v>0.2</v>
      </c>
      <c r="Z329" s="54">
        <v>0.59</v>
      </c>
      <c r="AA329" s="67" t="str">
        <f>TEXT(RESULT__A[[#This Row],[TIME]],"AM/PM")</f>
        <v>AM</v>
      </c>
      <c r="AB329" t="str">
        <f>TEXT(RESULT__A[[#This Row],[DTEDAY]],"DD")</f>
        <v>15</v>
      </c>
    </row>
    <row r="330" spans="1:28" x14ac:dyDescent="0.25">
      <c r="A330" t="s">
        <v>16</v>
      </c>
      <c r="B330">
        <v>328</v>
      </c>
      <c r="C330" s="1">
        <v>40558</v>
      </c>
      <c r="D330">
        <v>1</v>
      </c>
      <c r="E330">
        <v>0</v>
      </c>
      <c r="F330">
        <v>1</v>
      </c>
      <c r="G330">
        <v>3</v>
      </c>
      <c r="H330" t="s">
        <v>21</v>
      </c>
      <c r="I330">
        <v>6</v>
      </c>
      <c r="J330">
        <v>2</v>
      </c>
      <c r="K330" s="53">
        <v>0.16</v>
      </c>
      <c r="L330" s="53">
        <v>0.2273</v>
      </c>
      <c r="M330" s="54">
        <v>0.59</v>
      </c>
      <c r="N330">
        <v>0</v>
      </c>
      <c r="O330">
        <v>1</v>
      </c>
      <c r="P330">
        <v>7</v>
      </c>
      <c r="Q330">
        <v>8</v>
      </c>
      <c r="R330" t="s">
        <v>33</v>
      </c>
      <c r="S330">
        <v>2011</v>
      </c>
      <c r="T330" t="s">
        <v>31</v>
      </c>
      <c r="U330" s="66">
        <v>0.125</v>
      </c>
      <c r="V330" t="s">
        <v>48</v>
      </c>
      <c r="W330" t="s">
        <v>34</v>
      </c>
      <c r="X330" s="53">
        <v>0.16</v>
      </c>
      <c r="Y330" s="53">
        <v>0.23</v>
      </c>
      <c r="Z330" s="54">
        <v>0.59</v>
      </c>
      <c r="AA330" s="67" t="str">
        <f>TEXT(RESULT__A[[#This Row],[TIME]],"AM/PM")</f>
        <v>AM</v>
      </c>
      <c r="AB330" t="str">
        <f>TEXT(RESULT__A[[#This Row],[DTEDAY]],"DD")</f>
        <v>15</v>
      </c>
    </row>
    <row r="331" spans="1:28" x14ac:dyDescent="0.25">
      <c r="A331" t="s">
        <v>16</v>
      </c>
      <c r="B331">
        <v>329</v>
      </c>
      <c r="C331" s="1">
        <v>40558</v>
      </c>
      <c r="D331">
        <v>1</v>
      </c>
      <c r="E331">
        <v>0</v>
      </c>
      <c r="F331">
        <v>1</v>
      </c>
      <c r="G331">
        <v>4</v>
      </c>
      <c r="H331" t="s">
        <v>21</v>
      </c>
      <c r="I331">
        <v>6</v>
      </c>
      <c r="J331">
        <v>2</v>
      </c>
      <c r="K331" s="53">
        <v>0.16</v>
      </c>
      <c r="L331" s="53">
        <v>0.2273</v>
      </c>
      <c r="M331" s="54">
        <v>0.59</v>
      </c>
      <c r="N331">
        <v>0</v>
      </c>
      <c r="O331">
        <v>0</v>
      </c>
      <c r="P331">
        <v>5</v>
      </c>
      <c r="Q331">
        <v>5</v>
      </c>
      <c r="R331" t="s">
        <v>33</v>
      </c>
      <c r="S331">
        <v>2011</v>
      </c>
      <c r="T331" t="s">
        <v>31</v>
      </c>
      <c r="U331" s="66">
        <v>0.16666666666666666</v>
      </c>
      <c r="V331" t="s">
        <v>48</v>
      </c>
      <c r="W331" t="s">
        <v>34</v>
      </c>
      <c r="X331" s="53">
        <v>0.16</v>
      </c>
      <c r="Y331" s="53">
        <v>0.23</v>
      </c>
      <c r="Z331" s="54">
        <v>0.59</v>
      </c>
      <c r="AA331" s="67" t="str">
        <f>TEXT(RESULT__A[[#This Row],[TIME]],"AM/PM")</f>
        <v>AM</v>
      </c>
      <c r="AB331" t="str">
        <f>TEXT(RESULT__A[[#This Row],[DTEDAY]],"DD")</f>
        <v>15</v>
      </c>
    </row>
    <row r="332" spans="1:28" x14ac:dyDescent="0.25">
      <c r="A332" t="s">
        <v>16</v>
      </c>
      <c r="B332">
        <v>330</v>
      </c>
      <c r="C332" s="1">
        <v>40558</v>
      </c>
      <c r="D332">
        <v>1</v>
      </c>
      <c r="E332">
        <v>0</v>
      </c>
      <c r="F332">
        <v>1</v>
      </c>
      <c r="G332">
        <v>5</v>
      </c>
      <c r="H332" t="s">
        <v>21</v>
      </c>
      <c r="I332">
        <v>6</v>
      </c>
      <c r="J332">
        <v>1</v>
      </c>
      <c r="K332" s="53">
        <v>0.16</v>
      </c>
      <c r="L332" s="53">
        <v>0.2273</v>
      </c>
      <c r="M332" s="54">
        <v>0.59</v>
      </c>
      <c r="N332">
        <v>0</v>
      </c>
      <c r="O332">
        <v>0</v>
      </c>
      <c r="P332">
        <v>1</v>
      </c>
      <c r="Q332">
        <v>1</v>
      </c>
      <c r="R332" t="s">
        <v>33</v>
      </c>
      <c r="S332">
        <v>2011</v>
      </c>
      <c r="T332" t="s">
        <v>31</v>
      </c>
      <c r="U332" s="66">
        <v>0.20833333333333334</v>
      </c>
      <c r="V332" t="s">
        <v>48</v>
      </c>
      <c r="W332" t="s">
        <v>32</v>
      </c>
      <c r="X332" s="53">
        <v>0.16</v>
      </c>
      <c r="Y332" s="53">
        <v>0.23</v>
      </c>
      <c r="Z332" s="54">
        <v>0.59</v>
      </c>
      <c r="AA332" s="67" t="str">
        <f>TEXT(RESULT__A[[#This Row],[TIME]],"AM/PM")</f>
        <v>AM</v>
      </c>
      <c r="AB332" t="str">
        <f>TEXT(RESULT__A[[#This Row],[DTEDAY]],"DD")</f>
        <v>15</v>
      </c>
    </row>
    <row r="333" spans="1:28" x14ac:dyDescent="0.25">
      <c r="A333" t="s">
        <v>16</v>
      </c>
      <c r="B333">
        <v>331</v>
      </c>
      <c r="C333" s="1">
        <v>40558</v>
      </c>
      <c r="D333">
        <v>1</v>
      </c>
      <c r="E333">
        <v>0</v>
      </c>
      <c r="F333">
        <v>1</v>
      </c>
      <c r="G333">
        <v>6</v>
      </c>
      <c r="H333" t="s">
        <v>21</v>
      </c>
      <c r="I333">
        <v>6</v>
      </c>
      <c r="J333">
        <v>1</v>
      </c>
      <c r="K333" s="53">
        <v>0.14000000000000001</v>
      </c>
      <c r="L333" s="53">
        <v>0.16669999999999999</v>
      </c>
      <c r="M333" s="54">
        <v>0.63</v>
      </c>
      <c r="N333">
        <v>0.1045</v>
      </c>
      <c r="O333">
        <v>1</v>
      </c>
      <c r="P333">
        <v>2</v>
      </c>
      <c r="Q333">
        <v>3</v>
      </c>
      <c r="R333" t="s">
        <v>33</v>
      </c>
      <c r="S333">
        <v>2011</v>
      </c>
      <c r="T333" t="s">
        <v>31</v>
      </c>
      <c r="U333" s="66">
        <v>0.25</v>
      </c>
      <c r="V333" t="s">
        <v>48</v>
      </c>
      <c r="W333" t="s">
        <v>32</v>
      </c>
      <c r="X333" s="53">
        <v>0.14000000000000001</v>
      </c>
      <c r="Y333" s="53">
        <v>0.17</v>
      </c>
      <c r="Z333" s="54">
        <v>0.63</v>
      </c>
      <c r="AA333" s="67" t="str">
        <f>TEXT(RESULT__A[[#This Row],[TIME]],"AM/PM")</f>
        <v>AM</v>
      </c>
      <c r="AB333" t="str">
        <f>TEXT(RESULT__A[[#This Row],[DTEDAY]],"DD")</f>
        <v>15</v>
      </c>
    </row>
    <row r="334" spans="1:28" x14ac:dyDescent="0.25">
      <c r="A334" t="s">
        <v>16</v>
      </c>
      <c r="B334">
        <v>332</v>
      </c>
      <c r="C334" s="1">
        <v>40558</v>
      </c>
      <c r="D334">
        <v>1</v>
      </c>
      <c r="E334">
        <v>0</v>
      </c>
      <c r="F334">
        <v>1</v>
      </c>
      <c r="G334">
        <v>7</v>
      </c>
      <c r="H334" t="s">
        <v>21</v>
      </c>
      <c r="I334">
        <v>6</v>
      </c>
      <c r="J334">
        <v>1</v>
      </c>
      <c r="K334" s="53">
        <v>0.14000000000000001</v>
      </c>
      <c r="L334" s="53">
        <v>0.21210000000000001</v>
      </c>
      <c r="M334" s="54">
        <v>0.63</v>
      </c>
      <c r="N334">
        <v>0</v>
      </c>
      <c r="O334">
        <v>1</v>
      </c>
      <c r="P334">
        <v>9</v>
      </c>
      <c r="Q334">
        <v>10</v>
      </c>
      <c r="R334" t="s">
        <v>33</v>
      </c>
      <c r="S334">
        <v>2011</v>
      </c>
      <c r="T334" t="s">
        <v>31</v>
      </c>
      <c r="U334" s="66">
        <v>0.29166666666666669</v>
      </c>
      <c r="V334" t="s">
        <v>48</v>
      </c>
      <c r="W334" t="s">
        <v>32</v>
      </c>
      <c r="X334" s="53">
        <v>0.14000000000000001</v>
      </c>
      <c r="Y334" s="53">
        <v>0.21</v>
      </c>
      <c r="Z334" s="54">
        <v>0.63</v>
      </c>
      <c r="AA334" s="67" t="str">
        <f>TEXT(RESULT__A[[#This Row],[TIME]],"AM/PM")</f>
        <v>AM</v>
      </c>
      <c r="AB334" t="str">
        <f>TEXT(RESULT__A[[#This Row],[DTEDAY]],"DD")</f>
        <v>15</v>
      </c>
    </row>
    <row r="335" spans="1:28" x14ac:dyDescent="0.25">
      <c r="A335" t="s">
        <v>16</v>
      </c>
      <c r="B335">
        <v>333</v>
      </c>
      <c r="C335" s="1">
        <v>40558</v>
      </c>
      <c r="D335">
        <v>1</v>
      </c>
      <c r="E335">
        <v>0</v>
      </c>
      <c r="F335">
        <v>1</v>
      </c>
      <c r="G335">
        <v>8</v>
      </c>
      <c r="H335" t="s">
        <v>21</v>
      </c>
      <c r="I335">
        <v>6</v>
      </c>
      <c r="J335">
        <v>1</v>
      </c>
      <c r="K335" s="53">
        <v>0.14000000000000001</v>
      </c>
      <c r="L335" s="53">
        <v>0.1515</v>
      </c>
      <c r="M335" s="54">
        <v>0.63</v>
      </c>
      <c r="N335">
        <v>0.1343</v>
      </c>
      <c r="O335">
        <v>1</v>
      </c>
      <c r="P335">
        <v>22</v>
      </c>
      <c r="Q335">
        <v>23</v>
      </c>
      <c r="R335" t="s">
        <v>33</v>
      </c>
      <c r="S335">
        <v>2011</v>
      </c>
      <c r="T335" t="s">
        <v>31</v>
      </c>
      <c r="U335" s="66">
        <v>0.33333333333333331</v>
      </c>
      <c r="V335" t="s">
        <v>48</v>
      </c>
      <c r="W335" t="s">
        <v>32</v>
      </c>
      <c r="X335" s="53">
        <v>0.14000000000000001</v>
      </c>
      <c r="Y335" s="53">
        <v>0.15</v>
      </c>
      <c r="Z335" s="54">
        <v>0.63</v>
      </c>
      <c r="AA335" s="67" t="str">
        <f>TEXT(RESULT__A[[#This Row],[TIME]],"AM/PM")</f>
        <v>AM</v>
      </c>
      <c r="AB335" t="str">
        <f>TEXT(RESULT__A[[#This Row],[DTEDAY]],"DD")</f>
        <v>15</v>
      </c>
    </row>
    <row r="336" spans="1:28" x14ac:dyDescent="0.25">
      <c r="A336" t="s">
        <v>16</v>
      </c>
      <c r="B336">
        <v>334</v>
      </c>
      <c r="C336" s="1">
        <v>40558</v>
      </c>
      <c r="D336">
        <v>1</v>
      </c>
      <c r="E336">
        <v>0</v>
      </c>
      <c r="F336">
        <v>1</v>
      </c>
      <c r="G336">
        <v>9</v>
      </c>
      <c r="H336" t="s">
        <v>21</v>
      </c>
      <c r="I336">
        <v>6</v>
      </c>
      <c r="J336">
        <v>1</v>
      </c>
      <c r="K336" s="53">
        <v>0.16</v>
      </c>
      <c r="L336" s="53">
        <v>0.18179999999999999</v>
      </c>
      <c r="M336" s="54">
        <v>0.64</v>
      </c>
      <c r="N336">
        <v>0.1343</v>
      </c>
      <c r="O336">
        <v>2</v>
      </c>
      <c r="P336">
        <v>31</v>
      </c>
      <c r="Q336">
        <v>33</v>
      </c>
      <c r="R336" t="s">
        <v>33</v>
      </c>
      <c r="S336">
        <v>2011</v>
      </c>
      <c r="T336" t="s">
        <v>31</v>
      </c>
      <c r="U336" s="66">
        <v>0.375</v>
      </c>
      <c r="V336" t="s">
        <v>48</v>
      </c>
      <c r="W336" t="s">
        <v>32</v>
      </c>
      <c r="X336" s="53">
        <v>0.16</v>
      </c>
      <c r="Y336" s="53">
        <v>0.18</v>
      </c>
      <c r="Z336" s="54">
        <v>0.64</v>
      </c>
      <c r="AA336" s="67" t="str">
        <f>TEXT(RESULT__A[[#This Row],[TIME]],"AM/PM")</f>
        <v>AM</v>
      </c>
      <c r="AB336" t="str">
        <f>TEXT(RESULT__A[[#This Row],[DTEDAY]],"DD")</f>
        <v>15</v>
      </c>
    </row>
    <row r="337" spans="1:28" x14ac:dyDescent="0.25">
      <c r="A337" t="s">
        <v>16</v>
      </c>
      <c r="B337">
        <v>335</v>
      </c>
      <c r="C337" s="1">
        <v>40558</v>
      </c>
      <c r="D337">
        <v>1</v>
      </c>
      <c r="E337">
        <v>0</v>
      </c>
      <c r="F337">
        <v>1</v>
      </c>
      <c r="G337">
        <v>10</v>
      </c>
      <c r="H337" t="s">
        <v>21</v>
      </c>
      <c r="I337">
        <v>6</v>
      </c>
      <c r="J337">
        <v>1</v>
      </c>
      <c r="K337" s="53">
        <v>0.18</v>
      </c>
      <c r="L337" s="53">
        <v>0.19700000000000001</v>
      </c>
      <c r="M337" s="54">
        <v>0.59</v>
      </c>
      <c r="N337">
        <v>0.16420000000000001</v>
      </c>
      <c r="O337">
        <v>2</v>
      </c>
      <c r="P337">
        <v>57</v>
      </c>
      <c r="Q337">
        <v>59</v>
      </c>
      <c r="R337" t="s">
        <v>33</v>
      </c>
      <c r="S337">
        <v>2011</v>
      </c>
      <c r="T337" t="s">
        <v>31</v>
      </c>
      <c r="U337" s="66">
        <v>0.41666666666666669</v>
      </c>
      <c r="V337" t="s">
        <v>48</v>
      </c>
      <c r="W337" t="s">
        <v>32</v>
      </c>
      <c r="X337" s="53">
        <v>0.18</v>
      </c>
      <c r="Y337" s="53">
        <v>0.2</v>
      </c>
      <c r="Z337" s="54">
        <v>0.59</v>
      </c>
      <c r="AA337" s="67" t="str">
        <f>TEXT(RESULT__A[[#This Row],[TIME]],"AM/PM")</f>
        <v>AM</v>
      </c>
      <c r="AB337" t="str">
        <f>TEXT(RESULT__A[[#This Row],[DTEDAY]],"DD")</f>
        <v>15</v>
      </c>
    </row>
    <row r="338" spans="1:28" x14ac:dyDescent="0.25">
      <c r="A338" t="s">
        <v>16</v>
      </c>
      <c r="B338">
        <v>336</v>
      </c>
      <c r="C338" s="1">
        <v>40558</v>
      </c>
      <c r="D338">
        <v>1</v>
      </c>
      <c r="E338">
        <v>0</v>
      </c>
      <c r="F338">
        <v>1</v>
      </c>
      <c r="G338">
        <v>11</v>
      </c>
      <c r="H338" t="s">
        <v>21</v>
      </c>
      <c r="I338">
        <v>6</v>
      </c>
      <c r="J338">
        <v>1</v>
      </c>
      <c r="K338" s="53">
        <v>0.2</v>
      </c>
      <c r="L338" s="53">
        <v>0.19700000000000001</v>
      </c>
      <c r="M338" s="54">
        <v>0.55000000000000004</v>
      </c>
      <c r="N338">
        <v>0.22389999999999999</v>
      </c>
      <c r="O338">
        <v>18</v>
      </c>
      <c r="P338">
        <v>54</v>
      </c>
      <c r="Q338">
        <v>72</v>
      </c>
      <c r="R338" t="s">
        <v>33</v>
      </c>
      <c r="S338">
        <v>2011</v>
      </c>
      <c r="T338" t="s">
        <v>31</v>
      </c>
      <c r="U338" s="66">
        <v>0.45833333333333331</v>
      </c>
      <c r="V338" t="s">
        <v>48</v>
      </c>
      <c r="W338" t="s">
        <v>32</v>
      </c>
      <c r="X338" s="53">
        <v>0.2</v>
      </c>
      <c r="Y338" s="53">
        <v>0.2</v>
      </c>
      <c r="Z338" s="54">
        <v>0.55000000000000004</v>
      </c>
      <c r="AA338" s="67" t="str">
        <f>TEXT(RESULT__A[[#This Row],[TIME]],"AM/PM")</f>
        <v>AM</v>
      </c>
      <c r="AB338" t="str">
        <f>TEXT(RESULT__A[[#This Row],[DTEDAY]],"DD")</f>
        <v>15</v>
      </c>
    </row>
    <row r="339" spans="1:28" x14ac:dyDescent="0.25">
      <c r="A339" t="s">
        <v>16</v>
      </c>
      <c r="B339">
        <v>337</v>
      </c>
      <c r="C339" s="1">
        <v>40558</v>
      </c>
      <c r="D339">
        <v>1</v>
      </c>
      <c r="E339">
        <v>0</v>
      </c>
      <c r="F339">
        <v>1</v>
      </c>
      <c r="G339">
        <v>12</v>
      </c>
      <c r="H339" t="s">
        <v>21</v>
      </c>
      <c r="I339">
        <v>6</v>
      </c>
      <c r="J339">
        <v>1</v>
      </c>
      <c r="K339" s="53">
        <v>0.24</v>
      </c>
      <c r="L339" s="53">
        <v>0.2273</v>
      </c>
      <c r="M339" s="54">
        <v>0.48</v>
      </c>
      <c r="N339">
        <v>0.22389999999999999</v>
      </c>
      <c r="O339">
        <v>15</v>
      </c>
      <c r="P339">
        <v>74</v>
      </c>
      <c r="Q339">
        <v>89</v>
      </c>
      <c r="R339" t="s">
        <v>33</v>
      </c>
      <c r="S339">
        <v>2011</v>
      </c>
      <c r="T339" t="s">
        <v>31</v>
      </c>
      <c r="U339" s="66">
        <v>0.5</v>
      </c>
      <c r="V339" t="s">
        <v>48</v>
      </c>
      <c r="W339" t="s">
        <v>32</v>
      </c>
      <c r="X339" s="53">
        <v>0.24</v>
      </c>
      <c r="Y339" s="53">
        <v>0.23</v>
      </c>
      <c r="Z339" s="54">
        <v>0.48</v>
      </c>
      <c r="AA339" s="67" t="str">
        <f>TEXT(RESULT__A[[#This Row],[TIME]],"AM/PM")</f>
        <v>PM</v>
      </c>
      <c r="AB339" t="str">
        <f>TEXT(RESULT__A[[#This Row],[DTEDAY]],"DD")</f>
        <v>15</v>
      </c>
    </row>
    <row r="340" spans="1:28" x14ac:dyDescent="0.25">
      <c r="A340" t="s">
        <v>16</v>
      </c>
      <c r="B340">
        <v>338</v>
      </c>
      <c r="C340" s="1">
        <v>40558</v>
      </c>
      <c r="D340">
        <v>1</v>
      </c>
      <c r="E340">
        <v>0</v>
      </c>
      <c r="F340">
        <v>1</v>
      </c>
      <c r="G340">
        <v>13</v>
      </c>
      <c r="H340" t="s">
        <v>21</v>
      </c>
      <c r="I340">
        <v>6</v>
      </c>
      <c r="J340">
        <v>1</v>
      </c>
      <c r="K340" s="53">
        <v>0.28000000000000003</v>
      </c>
      <c r="L340" s="53">
        <v>0.2576</v>
      </c>
      <c r="M340" s="54">
        <v>0.38</v>
      </c>
      <c r="N340">
        <v>0.29849999999999999</v>
      </c>
      <c r="O340">
        <v>21</v>
      </c>
      <c r="P340">
        <v>80</v>
      </c>
      <c r="Q340">
        <v>101</v>
      </c>
      <c r="R340" t="s">
        <v>33</v>
      </c>
      <c r="S340">
        <v>2011</v>
      </c>
      <c r="T340" t="s">
        <v>31</v>
      </c>
      <c r="U340" s="66">
        <v>0.54166666666666663</v>
      </c>
      <c r="V340" t="s">
        <v>48</v>
      </c>
      <c r="W340" t="s">
        <v>32</v>
      </c>
      <c r="X340" s="53">
        <v>0.28000000000000003</v>
      </c>
      <c r="Y340" s="53">
        <v>0.26</v>
      </c>
      <c r="Z340" s="54">
        <v>0.38</v>
      </c>
      <c r="AA340" s="67" t="str">
        <f>TEXT(RESULT__A[[#This Row],[TIME]],"AM/PM")</f>
        <v>PM</v>
      </c>
      <c r="AB340" t="str">
        <f>TEXT(RESULT__A[[#This Row],[DTEDAY]],"DD")</f>
        <v>15</v>
      </c>
    </row>
    <row r="341" spans="1:28" x14ac:dyDescent="0.25">
      <c r="A341" t="s">
        <v>16</v>
      </c>
      <c r="B341">
        <v>339</v>
      </c>
      <c r="C341" s="1">
        <v>40558</v>
      </c>
      <c r="D341">
        <v>1</v>
      </c>
      <c r="E341">
        <v>0</v>
      </c>
      <c r="F341">
        <v>1</v>
      </c>
      <c r="G341">
        <v>14</v>
      </c>
      <c r="H341" t="s">
        <v>21</v>
      </c>
      <c r="I341">
        <v>6</v>
      </c>
      <c r="J341">
        <v>1</v>
      </c>
      <c r="K341" s="53">
        <v>0.3</v>
      </c>
      <c r="L341" s="53">
        <v>0.28789999999999999</v>
      </c>
      <c r="M341" s="54">
        <v>0.39</v>
      </c>
      <c r="N341">
        <v>0.28360000000000002</v>
      </c>
      <c r="O341">
        <v>26</v>
      </c>
      <c r="P341">
        <v>92</v>
      </c>
      <c r="Q341">
        <v>118</v>
      </c>
      <c r="R341" t="s">
        <v>33</v>
      </c>
      <c r="S341">
        <v>2011</v>
      </c>
      <c r="T341" t="s">
        <v>31</v>
      </c>
      <c r="U341" s="66">
        <v>0.58333333333333337</v>
      </c>
      <c r="V341" t="s">
        <v>48</v>
      </c>
      <c r="W341" t="s">
        <v>32</v>
      </c>
      <c r="X341" s="53">
        <v>0.3</v>
      </c>
      <c r="Y341" s="53">
        <v>0.28999999999999998</v>
      </c>
      <c r="Z341" s="54">
        <v>0.39</v>
      </c>
      <c r="AA341" s="67" t="str">
        <f>TEXT(RESULT__A[[#This Row],[TIME]],"AM/PM")</f>
        <v>PM</v>
      </c>
      <c r="AB341" t="str">
        <f>TEXT(RESULT__A[[#This Row],[DTEDAY]],"DD")</f>
        <v>15</v>
      </c>
    </row>
    <row r="342" spans="1:28" x14ac:dyDescent="0.25">
      <c r="A342" t="s">
        <v>16</v>
      </c>
      <c r="B342">
        <v>340</v>
      </c>
      <c r="C342" s="1">
        <v>40558</v>
      </c>
      <c r="D342">
        <v>1</v>
      </c>
      <c r="E342">
        <v>0</v>
      </c>
      <c r="F342">
        <v>1</v>
      </c>
      <c r="G342">
        <v>15</v>
      </c>
      <c r="H342" t="s">
        <v>21</v>
      </c>
      <c r="I342">
        <v>6</v>
      </c>
      <c r="J342">
        <v>2</v>
      </c>
      <c r="K342" s="53">
        <v>0.32</v>
      </c>
      <c r="L342" s="53">
        <v>0.31819999999999998</v>
      </c>
      <c r="M342" s="54">
        <v>0.36</v>
      </c>
      <c r="N342">
        <v>0.19400000000000001</v>
      </c>
      <c r="O342">
        <v>21</v>
      </c>
      <c r="P342">
        <v>108</v>
      </c>
      <c r="Q342">
        <v>129</v>
      </c>
      <c r="R342" t="s">
        <v>33</v>
      </c>
      <c r="S342">
        <v>2011</v>
      </c>
      <c r="T342" t="s">
        <v>31</v>
      </c>
      <c r="U342" s="66">
        <v>0.625</v>
      </c>
      <c r="V342" t="s">
        <v>48</v>
      </c>
      <c r="W342" t="s">
        <v>34</v>
      </c>
      <c r="X342" s="53">
        <v>0.32</v>
      </c>
      <c r="Y342" s="53">
        <v>0.32</v>
      </c>
      <c r="Z342" s="54">
        <v>0.36</v>
      </c>
      <c r="AA342" s="67" t="str">
        <f>TEXT(RESULT__A[[#This Row],[TIME]],"AM/PM")</f>
        <v>PM</v>
      </c>
      <c r="AB342" t="str">
        <f>TEXT(RESULT__A[[#This Row],[DTEDAY]],"DD")</f>
        <v>15</v>
      </c>
    </row>
    <row r="343" spans="1:28" x14ac:dyDescent="0.25">
      <c r="A343" t="s">
        <v>16</v>
      </c>
      <c r="B343">
        <v>341</v>
      </c>
      <c r="C343" s="1">
        <v>40558</v>
      </c>
      <c r="D343">
        <v>1</v>
      </c>
      <c r="E343">
        <v>0</v>
      </c>
      <c r="F343">
        <v>1</v>
      </c>
      <c r="G343">
        <v>16</v>
      </c>
      <c r="H343" t="s">
        <v>21</v>
      </c>
      <c r="I343">
        <v>6</v>
      </c>
      <c r="J343">
        <v>2</v>
      </c>
      <c r="K343" s="53">
        <v>0.34</v>
      </c>
      <c r="L343" s="53">
        <v>0.33329999999999999</v>
      </c>
      <c r="M343" s="54">
        <v>0.34</v>
      </c>
      <c r="N343">
        <v>0.19400000000000001</v>
      </c>
      <c r="O343">
        <v>33</v>
      </c>
      <c r="P343">
        <v>95</v>
      </c>
      <c r="Q343">
        <v>128</v>
      </c>
      <c r="R343" t="s">
        <v>33</v>
      </c>
      <c r="S343">
        <v>2011</v>
      </c>
      <c r="T343" t="s">
        <v>31</v>
      </c>
      <c r="U343" s="66">
        <v>0.66666666666666663</v>
      </c>
      <c r="V343" t="s">
        <v>48</v>
      </c>
      <c r="W343" t="s">
        <v>34</v>
      </c>
      <c r="X343" s="53">
        <v>0.34</v>
      </c>
      <c r="Y343" s="53">
        <v>0.33</v>
      </c>
      <c r="Z343" s="54">
        <v>0.34</v>
      </c>
      <c r="AA343" s="67" t="str">
        <f>TEXT(RESULT__A[[#This Row],[TIME]],"AM/PM")</f>
        <v>PM</v>
      </c>
      <c r="AB343" t="str">
        <f>TEXT(RESULT__A[[#This Row],[DTEDAY]],"DD")</f>
        <v>15</v>
      </c>
    </row>
    <row r="344" spans="1:28" x14ac:dyDescent="0.25">
      <c r="A344" t="s">
        <v>16</v>
      </c>
      <c r="B344">
        <v>342</v>
      </c>
      <c r="C344" s="1">
        <v>40558</v>
      </c>
      <c r="D344">
        <v>1</v>
      </c>
      <c r="E344">
        <v>0</v>
      </c>
      <c r="F344">
        <v>1</v>
      </c>
      <c r="G344">
        <v>17</v>
      </c>
      <c r="H344" t="s">
        <v>21</v>
      </c>
      <c r="I344">
        <v>6</v>
      </c>
      <c r="J344">
        <v>2</v>
      </c>
      <c r="K344" s="53">
        <v>0.32</v>
      </c>
      <c r="L344" s="53">
        <v>0.30299999999999999</v>
      </c>
      <c r="M344" s="54">
        <v>0.36</v>
      </c>
      <c r="N344">
        <v>0.28360000000000002</v>
      </c>
      <c r="O344">
        <v>29</v>
      </c>
      <c r="P344">
        <v>54</v>
      </c>
      <c r="Q344">
        <v>83</v>
      </c>
      <c r="R344" t="s">
        <v>33</v>
      </c>
      <c r="S344">
        <v>2011</v>
      </c>
      <c r="T344" t="s">
        <v>31</v>
      </c>
      <c r="U344" s="66">
        <v>0.70833333333333337</v>
      </c>
      <c r="V344" t="s">
        <v>48</v>
      </c>
      <c r="W344" t="s">
        <v>34</v>
      </c>
      <c r="X344" s="53">
        <v>0.32</v>
      </c>
      <c r="Y344" s="53">
        <v>0.3</v>
      </c>
      <c r="Z344" s="54">
        <v>0.36</v>
      </c>
      <c r="AA344" s="67" t="str">
        <f>TEXT(RESULT__A[[#This Row],[TIME]],"AM/PM")</f>
        <v>PM</v>
      </c>
      <c r="AB344" t="str">
        <f>TEXT(RESULT__A[[#This Row],[DTEDAY]],"DD")</f>
        <v>15</v>
      </c>
    </row>
    <row r="345" spans="1:28" x14ac:dyDescent="0.25">
      <c r="A345" t="s">
        <v>16</v>
      </c>
      <c r="B345">
        <v>343</v>
      </c>
      <c r="C345" s="1">
        <v>40558</v>
      </c>
      <c r="D345">
        <v>1</v>
      </c>
      <c r="E345">
        <v>0</v>
      </c>
      <c r="F345">
        <v>1</v>
      </c>
      <c r="G345">
        <v>18</v>
      </c>
      <c r="H345" t="s">
        <v>21</v>
      </c>
      <c r="I345">
        <v>6</v>
      </c>
      <c r="J345">
        <v>2</v>
      </c>
      <c r="K345" s="53">
        <v>0.3</v>
      </c>
      <c r="L345" s="53">
        <v>0.28789999999999999</v>
      </c>
      <c r="M345" s="54">
        <v>0.45</v>
      </c>
      <c r="N345">
        <v>0.25369999999999998</v>
      </c>
      <c r="O345">
        <v>15</v>
      </c>
      <c r="P345">
        <v>69</v>
      </c>
      <c r="Q345">
        <v>84</v>
      </c>
      <c r="R345" t="s">
        <v>33</v>
      </c>
      <c r="S345">
        <v>2011</v>
      </c>
      <c r="T345" t="s">
        <v>31</v>
      </c>
      <c r="U345" s="66">
        <v>0.75</v>
      </c>
      <c r="V345" t="s">
        <v>48</v>
      </c>
      <c r="W345" t="s">
        <v>34</v>
      </c>
      <c r="X345" s="53">
        <v>0.3</v>
      </c>
      <c r="Y345" s="53">
        <v>0.28999999999999998</v>
      </c>
      <c r="Z345" s="54">
        <v>0.45</v>
      </c>
      <c r="AA345" s="67" t="str">
        <f>TEXT(RESULT__A[[#This Row],[TIME]],"AM/PM")</f>
        <v>PM</v>
      </c>
      <c r="AB345" t="str">
        <f>TEXT(RESULT__A[[#This Row],[DTEDAY]],"DD")</f>
        <v>15</v>
      </c>
    </row>
    <row r="346" spans="1:28" x14ac:dyDescent="0.25">
      <c r="A346" t="s">
        <v>16</v>
      </c>
      <c r="B346">
        <v>344</v>
      </c>
      <c r="C346" s="1">
        <v>40558</v>
      </c>
      <c r="D346">
        <v>1</v>
      </c>
      <c r="E346">
        <v>0</v>
      </c>
      <c r="F346">
        <v>1</v>
      </c>
      <c r="G346">
        <v>19</v>
      </c>
      <c r="H346" t="s">
        <v>21</v>
      </c>
      <c r="I346">
        <v>6</v>
      </c>
      <c r="J346">
        <v>2</v>
      </c>
      <c r="K346" s="53">
        <v>0.32</v>
      </c>
      <c r="L346" s="53">
        <v>0.30299999999999999</v>
      </c>
      <c r="M346" s="54">
        <v>0.39</v>
      </c>
      <c r="N346">
        <v>0.25369999999999998</v>
      </c>
      <c r="O346">
        <v>14</v>
      </c>
      <c r="P346">
        <v>60</v>
      </c>
      <c r="Q346">
        <v>74</v>
      </c>
      <c r="R346" t="s">
        <v>33</v>
      </c>
      <c r="S346">
        <v>2011</v>
      </c>
      <c r="T346" t="s">
        <v>31</v>
      </c>
      <c r="U346" s="66">
        <v>0.79166666666666663</v>
      </c>
      <c r="V346" t="s">
        <v>48</v>
      </c>
      <c r="W346" t="s">
        <v>34</v>
      </c>
      <c r="X346" s="53">
        <v>0.32</v>
      </c>
      <c r="Y346" s="53">
        <v>0.3</v>
      </c>
      <c r="Z346" s="54">
        <v>0.39</v>
      </c>
      <c r="AA346" s="67" t="str">
        <f>TEXT(RESULT__A[[#This Row],[TIME]],"AM/PM")</f>
        <v>PM</v>
      </c>
      <c r="AB346" t="str">
        <f>TEXT(RESULT__A[[#This Row],[DTEDAY]],"DD")</f>
        <v>15</v>
      </c>
    </row>
    <row r="347" spans="1:28" x14ac:dyDescent="0.25">
      <c r="A347" t="s">
        <v>16</v>
      </c>
      <c r="B347">
        <v>345</v>
      </c>
      <c r="C347" s="1">
        <v>40558</v>
      </c>
      <c r="D347">
        <v>1</v>
      </c>
      <c r="E347">
        <v>0</v>
      </c>
      <c r="F347">
        <v>1</v>
      </c>
      <c r="G347">
        <v>20</v>
      </c>
      <c r="H347" t="s">
        <v>21</v>
      </c>
      <c r="I347">
        <v>6</v>
      </c>
      <c r="J347">
        <v>2</v>
      </c>
      <c r="K347" s="53">
        <v>0.32</v>
      </c>
      <c r="L347" s="53">
        <v>0.30299999999999999</v>
      </c>
      <c r="M347" s="54">
        <v>0.39</v>
      </c>
      <c r="N347">
        <v>0.25369999999999998</v>
      </c>
      <c r="O347">
        <v>6</v>
      </c>
      <c r="P347">
        <v>35</v>
      </c>
      <c r="Q347">
        <v>41</v>
      </c>
      <c r="R347" t="s">
        <v>33</v>
      </c>
      <c r="S347">
        <v>2011</v>
      </c>
      <c r="T347" t="s">
        <v>31</v>
      </c>
      <c r="U347" s="66">
        <v>0.83333333333333337</v>
      </c>
      <c r="V347" t="s">
        <v>48</v>
      </c>
      <c r="W347" t="s">
        <v>34</v>
      </c>
      <c r="X347" s="53">
        <v>0.32</v>
      </c>
      <c r="Y347" s="53">
        <v>0.3</v>
      </c>
      <c r="Z347" s="54">
        <v>0.39</v>
      </c>
      <c r="AA347" s="67" t="str">
        <f>TEXT(RESULT__A[[#This Row],[TIME]],"AM/PM")</f>
        <v>PM</v>
      </c>
      <c r="AB347" t="str">
        <f>TEXT(RESULT__A[[#This Row],[DTEDAY]],"DD")</f>
        <v>15</v>
      </c>
    </row>
    <row r="348" spans="1:28" x14ac:dyDescent="0.25">
      <c r="A348" t="s">
        <v>16</v>
      </c>
      <c r="B348">
        <v>346</v>
      </c>
      <c r="C348" s="1">
        <v>40558</v>
      </c>
      <c r="D348">
        <v>1</v>
      </c>
      <c r="E348">
        <v>0</v>
      </c>
      <c r="F348">
        <v>1</v>
      </c>
      <c r="G348">
        <v>21</v>
      </c>
      <c r="H348" t="s">
        <v>21</v>
      </c>
      <c r="I348">
        <v>6</v>
      </c>
      <c r="J348">
        <v>2</v>
      </c>
      <c r="K348" s="53">
        <v>0.32</v>
      </c>
      <c r="L348" s="53">
        <v>0.30299999999999999</v>
      </c>
      <c r="M348" s="54">
        <v>0.39</v>
      </c>
      <c r="N348">
        <v>0.22389999999999999</v>
      </c>
      <c r="O348">
        <v>6</v>
      </c>
      <c r="P348">
        <v>51</v>
      </c>
      <c r="Q348">
        <v>57</v>
      </c>
      <c r="R348" t="s">
        <v>33</v>
      </c>
      <c r="S348">
        <v>2011</v>
      </c>
      <c r="T348" t="s">
        <v>31</v>
      </c>
      <c r="U348" s="66">
        <v>0.875</v>
      </c>
      <c r="V348" t="s">
        <v>48</v>
      </c>
      <c r="W348" t="s">
        <v>34</v>
      </c>
      <c r="X348" s="53">
        <v>0.32</v>
      </c>
      <c r="Y348" s="53">
        <v>0.3</v>
      </c>
      <c r="Z348" s="54">
        <v>0.39</v>
      </c>
      <c r="AA348" s="67" t="str">
        <f>TEXT(RESULT__A[[#This Row],[TIME]],"AM/PM")</f>
        <v>PM</v>
      </c>
      <c r="AB348" t="str">
        <f>TEXT(RESULT__A[[#This Row],[DTEDAY]],"DD")</f>
        <v>15</v>
      </c>
    </row>
    <row r="349" spans="1:28" x14ac:dyDescent="0.25">
      <c r="A349" t="s">
        <v>16</v>
      </c>
      <c r="B349">
        <v>347</v>
      </c>
      <c r="C349" s="1">
        <v>40558</v>
      </c>
      <c r="D349">
        <v>1</v>
      </c>
      <c r="E349">
        <v>0</v>
      </c>
      <c r="F349">
        <v>1</v>
      </c>
      <c r="G349">
        <v>22</v>
      </c>
      <c r="H349" t="s">
        <v>21</v>
      </c>
      <c r="I349">
        <v>6</v>
      </c>
      <c r="J349">
        <v>2</v>
      </c>
      <c r="K349" s="53">
        <v>0.3</v>
      </c>
      <c r="L349" s="53">
        <v>0.31819999999999998</v>
      </c>
      <c r="M349" s="54">
        <v>0.42</v>
      </c>
      <c r="N349">
        <v>0.1045</v>
      </c>
      <c r="O349">
        <v>0</v>
      </c>
      <c r="P349">
        <v>26</v>
      </c>
      <c r="Q349">
        <v>26</v>
      </c>
      <c r="R349" t="s">
        <v>33</v>
      </c>
      <c r="S349">
        <v>2011</v>
      </c>
      <c r="T349" t="s">
        <v>31</v>
      </c>
      <c r="U349" s="66">
        <v>0.91666666666666663</v>
      </c>
      <c r="V349" t="s">
        <v>48</v>
      </c>
      <c r="W349" t="s">
        <v>34</v>
      </c>
      <c r="X349" s="53">
        <v>0.3</v>
      </c>
      <c r="Y349" s="53">
        <v>0.32</v>
      </c>
      <c r="Z349" s="54">
        <v>0.42</v>
      </c>
      <c r="AA349" s="67" t="str">
        <f>TEXT(RESULT__A[[#This Row],[TIME]],"AM/PM")</f>
        <v>PM</v>
      </c>
      <c r="AB349" t="str">
        <f>TEXT(RESULT__A[[#This Row],[DTEDAY]],"DD")</f>
        <v>15</v>
      </c>
    </row>
    <row r="350" spans="1:28" x14ac:dyDescent="0.25">
      <c r="A350" t="s">
        <v>16</v>
      </c>
      <c r="B350">
        <v>348</v>
      </c>
      <c r="C350" s="1">
        <v>40558</v>
      </c>
      <c r="D350">
        <v>1</v>
      </c>
      <c r="E350">
        <v>0</v>
      </c>
      <c r="F350">
        <v>1</v>
      </c>
      <c r="G350">
        <v>23</v>
      </c>
      <c r="H350" t="s">
        <v>21</v>
      </c>
      <c r="I350">
        <v>6</v>
      </c>
      <c r="J350">
        <v>1</v>
      </c>
      <c r="K350" s="53">
        <v>0.3</v>
      </c>
      <c r="L350" s="53">
        <v>0.28789999999999999</v>
      </c>
      <c r="M350" s="54">
        <v>0.45</v>
      </c>
      <c r="N350">
        <v>0.28360000000000002</v>
      </c>
      <c r="O350">
        <v>5</v>
      </c>
      <c r="P350">
        <v>39</v>
      </c>
      <c r="Q350">
        <v>44</v>
      </c>
      <c r="R350" t="s">
        <v>33</v>
      </c>
      <c r="S350">
        <v>2011</v>
      </c>
      <c r="T350" t="s">
        <v>31</v>
      </c>
      <c r="U350" s="66">
        <v>0.95833333333333337</v>
      </c>
      <c r="V350" t="s">
        <v>48</v>
      </c>
      <c r="W350" t="s">
        <v>32</v>
      </c>
      <c r="X350" s="53">
        <v>0.3</v>
      </c>
      <c r="Y350" s="53">
        <v>0.28999999999999998</v>
      </c>
      <c r="Z350" s="54">
        <v>0.45</v>
      </c>
      <c r="AA350" s="67" t="str">
        <f>TEXT(RESULT__A[[#This Row],[TIME]],"AM/PM")</f>
        <v>PM</v>
      </c>
      <c r="AB350" t="str">
        <f>TEXT(RESULT__A[[#This Row],[DTEDAY]],"DD")</f>
        <v>15</v>
      </c>
    </row>
    <row r="351" spans="1:28" x14ac:dyDescent="0.25">
      <c r="A351" t="s">
        <v>16</v>
      </c>
      <c r="B351">
        <v>349</v>
      </c>
      <c r="C351" s="1">
        <v>40559</v>
      </c>
      <c r="D351">
        <v>1</v>
      </c>
      <c r="E351">
        <v>0</v>
      </c>
      <c r="F351">
        <v>1</v>
      </c>
      <c r="G351">
        <v>0</v>
      </c>
      <c r="H351" t="s">
        <v>21</v>
      </c>
      <c r="I351">
        <v>0</v>
      </c>
      <c r="J351">
        <v>1</v>
      </c>
      <c r="K351" s="53">
        <v>0.26</v>
      </c>
      <c r="L351" s="53">
        <v>0.30299999999999999</v>
      </c>
      <c r="M351" s="54">
        <v>0.56000000000000005</v>
      </c>
      <c r="N351">
        <v>0</v>
      </c>
      <c r="O351">
        <v>6</v>
      </c>
      <c r="P351">
        <v>33</v>
      </c>
      <c r="Q351">
        <v>39</v>
      </c>
      <c r="R351" t="s">
        <v>33</v>
      </c>
      <c r="S351">
        <v>2011</v>
      </c>
      <c r="T351" t="s">
        <v>31</v>
      </c>
      <c r="U351" s="66">
        <v>0</v>
      </c>
      <c r="V351" t="s">
        <v>49</v>
      </c>
      <c r="W351" t="s">
        <v>32</v>
      </c>
      <c r="X351" s="53">
        <v>0.26</v>
      </c>
      <c r="Y351" s="53">
        <v>0.3</v>
      </c>
      <c r="Z351" s="54">
        <v>0.56000000000000005</v>
      </c>
      <c r="AA351" s="67" t="str">
        <f>TEXT(RESULT__A[[#This Row],[TIME]],"AM/PM")</f>
        <v>AM</v>
      </c>
      <c r="AB351" t="str">
        <f>TEXT(RESULT__A[[#This Row],[DTEDAY]],"DD")</f>
        <v>16</v>
      </c>
    </row>
    <row r="352" spans="1:28" x14ac:dyDescent="0.25">
      <c r="A352" t="s">
        <v>16</v>
      </c>
      <c r="B352">
        <v>350</v>
      </c>
      <c r="C352" s="1">
        <v>40559</v>
      </c>
      <c r="D352">
        <v>1</v>
      </c>
      <c r="E352">
        <v>0</v>
      </c>
      <c r="F352">
        <v>1</v>
      </c>
      <c r="G352">
        <v>1</v>
      </c>
      <c r="H352" t="s">
        <v>21</v>
      </c>
      <c r="I352">
        <v>0</v>
      </c>
      <c r="J352">
        <v>1</v>
      </c>
      <c r="K352" s="53">
        <v>0.26</v>
      </c>
      <c r="L352" s="53">
        <v>0.2727</v>
      </c>
      <c r="M352" s="54">
        <v>0.56000000000000005</v>
      </c>
      <c r="N352">
        <v>0.1343</v>
      </c>
      <c r="O352">
        <v>4</v>
      </c>
      <c r="P352">
        <v>19</v>
      </c>
      <c r="Q352">
        <v>23</v>
      </c>
      <c r="R352" t="s">
        <v>33</v>
      </c>
      <c r="S352">
        <v>2011</v>
      </c>
      <c r="T352" t="s">
        <v>31</v>
      </c>
      <c r="U352" s="66">
        <v>4.1666666666666664E-2</v>
      </c>
      <c r="V352" t="s">
        <v>49</v>
      </c>
      <c r="W352" t="s">
        <v>32</v>
      </c>
      <c r="X352" s="53">
        <v>0.26</v>
      </c>
      <c r="Y352" s="53">
        <v>0.27</v>
      </c>
      <c r="Z352" s="54">
        <v>0.56000000000000005</v>
      </c>
      <c r="AA352" s="67" t="str">
        <f>TEXT(RESULT__A[[#This Row],[TIME]],"AM/PM")</f>
        <v>AM</v>
      </c>
      <c r="AB352" t="str">
        <f>TEXT(RESULT__A[[#This Row],[DTEDAY]],"DD")</f>
        <v>16</v>
      </c>
    </row>
    <row r="353" spans="1:28" x14ac:dyDescent="0.25">
      <c r="A353" t="s">
        <v>16</v>
      </c>
      <c r="B353">
        <v>351</v>
      </c>
      <c r="C353" s="1">
        <v>40559</v>
      </c>
      <c r="D353">
        <v>1</v>
      </c>
      <c r="E353">
        <v>0</v>
      </c>
      <c r="F353">
        <v>1</v>
      </c>
      <c r="G353">
        <v>2</v>
      </c>
      <c r="H353" t="s">
        <v>21</v>
      </c>
      <c r="I353">
        <v>0</v>
      </c>
      <c r="J353">
        <v>1</v>
      </c>
      <c r="K353" s="53">
        <v>0.26</v>
      </c>
      <c r="L353" s="53">
        <v>0.28789999999999999</v>
      </c>
      <c r="M353" s="54">
        <v>0.56000000000000005</v>
      </c>
      <c r="N353">
        <v>8.9599999999999999E-2</v>
      </c>
      <c r="O353">
        <v>3</v>
      </c>
      <c r="P353">
        <v>13</v>
      </c>
      <c r="Q353">
        <v>16</v>
      </c>
      <c r="R353" t="s">
        <v>33</v>
      </c>
      <c r="S353">
        <v>2011</v>
      </c>
      <c r="T353" t="s">
        <v>31</v>
      </c>
      <c r="U353" s="66">
        <v>8.3333333333333329E-2</v>
      </c>
      <c r="V353" t="s">
        <v>49</v>
      </c>
      <c r="W353" t="s">
        <v>32</v>
      </c>
      <c r="X353" s="53">
        <v>0.26</v>
      </c>
      <c r="Y353" s="53">
        <v>0.28999999999999998</v>
      </c>
      <c r="Z353" s="54">
        <v>0.56000000000000005</v>
      </c>
      <c r="AA353" s="67" t="str">
        <f>TEXT(RESULT__A[[#This Row],[TIME]],"AM/PM")</f>
        <v>AM</v>
      </c>
      <c r="AB353" t="str">
        <f>TEXT(RESULT__A[[#This Row],[DTEDAY]],"DD")</f>
        <v>16</v>
      </c>
    </row>
    <row r="354" spans="1:28" x14ac:dyDescent="0.25">
      <c r="A354" t="s">
        <v>16</v>
      </c>
      <c r="B354">
        <v>352</v>
      </c>
      <c r="C354" s="1">
        <v>40559</v>
      </c>
      <c r="D354">
        <v>1</v>
      </c>
      <c r="E354">
        <v>0</v>
      </c>
      <c r="F354">
        <v>1</v>
      </c>
      <c r="G354">
        <v>3</v>
      </c>
      <c r="H354" t="s">
        <v>21</v>
      </c>
      <c r="I354">
        <v>0</v>
      </c>
      <c r="J354">
        <v>1</v>
      </c>
      <c r="K354" s="53">
        <v>0.22</v>
      </c>
      <c r="L354" s="53">
        <v>0.2727</v>
      </c>
      <c r="M354" s="54">
        <v>0.69</v>
      </c>
      <c r="N354">
        <v>0</v>
      </c>
      <c r="O354">
        <v>9</v>
      </c>
      <c r="P354">
        <v>6</v>
      </c>
      <c r="Q354">
        <v>15</v>
      </c>
      <c r="R354" t="s">
        <v>33</v>
      </c>
      <c r="S354">
        <v>2011</v>
      </c>
      <c r="T354" t="s">
        <v>31</v>
      </c>
      <c r="U354" s="66">
        <v>0.125</v>
      </c>
      <c r="V354" t="s">
        <v>49</v>
      </c>
      <c r="W354" t="s">
        <v>32</v>
      </c>
      <c r="X354" s="53">
        <v>0.22</v>
      </c>
      <c r="Y354" s="53">
        <v>0.27</v>
      </c>
      <c r="Z354" s="54">
        <v>0.69</v>
      </c>
      <c r="AA354" s="67" t="str">
        <f>TEXT(RESULT__A[[#This Row],[TIME]],"AM/PM")</f>
        <v>AM</v>
      </c>
      <c r="AB354" t="str">
        <f>TEXT(RESULT__A[[#This Row],[DTEDAY]],"DD")</f>
        <v>16</v>
      </c>
    </row>
    <row r="355" spans="1:28" x14ac:dyDescent="0.25">
      <c r="A355" t="s">
        <v>16</v>
      </c>
      <c r="B355">
        <v>353</v>
      </c>
      <c r="C355" s="1">
        <v>40559</v>
      </c>
      <c r="D355">
        <v>1</v>
      </c>
      <c r="E355">
        <v>0</v>
      </c>
      <c r="F355">
        <v>1</v>
      </c>
      <c r="G355">
        <v>4</v>
      </c>
      <c r="H355" t="s">
        <v>21</v>
      </c>
      <c r="I355">
        <v>0</v>
      </c>
      <c r="J355">
        <v>1</v>
      </c>
      <c r="K355" s="53">
        <v>0.26</v>
      </c>
      <c r="L355" s="53">
        <v>0.2576</v>
      </c>
      <c r="M355" s="54">
        <v>0.56000000000000005</v>
      </c>
      <c r="N355">
        <v>0.16420000000000001</v>
      </c>
      <c r="O355">
        <v>0</v>
      </c>
      <c r="P355">
        <v>1</v>
      </c>
      <c r="Q355">
        <v>1</v>
      </c>
      <c r="R355" t="s">
        <v>33</v>
      </c>
      <c r="S355">
        <v>2011</v>
      </c>
      <c r="T355" t="s">
        <v>31</v>
      </c>
      <c r="U355" s="66">
        <v>0.16666666666666666</v>
      </c>
      <c r="V355" t="s">
        <v>49</v>
      </c>
      <c r="W355" t="s">
        <v>32</v>
      </c>
      <c r="X355" s="53">
        <v>0.26</v>
      </c>
      <c r="Y355" s="53">
        <v>0.26</v>
      </c>
      <c r="Z355" s="54">
        <v>0.56000000000000005</v>
      </c>
      <c r="AA355" s="67" t="str">
        <f>TEXT(RESULT__A[[#This Row],[TIME]],"AM/PM")</f>
        <v>AM</v>
      </c>
      <c r="AB355" t="str">
        <f>TEXT(RESULT__A[[#This Row],[DTEDAY]],"DD")</f>
        <v>16</v>
      </c>
    </row>
    <row r="356" spans="1:28" x14ac:dyDescent="0.25">
      <c r="A356" t="s">
        <v>16</v>
      </c>
      <c r="B356">
        <v>354</v>
      </c>
      <c r="C356" s="1">
        <v>40559</v>
      </c>
      <c r="D356">
        <v>1</v>
      </c>
      <c r="E356">
        <v>0</v>
      </c>
      <c r="F356">
        <v>1</v>
      </c>
      <c r="G356">
        <v>5</v>
      </c>
      <c r="H356" t="s">
        <v>21</v>
      </c>
      <c r="I356">
        <v>0</v>
      </c>
      <c r="J356">
        <v>2</v>
      </c>
      <c r="K356" s="53">
        <v>0.26</v>
      </c>
      <c r="L356" s="53">
        <v>0.2576</v>
      </c>
      <c r="M356" s="54">
        <v>0.56000000000000005</v>
      </c>
      <c r="N356">
        <v>0.16420000000000001</v>
      </c>
      <c r="O356">
        <v>1</v>
      </c>
      <c r="P356">
        <v>1</v>
      </c>
      <c r="Q356">
        <v>2</v>
      </c>
      <c r="R356" t="s">
        <v>33</v>
      </c>
      <c r="S356">
        <v>2011</v>
      </c>
      <c r="T356" t="s">
        <v>31</v>
      </c>
      <c r="U356" s="66">
        <v>0.20833333333333334</v>
      </c>
      <c r="V356" t="s">
        <v>49</v>
      </c>
      <c r="W356" t="s">
        <v>34</v>
      </c>
      <c r="X356" s="53">
        <v>0.26</v>
      </c>
      <c r="Y356" s="53">
        <v>0.26</v>
      </c>
      <c r="Z356" s="54">
        <v>0.56000000000000005</v>
      </c>
      <c r="AA356" s="67" t="str">
        <f>TEXT(RESULT__A[[#This Row],[TIME]],"AM/PM")</f>
        <v>AM</v>
      </c>
      <c r="AB356" t="str">
        <f>TEXT(RESULT__A[[#This Row],[DTEDAY]],"DD")</f>
        <v>16</v>
      </c>
    </row>
    <row r="357" spans="1:28" x14ac:dyDescent="0.25">
      <c r="A357" t="s">
        <v>16</v>
      </c>
      <c r="B357">
        <v>355</v>
      </c>
      <c r="C357" s="1">
        <v>40559</v>
      </c>
      <c r="D357">
        <v>1</v>
      </c>
      <c r="E357">
        <v>0</v>
      </c>
      <c r="F357">
        <v>1</v>
      </c>
      <c r="G357">
        <v>6</v>
      </c>
      <c r="H357" t="s">
        <v>21</v>
      </c>
      <c r="I357">
        <v>0</v>
      </c>
      <c r="J357">
        <v>2</v>
      </c>
      <c r="K357" s="53">
        <v>0.26</v>
      </c>
      <c r="L357" s="53">
        <v>0.2576</v>
      </c>
      <c r="M357" s="54">
        <v>0.56000000000000005</v>
      </c>
      <c r="N357">
        <v>0.16420000000000001</v>
      </c>
      <c r="O357">
        <v>0</v>
      </c>
      <c r="P357">
        <v>1</v>
      </c>
      <c r="Q357">
        <v>1</v>
      </c>
      <c r="R357" t="s">
        <v>33</v>
      </c>
      <c r="S357">
        <v>2011</v>
      </c>
      <c r="T357" t="s">
        <v>31</v>
      </c>
      <c r="U357" s="66">
        <v>0.25</v>
      </c>
      <c r="V357" t="s">
        <v>49</v>
      </c>
      <c r="W357" t="s">
        <v>34</v>
      </c>
      <c r="X357" s="53">
        <v>0.26</v>
      </c>
      <c r="Y357" s="53">
        <v>0.26</v>
      </c>
      <c r="Z357" s="54">
        <v>0.56000000000000005</v>
      </c>
      <c r="AA357" s="67" t="str">
        <f>TEXT(RESULT__A[[#This Row],[TIME]],"AM/PM")</f>
        <v>AM</v>
      </c>
      <c r="AB357" t="str">
        <f>TEXT(RESULT__A[[#This Row],[DTEDAY]],"DD")</f>
        <v>16</v>
      </c>
    </row>
    <row r="358" spans="1:28" x14ac:dyDescent="0.25">
      <c r="A358" t="s">
        <v>16</v>
      </c>
      <c r="B358">
        <v>356</v>
      </c>
      <c r="C358" s="1">
        <v>40559</v>
      </c>
      <c r="D358">
        <v>1</v>
      </c>
      <c r="E358">
        <v>0</v>
      </c>
      <c r="F358">
        <v>1</v>
      </c>
      <c r="G358">
        <v>7</v>
      </c>
      <c r="H358" t="s">
        <v>21</v>
      </c>
      <c r="I358">
        <v>0</v>
      </c>
      <c r="J358">
        <v>2</v>
      </c>
      <c r="K358" s="53">
        <v>0.24</v>
      </c>
      <c r="L358" s="53">
        <v>0.21210000000000001</v>
      </c>
      <c r="M358" s="54">
        <v>0.56000000000000005</v>
      </c>
      <c r="N358">
        <v>0.29849999999999999</v>
      </c>
      <c r="O358">
        <v>0</v>
      </c>
      <c r="P358">
        <v>3</v>
      </c>
      <c r="Q358">
        <v>3</v>
      </c>
      <c r="R358" t="s">
        <v>33</v>
      </c>
      <c r="S358">
        <v>2011</v>
      </c>
      <c r="T358" t="s">
        <v>31</v>
      </c>
      <c r="U358" s="66">
        <v>0.29166666666666669</v>
      </c>
      <c r="V358" t="s">
        <v>49</v>
      </c>
      <c r="W358" t="s">
        <v>34</v>
      </c>
      <c r="X358" s="53">
        <v>0.24</v>
      </c>
      <c r="Y358" s="53">
        <v>0.21</v>
      </c>
      <c r="Z358" s="54">
        <v>0.56000000000000005</v>
      </c>
      <c r="AA358" s="67" t="str">
        <f>TEXT(RESULT__A[[#This Row],[TIME]],"AM/PM")</f>
        <v>AM</v>
      </c>
      <c r="AB358" t="str">
        <f>TEXT(RESULT__A[[#This Row],[DTEDAY]],"DD")</f>
        <v>16</v>
      </c>
    </row>
    <row r="359" spans="1:28" x14ac:dyDescent="0.25">
      <c r="A359" t="s">
        <v>16</v>
      </c>
      <c r="B359">
        <v>357</v>
      </c>
      <c r="C359" s="1">
        <v>40559</v>
      </c>
      <c r="D359">
        <v>1</v>
      </c>
      <c r="E359">
        <v>0</v>
      </c>
      <c r="F359">
        <v>1</v>
      </c>
      <c r="G359">
        <v>8</v>
      </c>
      <c r="H359" t="s">
        <v>21</v>
      </c>
      <c r="I359">
        <v>0</v>
      </c>
      <c r="J359">
        <v>1</v>
      </c>
      <c r="K359" s="53">
        <v>0.22</v>
      </c>
      <c r="L359" s="53">
        <v>0.21210000000000001</v>
      </c>
      <c r="M359" s="54">
        <v>0.55000000000000004</v>
      </c>
      <c r="N359">
        <v>0.28360000000000002</v>
      </c>
      <c r="O359">
        <v>0</v>
      </c>
      <c r="P359">
        <v>18</v>
      </c>
      <c r="Q359">
        <v>18</v>
      </c>
      <c r="R359" t="s">
        <v>33</v>
      </c>
      <c r="S359">
        <v>2011</v>
      </c>
      <c r="T359" t="s">
        <v>31</v>
      </c>
      <c r="U359" s="66">
        <v>0.33333333333333331</v>
      </c>
      <c r="V359" t="s">
        <v>49</v>
      </c>
      <c r="W359" t="s">
        <v>32</v>
      </c>
      <c r="X359" s="53">
        <v>0.22</v>
      </c>
      <c r="Y359" s="53">
        <v>0.21</v>
      </c>
      <c r="Z359" s="54">
        <v>0.55000000000000004</v>
      </c>
      <c r="AA359" s="67" t="str">
        <f>TEXT(RESULT__A[[#This Row],[TIME]],"AM/PM")</f>
        <v>AM</v>
      </c>
      <c r="AB359" t="str">
        <f>TEXT(RESULT__A[[#This Row],[DTEDAY]],"DD")</f>
        <v>16</v>
      </c>
    </row>
    <row r="360" spans="1:28" x14ac:dyDescent="0.25">
      <c r="A360" t="s">
        <v>16</v>
      </c>
      <c r="B360">
        <v>358</v>
      </c>
      <c r="C360" s="1">
        <v>40559</v>
      </c>
      <c r="D360">
        <v>1</v>
      </c>
      <c r="E360">
        <v>0</v>
      </c>
      <c r="F360">
        <v>1</v>
      </c>
      <c r="G360">
        <v>9</v>
      </c>
      <c r="H360" t="s">
        <v>21</v>
      </c>
      <c r="I360">
        <v>0</v>
      </c>
      <c r="J360">
        <v>1</v>
      </c>
      <c r="K360" s="53">
        <v>0.22</v>
      </c>
      <c r="L360" s="53">
        <v>0.21210000000000001</v>
      </c>
      <c r="M360" s="54">
        <v>0.51</v>
      </c>
      <c r="N360">
        <v>0.25369999999999998</v>
      </c>
      <c r="O360">
        <v>3</v>
      </c>
      <c r="P360">
        <v>29</v>
      </c>
      <c r="Q360">
        <v>32</v>
      </c>
      <c r="R360" t="s">
        <v>33</v>
      </c>
      <c r="S360">
        <v>2011</v>
      </c>
      <c r="T360" t="s">
        <v>31</v>
      </c>
      <c r="U360" s="66">
        <v>0.375</v>
      </c>
      <c r="V360" t="s">
        <v>49</v>
      </c>
      <c r="W360" t="s">
        <v>32</v>
      </c>
      <c r="X360" s="53">
        <v>0.22</v>
      </c>
      <c r="Y360" s="53">
        <v>0.21</v>
      </c>
      <c r="Z360" s="54">
        <v>0.51</v>
      </c>
      <c r="AA360" s="67" t="str">
        <f>TEXT(RESULT__A[[#This Row],[TIME]],"AM/PM")</f>
        <v>AM</v>
      </c>
      <c r="AB360" t="str">
        <f>TEXT(RESULT__A[[#This Row],[DTEDAY]],"DD")</f>
        <v>16</v>
      </c>
    </row>
    <row r="361" spans="1:28" x14ac:dyDescent="0.25">
      <c r="A361" t="s">
        <v>16</v>
      </c>
      <c r="B361">
        <v>359</v>
      </c>
      <c r="C361" s="1">
        <v>40559</v>
      </c>
      <c r="D361">
        <v>1</v>
      </c>
      <c r="E361">
        <v>0</v>
      </c>
      <c r="F361">
        <v>1</v>
      </c>
      <c r="G361">
        <v>10</v>
      </c>
      <c r="H361" t="s">
        <v>21</v>
      </c>
      <c r="I361">
        <v>0</v>
      </c>
      <c r="J361">
        <v>1</v>
      </c>
      <c r="K361" s="53">
        <v>0.22</v>
      </c>
      <c r="L361" s="53">
        <v>0.21210000000000001</v>
      </c>
      <c r="M361" s="54">
        <v>0.51</v>
      </c>
      <c r="N361">
        <v>0.28360000000000002</v>
      </c>
      <c r="O361">
        <v>8</v>
      </c>
      <c r="P361">
        <v>71</v>
      </c>
      <c r="Q361">
        <v>79</v>
      </c>
      <c r="R361" t="s">
        <v>33</v>
      </c>
      <c r="S361">
        <v>2011</v>
      </c>
      <c r="T361" t="s">
        <v>31</v>
      </c>
      <c r="U361" s="66">
        <v>0.41666666666666669</v>
      </c>
      <c r="V361" t="s">
        <v>49</v>
      </c>
      <c r="W361" t="s">
        <v>32</v>
      </c>
      <c r="X361" s="53">
        <v>0.22</v>
      </c>
      <c r="Y361" s="53">
        <v>0.21</v>
      </c>
      <c r="Z361" s="54">
        <v>0.51</v>
      </c>
      <c r="AA361" s="67" t="str">
        <f>TEXT(RESULT__A[[#This Row],[TIME]],"AM/PM")</f>
        <v>AM</v>
      </c>
      <c r="AB361" t="str">
        <f>TEXT(RESULT__A[[#This Row],[DTEDAY]],"DD")</f>
        <v>16</v>
      </c>
    </row>
    <row r="362" spans="1:28" x14ac:dyDescent="0.25">
      <c r="A362" t="s">
        <v>16</v>
      </c>
      <c r="B362">
        <v>360</v>
      </c>
      <c r="C362" s="1">
        <v>40559</v>
      </c>
      <c r="D362">
        <v>1</v>
      </c>
      <c r="E362">
        <v>0</v>
      </c>
      <c r="F362">
        <v>1</v>
      </c>
      <c r="G362">
        <v>11</v>
      </c>
      <c r="H362" t="s">
        <v>21</v>
      </c>
      <c r="I362">
        <v>0</v>
      </c>
      <c r="J362">
        <v>1</v>
      </c>
      <c r="K362" s="53">
        <v>0.24</v>
      </c>
      <c r="L362" s="53">
        <v>0.2273</v>
      </c>
      <c r="M362" s="54">
        <v>0.44</v>
      </c>
      <c r="N362">
        <v>0.25369999999999998</v>
      </c>
      <c r="O362">
        <v>23</v>
      </c>
      <c r="P362">
        <v>70</v>
      </c>
      <c r="Q362">
        <v>93</v>
      </c>
      <c r="R362" t="s">
        <v>33</v>
      </c>
      <c r="S362">
        <v>2011</v>
      </c>
      <c r="T362" t="s">
        <v>31</v>
      </c>
      <c r="U362" s="66">
        <v>0.45833333333333331</v>
      </c>
      <c r="V362" t="s">
        <v>49</v>
      </c>
      <c r="W362" t="s">
        <v>32</v>
      </c>
      <c r="X362" s="53">
        <v>0.24</v>
      </c>
      <c r="Y362" s="53">
        <v>0.23</v>
      </c>
      <c r="Z362" s="54">
        <v>0.44</v>
      </c>
      <c r="AA362" s="67" t="str">
        <f>TEXT(RESULT__A[[#This Row],[TIME]],"AM/PM")</f>
        <v>AM</v>
      </c>
      <c r="AB362" t="str">
        <f>TEXT(RESULT__A[[#This Row],[DTEDAY]],"DD")</f>
        <v>16</v>
      </c>
    </row>
    <row r="363" spans="1:28" x14ac:dyDescent="0.25">
      <c r="A363" t="s">
        <v>16</v>
      </c>
      <c r="B363">
        <v>361</v>
      </c>
      <c r="C363" s="1">
        <v>40559</v>
      </c>
      <c r="D363">
        <v>1</v>
      </c>
      <c r="E363">
        <v>0</v>
      </c>
      <c r="F363">
        <v>1</v>
      </c>
      <c r="G363">
        <v>12</v>
      </c>
      <c r="H363" t="s">
        <v>21</v>
      </c>
      <c r="I363">
        <v>0</v>
      </c>
      <c r="J363">
        <v>1</v>
      </c>
      <c r="K363" s="53">
        <v>0.24</v>
      </c>
      <c r="L363" s="53">
        <v>0.21210000000000001</v>
      </c>
      <c r="M363" s="54">
        <v>0.41</v>
      </c>
      <c r="N363">
        <v>0.28360000000000002</v>
      </c>
      <c r="O363">
        <v>29</v>
      </c>
      <c r="P363">
        <v>75</v>
      </c>
      <c r="Q363">
        <v>104</v>
      </c>
      <c r="R363" t="s">
        <v>33</v>
      </c>
      <c r="S363">
        <v>2011</v>
      </c>
      <c r="T363" t="s">
        <v>31</v>
      </c>
      <c r="U363" s="66">
        <v>0.5</v>
      </c>
      <c r="V363" t="s">
        <v>49</v>
      </c>
      <c r="W363" t="s">
        <v>32</v>
      </c>
      <c r="X363" s="53">
        <v>0.24</v>
      </c>
      <c r="Y363" s="53">
        <v>0.21</v>
      </c>
      <c r="Z363" s="54">
        <v>0.41</v>
      </c>
      <c r="AA363" s="67" t="str">
        <f>TEXT(RESULT__A[[#This Row],[TIME]],"AM/PM")</f>
        <v>PM</v>
      </c>
      <c r="AB363" t="str">
        <f>TEXT(RESULT__A[[#This Row],[DTEDAY]],"DD")</f>
        <v>16</v>
      </c>
    </row>
    <row r="364" spans="1:28" x14ac:dyDescent="0.25">
      <c r="A364" t="s">
        <v>16</v>
      </c>
      <c r="B364">
        <v>362</v>
      </c>
      <c r="C364" s="1">
        <v>40559</v>
      </c>
      <c r="D364">
        <v>1</v>
      </c>
      <c r="E364">
        <v>0</v>
      </c>
      <c r="F364">
        <v>1</v>
      </c>
      <c r="G364">
        <v>13</v>
      </c>
      <c r="H364" t="s">
        <v>21</v>
      </c>
      <c r="I364">
        <v>0</v>
      </c>
      <c r="J364">
        <v>1</v>
      </c>
      <c r="K364" s="53">
        <v>0.26</v>
      </c>
      <c r="L364" s="53">
        <v>0.2273</v>
      </c>
      <c r="M364" s="54">
        <v>0.35</v>
      </c>
      <c r="N364">
        <v>0.29849999999999999</v>
      </c>
      <c r="O364">
        <v>23</v>
      </c>
      <c r="P364">
        <v>95</v>
      </c>
      <c r="Q364">
        <v>118</v>
      </c>
      <c r="R364" t="s">
        <v>33</v>
      </c>
      <c r="S364">
        <v>2011</v>
      </c>
      <c r="T364" t="s">
        <v>31</v>
      </c>
      <c r="U364" s="66">
        <v>0.54166666666666663</v>
      </c>
      <c r="V364" t="s">
        <v>49</v>
      </c>
      <c r="W364" t="s">
        <v>32</v>
      </c>
      <c r="X364" s="53">
        <v>0.26</v>
      </c>
      <c r="Y364" s="53">
        <v>0.23</v>
      </c>
      <c r="Z364" s="54">
        <v>0.35</v>
      </c>
      <c r="AA364" s="67" t="str">
        <f>TEXT(RESULT__A[[#This Row],[TIME]],"AM/PM")</f>
        <v>PM</v>
      </c>
      <c r="AB364" t="str">
        <f>TEXT(RESULT__A[[#This Row],[DTEDAY]],"DD")</f>
        <v>16</v>
      </c>
    </row>
    <row r="365" spans="1:28" x14ac:dyDescent="0.25">
      <c r="A365" t="s">
        <v>16</v>
      </c>
      <c r="B365">
        <v>363</v>
      </c>
      <c r="C365" s="1">
        <v>40559</v>
      </c>
      <c r="D365">
        <v>1</v>
      </c>
      <c r="E365">
        <v>0</v>
      </c>
      <c r="F365">
        <v>1</v>
      </c>
      <c r="G365">
        <v>14</v>
      </c>
      <c r="H365" t="s">
        <v>21</v>
      </c>
      <c r="I365">
        <v>0</v>
      </c>
      <c r="J365">
        <v>1</v>
      </c>
      <c r="K365" s="53">
        <v>0.28000000000000003</v>
      </c>
      <c r="L365" s="53">
        <v>0.2727</v>
      </c>
      <c r="M365" s="54">
        <v>0.36</v>
      </c>
      <c r="N365">
        <v>0.25369999999999998</v>
      </c>
      <c r="O365">
        <v>22</v>
      </c>
      <c r="P365">
        <v>69</v>
      </c>
      <c r="Q365">
        <v>91</v>
      </c>
      <c r="R365" t="s">
        <v>33</v>
      </c>
      <c r="S365">
        <v>2011</v>
      </c>
      <c r="T365" t="s">
        <v>31</v>
      </c>
      <c r="U365" s="66">
        <v>0.58333333333333337</v>
      </c>
      <c r="V365" t="s">
        <v>49</v>
      </c>
      <c r="W365" t="s">
        <v>32</v>
      </c>
      <c r="X365" s="53">
        <v>0.28000000000000003</v>
      </c>
      <c r="Y365" s="53">
        <v>0.27</v>
      </c>
      <c r="Z365" s="54">
        <v>0.36</v>
      </c>
      <c r="AA365" s="67" t="str">
        <f>TEXT(RESULT__A[[#This Row],[TIME]],"AM/PM")</f>
        <v>PM</v>
      </c>
      <c r="AB365" t="str">
        <f>TEXT(RESULT__A[[#This Row],[DTEDAY]],"DD")</f>
        <v>16</v>
      </c>
    </row>
    <row r="366" spans="1:28" x14ac:dyDescent="0.25">
      <c r="A366" t="s">
        <v>16</v>
      </c>
      <c r="B366">
        <v>364</v>
      </c>
      <c r="C366" s="1">
        <v>40559</v>
      </c>
      <c r="D366">
        <v>1</v>
      </c>
      <c r="E366">
        <v>0</v>
      </c>
      <c r="F366">
        <v>1</v>
      </c>
      <c r="G366">
        <v>15</v>
      </c>
      <c r="H366" t="s">
        <v>21</v>
      </c>
      <c r="I366">
        <v>0</v>
      </c>
      <c r="J366">
        <v>1</v>
      </c>
      <c r="K366" s="53">
        <v>0.26</v>
      </c>
      <c r="L366" s="53">
        <v>0.2424</v>
      </c>
      <c r="M366" s="54">
        <v>0.38</v>
      </c>
      <c r="N366">
        <v>0.25369999999999998</v>
      </c>
      <c r="O366">
        <v>35</v>
      </c>
      <c r="P366">
        <v>78</v>
      </c>
      <c r="Q366">
        <v>113</v>
      </c>
      <c r="R366" t="s">
        <v>33</v>
      </c>
      <c r="S366">
        <v>2011</v>
      </c>
      <c r="T366" t="s">
        <v>31</v>
      </c>
      <c r="U366" s="66">
        <v>0.625</v>
      </c>
      <c r="V366" t="s">
        <v>49</v>
      </c>
      <c r="W366" t="s">
        <v>32</v>
      </c>
      <c r="X366" s="53">
        <v>0.26</v>
      </c>
      <c r="Y366" s="53">
        <v>0.24</v>
      </c>
      <c r="Z366" s="54">
        <v>0.38</v>
      </c>
      <c r="AA366" s="67" t="str">
        <f>TEXT(RESULT__A[[#This Row],[TIME]],"AM/PM")</f>
        <v>PM</v>
      </c>
      <c r="AB366" t="str">
        <f>TEXT(RESULT__A[[#This Row],[DTEDAY]],"DD")</f>
        <v>16</v>
      </c>
    </row>
    <row r="367" spans="1:28" x14ac:dyDescent="0.25">
      <c r="A367" t="s">
        <v>16</v>
      </c>
      <c r="B367">
        <v>365</v>
      </c>
      <c r="C367" s="1">
        <v>40559</v>
      </c>
      <c r="D367">
        <v>1</v>
      </c>
      <c r="E367">
        <v>0</v>
      </c>
      <c r="F367">
        <v>1</v>
      </c>
      <c r="G367">
        <v>16</v>
      </c>
      <c r="H367" t="s">
        <v>21</v>
      </c>
      <c r="I367">
        <v>0</v>
      </c>
      <c r="J367">
        <v>1</v>
      </c>
      <c r="K367" s="53">
        <v>0.24</v>
      </c>
      <c r="L367" s="53">
        <v>0.2273</v>
      </c>
      <c r="M367" s="54">
        <v>0.38</v>
      </c>
      <c r="N367">
        <v>0.22389999999999999</v>
      </c>
      <c r="O367">
        <v>22</v>
      </c>
      <c r="P367">
        <v>77</v>
      </c>
      <c r="Q367">
        <v>99</v>
      </c>
      <c r="R367" t="s">
        <v>33</v>
      </c>
      <c r="S367">
        <v>2011</v>
      </c>
      <c r="T367" t="s">
        <v>31</v>
      </c>
      <c r="U367" s="66">
        <v>0.66666666666666663</v>
      </c>
      <c r="V367" t="s">
        <v>49</v>
      </c>
      <c r="W367" t="s">
        <v>32</v>
      </c>
      <c r="X367" s="53">
        <v>0.24</v>
      </c>
      <c r="Y367" s="53">
        <v>0.23</v>
      </c>
      <c r="Z367" s="54">
        <v>0.38</v>
      </c>
      <c r="AA367" s="67" t="str">
        <f>TEXT(RESULT__A[[#This Row],[TIME]],"AM/PM")</f>
        <v>PM</v>
      </c>
      <c r="AB367" t="str">
        <f>TEXT(RESULT__A[[#This Row],[DTEDAY]],"DD")</f>
        <v>16</v>
      </c>
    </row>
    <row r="368" spans="1:28" x14ac:dyDescent="0.25">
      <c r="A368" t="s">
        <v>16</v>
      </c>
      <c r="B368">
        <v>366</v>
      </c>
      <c r="C368" s="1">
        <v>40559</v>
      </c>
      <c r="D368">
        <v>1</v>
      </c>
      <c r="E368">
        <v>0</v>
      </c>
      <c r="F368">
        <v>1</v>
      </c>
      <c r="G368">
        <v>17</v>
      </c>
      <c r="H368" t="s">
        <v>21</v>
      </c>
      <c r="I368">
        <v>0</v>
      </c>
      <c r="J368">
        <v>1</v>
      </c>
      <c r="K368" s="53">
        <v>0.22</v>
      </c>
      <c r="L368" s="53">
        <v>0.21210000000000001</v>
      </c>
      <c r="M368" s="54">
        <v>0.37</v>
      </c>
      <c r="N368">
        <v>0.25369999999999998</v>
      </c>
      <c r="O368">
        <v>23</v>
      </c>
      <c r="P368">
        <v>82</v>
      </c>
      <c r="Q368">
        <v>105</v>
      </c>
      <c r="R368" t="s">
        <v>33</v>
      </c>
      <c r="S368">
        <v>2011</v>
      </c>
      <c r="T368" t="s">
        <v>31</v>
      </c>
      <c r="U368" s="66">
        <v>0.70833333333333337</v>
      </c>
      <c r="V368" t="s">
        <v>49</v>
      </c>
      <c r="W368" t="s">
        <v>32</v>
      </c>
      <c r="X368" s="53">
        <v>0.22</v>
      </c>
      <c r="Y368" s="53">
        <v>0.21</v>
      </c>
      <c r="Z368" s="54">
        <v>0.37</v>
      </c>
      <c r="AA368" s="67" t="str">
        <f>TEXT(RESULT__A[[#This Row],[TIME]],"AM/PM")</f>
        <v>PM</v>
      </c>
      <c r="AB368" t="str">
        <f>TEXT(RESULT__A[[#This Row],[DTEDAY]],"DD")</f>
        <v>16</v>
      </c>
    </row>
    <row r="369" spans="1:28" x14ac:dyDescent="0.25">
      <c r="A369" t="s">
        <v>16</v>
      </c>
      <c r="B369">
        <v>367</v>
      </c>
      <c r="C369" s="1">
        <v>40559</v>
      </c>
      <c r="D369">
        <v>1</v>
      </c>
      <c r="E369">
        <v>0</v>
      </c>
      <c r="F369">
        <v>1</v>
      </c>
      <c r="G369">
        <v>18</v>
      </c>
      <c r="H369" t="s">
        <v>21</v>
      </c>
      <c r="I369">
        <v>0</v>
      </c>
      <c r="J369">
        <v>1</v>
      </c>
      <c r="K369" s="53">
        <v>0.2</v>
      </c>
      <c r="L369" s="53">
        <v>0.21210000000000001</v>
      </c>
      <c r="M369" s="54">
        <v>0.4</v>
      </c>
      <c r="N369">
        <v>0.16420000000000001</v>
      </c>
      <c r="O369">
        <v>11</v>
      </c>
      <c r="P369">
        <v>56</v>
      </c>
      <c r="Q369">
        <v>67</v>
      </c>
      <c r="R369" t="s">
        <v>33</v>
      </c>
      <c r="S369">
        <v>2011</v>
      </c>
      <c r="T369" t="s">
        <v>31</v>
      </c>
      <c r="U369" s="66">
        <v>0.75</v>
      </c>
      <c r="V369" t="s">
        <v>49</v>
      </c>
      <c r="W369" t="s">
        <v>32</v>
      </c>
      <c r="X369" s="53">
        <v>0.2</v>
      </c>
      <c r="Y369" s="53">
        <v>0.21</v>
      </c>
      <c r="Z369" s="54">
        <v>0.4</v>
      </c>
      <c r="AA369" s="67" t="str">
        <f>TEXT(RESULT__A[[#This Row],[TIME]],"AM/PM")</f>
        <v>PM</v>
      </c>
      <c r="AB369" t="str">
        <f>TEXT(RESULT__A[[#This Row],[DTEDAY]],"DD")</f>
        <v>16</v>
      </c>
    </row>
    <row r="370" spans="1:28" x14ac:dyDescent="0.25">
      <c r="A370" t="s">
        <v>16</v>
      </c>
      <c r="B370">
        <v>368</v>
      </c>
      <c r="C370" s="1">
        <v>40559</v>
      </c>
      <c r="D370">
        <v>1</v>
      </c>
      <c r="E370">
        <v>0</v>
      </c>
      <c r="F370">
        <v>1</v>
      </c>
      <c r="G370">
        <v>19</v>
      </c>
      <c r="H370" t="s">
        <v>21</v>
      </c>
      <c r="I370">
        <v>0</v>
      </c>
      <c r="J370">
        <v>1</v>
      </c>
      <c r="K370" s="53">
        <v>0.18</v>
      </c>
      <c r="L370" s="53">
        <v>0.19700000000000001</v>
      </c>
      <c r="M370" s="54">
        <v>0.47</v>
      </c>
      <c r="N370">
        <v>0.1343</v>
      </c>
      <c r="O370">
        <v>14</v>
      </c>
      <c r="P370">
        <v>47</v>
      </c>
      <c r="Q370">
        <v>61</v>
      </c>
      <c r="R370" t="s">
        <v>33</v>
      </c>
      <c r="S370">
        <v>2011</v>
      </c>
      <c r="T370" t="s">
        <v>31</v>
      </c>
      <c r="U370" s="66">
        <v>0.79166666666666663</v>
      </c>
      <c r="V370" t="s">
        <v>49</v>
      </c>
      <c r="W370" t="s">
        <v>32</v>
      </c>
      <c r="X370" s="53">
        <v>0.18</v>
      </c>
      <c r="Y370" s="53">
        <v>0.2</v>
      </c>
      <c r="Z370" s="54">
        <v>0.47</v>
      </c>
      <c r="AA370" s="67" t="str">
        <f>TEXT(RESULT__A[[#This Row],[TIME]],"AM/PM")</f>
        <v>PM</v>
      </c>
      <c r="AB370" t="str">
        <f>TEXT(RESULT__A[[#This Row],[DTEDAY]],"DD")</f>
        <v>16</v>
      </c>
    </row>
    <row r="371" spans="1:28" x14ac:dyDescent="0.25">
      <c r="A371" t="s">
        <v>16</v>
      </c>
      <c r="B371">
        <v>369</v>
      </c>
      <c r="C371" s="1">
        <v>40559</v>
      </c>
      <c r="D371">
        <v>1</v>
      </c>
      <c r="E371">
        <v>0</v>
      </c>
      <c r="F371">
        <v>1</v>
      </c>
      <c r="G371">
        <v>20</v>
      </c>
      <c r="H371" t="s">
        <v>21</v>
      </c>
      <c r="I371">
        <v>0</v>
      </c>
      <c r="J371">
        <v>1</v>
      </c>
      <c r="K371" s="53">
        <v>0.18</v>
      </c>
      <c r="L371" s="53">
        <v>0.19700000000000001</v>
      </c>
      <c r="M371" s="54">
        <v>0.47</v>
      </c>
      <c r="N371">
        <v>0.16420000000000001</v>
      </c>
      <c r="O371">
        <v>7</v>
      </c>
      <c r="P371">
        <v>50</v>
      </c>
      <c r="Q371">
        <v>57</v>
      </c>
      <c r="R371" t="s">
        <v>33</v>
      </c>
      <c r="S371">
        <v>2011</v>
      </c>
      <c r="T371" t="s">
        <v>31</v>
      </c>
      <c r="U371" s="66">
        <v>0.83333333333333337</v>
      </c>
      <c r="V371" t="s">
        <v>49</v>
      </c>
      <c r="W371" t="s">
        <v>32</v>
      </c>
      <c r="X371" s="53">
        <v>0.18</v>
      </c>
      <c r="Y371" s="53">
        <v>0.2</v>
      </c>
      <c r="Z371" s="54">
        <v>0.47</v>
      </c>
      <c r="AA371" s="67" t="str">
        <f>TEXT(RESULT__A[[#This Row],[TIME]],"AM/PM")</f>
        <v>PM</v>
      </c>
      <c r="AB371" t="str">
        <f>TEXT(RESULT__A[[#This Row],[DTEDAY]],"DD")</f>
        <v>16</v>
      </c>
    </row>
    <row r="372" spans="1:28" x14ac:dyDescent="0.25">
      <c r="A372" t="s">
        <v>16</v>
      </c>
      <c r="B372">
        <v>370</v>
      </c>
      <c r="C372" s="1">
        <v>40559</v>
      </c>
      <c r="D372">
        <v>1</v>
      </c>
      <c r="E372">
        <v>0</v>
      </c>
      <c r="F372">
        <v>1</v>
      </c>
      <c r="G372">
        <v>21</v>
      </c>
      <c r="H372" t="s">
        <v>21</v>
      </c>
      <c r="I372">
        <v>0</v>
      </c>
      <c r="J372">
        <v>1</v>
      </c>
      <c r="K372" s="53">
        <v>0.18</v>
      </c>
      <c r="L372" s="53">
        <v>0.19700000000000001</v>
      </c>
      <c r="M372" s="54">
        <v>0.51</v>
      </c>
      <c r="N372">
        <v>0.16420000000000001</v>
      </c>
      <c r="O372">
        <v>6</v>
      </c>
      <c r="P372">
        <v>22</v>
      </c>
      <c r="Q372">
        <v>28</v>
      </c>
      <c r="R372" t="s">
        <v>33</v>
      </c>
      <c r="S372">
        <v>2011</v>
      </c>
      <c r="T372" t="s">
        <v>31</v>
      </c>
      <c r="U372" s="66">
        <v>0.875</v>
      </c>
      <c r="V372" t="s">
        <v>49</v>
      </c>
      <c r="W372" t="s">
        <v>32</v>
      </c>
      <c r="X372" s="53">
        <v>0.18</v>
      </c>
      <c r="Y372" s="53">
        <v>0.2</v>
      </c>
      <c r="Z372" s="54">
        <v>0.51</v>
      </c>
      <c r="AA372" s="67" t="str">
        <f>TEXT(RESULT__A[[#This Row],[TIME]],"AM/PM")</f>
        <v>PM</v>
      </c>
      <c r="AB372" t="str">
        <f>TEXT(RESULT__A[[#This Row],[DTEDAY]],"DD")</f>
        <v>16</v>
      </c>
    </row>
    <row r="373" spans="1:28" x14ac:dyDescent="0.25">
      <c r="A373" t="s">
        <v>16</v>
      </c>
      <c r="B373">
        <v>371</v>
      </c>
      <c r="C373" s="1">
        <v>40559</v>
      </c>
      <c r="D373">
        <v>1</v>
      </c>
      <c r="E373">
        <v>0</v>
      </c>
      <c r="F373">
        <v>1</v>
      </c>
      <c r="G373">
        <v>22</v>
      </c>
      <c r="H373" t="s">
        <v>21</v>
      </c>
      <c r="I373">
        <v>0</v>
      </c>
      <c r="J373">
        <v>2</v>
      </c>
      <c r="K373" s="53">
        <v>0.2</v>
      </c>
      <c r="L373" s="53">
        <v>0.21210000000000001</v>
      </c>
      <c r="M373" s="54">
        <v>0.49</v>
      </c>
      <c r="N373">
        <v>0.1343</v>
      </c>
      <c r="O373">
        <v>2</v>
      </c>
      <c r="P373">
        <v>19</v>
      </c>
      <c r="Q373">
        <v>21</v>
      </c>
      <c r="R373" t="s">
        <v>33</v>
      </c>
      <c r="S373">
        <v>2011</v>
      </c>
      <c r="T373" t="s">
        <v>31</v>
      </c>
      <c r="U373" s="66">
        <v>0.91666666666666663</v>
      </c>
      <c r="V373" t="s">
        <v>49</v>
      </c>
      <c r="W373" t="s">
        <v>34</v>
      </c>
      <c r="X373" s="53">
        <v>0.2</v>
      </c>
      <c r="Y373" s="53">
        <v>0.21</v>
      </c>
      <c r="Z373" s="54">
        <v>0.49</v>
      </c>
      <c r="AA373" s="67" t="str">
        <f>TEXT(RESULT__A[[#This Row],[TIME]],"AM/PM")</f>
        <v>PM</v>
      </c>
      <c r="AB373" t="str">
        <f>TEXT(RESULT__A[[#This Row],[DTEDAY]],"DD")</f>
        <v>16</v>
      </c>
    </row>
    <row r="374" spans="1:28" x14ac:dyDescent="0.25">
      <c r="A374" t="s">
        <v>16</v>
      </c>
      <c r="B374">
        <v>372</v>
      </c>
      <c r="C374" s="1">
        <v>40559</v>
      </c>
      <c r="D374">
        <v>1</v>
      </c>
      <c r="E374">
        <v>0</v>
      </c>
      <c r="F374">
        <v>1</v>
      </c>
      <c r="G374">
        <v>23</v>
      </c>
      <c r="H374" t="s">
        <v>21</v>
      </c>
      <c r="I374">
        <v>0</v>
      </c>
      <c r="J374">
        <v>2</v>
      </c>
      <c r="K374" s="53">
        <v>0.2</v>
      </c>
      <c r="L374" s="53">
        <v>0.2273</v>
      </c>
      <c r="M374" s="54">
        <v>0.4</v>
      </c>
      <c r="N374">
        <v>0.1045</v>
      </c>
      <c r="O374">
        <v>0</v>
      </c>
      <c r="P374">
        <v>18</v>
      </c>
      <c r="Q374">
        <v>18</v>
      </c>
      <c r="R374" t="s">
        <v>33</v>
      </c>
      <c r="S374">
        <v>2011</v>
      </c>
      <c r="T374" t="s">
        <v>31</v>
      </c>
      <c r="U374" s="66">
        <v>0.95833333333333337</v>
      </c>
      <c r="V374" t="s">
        <v>49</v>
      </c>
      <c r="W374" t="s">
        <v>34</v>
      </c>
      <c r="X374" s="53">
        <v>0.2</v>
      </c>
      <c r="Y374" s="53">
        <v>0.23</v>
      </c>
      <c r="Z374" s="54">
        <v>0.4</v>
      </c>
      <c r="AA374" s="67" t="str">
        <f>TEXT(RESULT__A[[#This Row],[TIME]],"AM/PM")</f>
        <v>PM</v>
      </c>
      <c r="AB374" t="str">
        <f>TEXT(RESULT__A[[#This Row],[DTEDAY]],"DD")</f>
        <v>16</v>
      </c>
    </row>
    <row r="375" spans="1:28" x14ac:dyDescent="0.25">
      <c r="A375" t="s">
        <v>16</v>
      </c>
      <c r="B375">
        <v>373</v>
      </c>
      <c r="C375" s="1">
        <v>40560</v>
      </c>
      <c r="D375">
        <v>1</v>
      </c>
      <c r="E375">
        <v>0</v>
      </c>
      <c r="F375">
        <v>1</v>
      </c>
      <c r="G375">
        <v>0</v>
      </c>
      <c r="H375" t="s">
        <v>22</v>
      </c>
      <c r="I375">
        <v>1</v>
      </c>
      <c r="J375">
        <v>2</v>
      </c>
      <c r="K375" s="53">
        <v>0.2</v>
      </c>
      <c r="L375" s="53">
        <v>0.19700000000000001</v>
      </c>
      <c r="M375" s="54">
        <v>0.47</v>
      </c>
      <c r="N375">
        <v>0.22389999999999999</v>
      </c>
      <c r="O375">
        <v>1</v>
      </c>
      <c r="P375">
        <v>16</v>
      </c>
      <c r="Q375">
        <v>17</v>
      </c>
      <c r="R375" t="s">
        <v>33</v>
      </c>
      <c r="S375">
        <v>2011</v>
      </c>
      <c r="T375" t="s">
        <v>31</v>
      </c>
      <c r="U375" s="66">
        <v>0</v>
      </c>
      <c r="V375" t="s">
        <v>50</v>
      </c>
      <c r="W375" t="s">
        <v>34</v>
      </c>
      <c r="X375" s="53">
        <v>0.2</v>
      </c>
      <c r="Y375" s="53">
        <v>0.2</v>
      </c>
      <c r="Z375" s="54">
        <v>0.47</v>
      </c>
      <c r="AA375" s="67" t="str">
        <f>TEXT(RESULT__A[[#This Row],[TIME]],"AM/PM")</f>
        <v>AM</v>
      </c>
      <c r="AB375" t="str">
        <f>TEXT(RESULT__A[[#This Row],[DTEDAY]],"DD")</f>
        <v>17</v>
      </c>
    </row>
    <row r="376" spans="1:28" x14ac:dyDescent="0.25">
      <c r="A376" t="s">
        <v>16</v>
      </c>
      <c r="B376">
        <v>374</v>
      </c>
      <c r="C376" s="1">
        <v>40560</v>
      </c>
      <c r="D376">
        <v>1</v>
      </c>
      <c r="E376">
        <v>0</v>
      </c>
      <c r="F376">
        <v>1</v>
      </c>
      <c r="G376">
        <v>1</v>
      </c>
      <c r="H376" t="s">
        <v>22</v>
      </c>
      <c r="I376">
        <v>1</v>
      </c>
      <c r="J376">
        <v>2</v>
      </c>
      <c r="K376" s="53">
        <v>0.2</v>
      </c>
      <c r="L376" s="53">
        <v>0.19700000000000001</v>
      </c>
      <c r="M376" s="54">
        <v>0.44</v>
      </c>
      <c r="N376">
        <v>0.19400000000000001</v>
      </c>
      <c r="O376">
        <v>1</v>
      </c>
      <c r="P376">
        <v>15</v>
      </c>
      <c r="Q376">
        <v>16</v>
      </c>
      <c r="R376" t="s">
        <v>33</v>
      </c>
      <c r="S376">
        <v>2011</v>
      </c>
      <c r="T376" t="s">
        <v>31</v>
      </c>
      <c r="U376" s="66">
        <v>4.1666666666666664E-2</v>
      </c>
      <c r="V376" t="s">
        <v>50</v>
      </c>
      <c r="W376" t="s">
        <v>34</v>
      </c>
      <c r="X376" s="53">
        <v>0.2</v>
      </c>
      <c r="Y376" s="53">
        <v>0.2</v>
      </c>
      <c r="Z376" s="54">
        <v>0.44</v>
      </c>
      <c r="AA376" s="67" t="str">
        <f>TEXT(RESULT__A[[#This Row],[TIME]],"AM/PM")</f>
        <v>AM</v>
      </c>
      <c r="AB376" t="str">
        <f>TEXT(RESULT__A[[#This Row],[DTEDAY]],"DD")</f>
        <v>17</v>
      </c>
    </row>
    <row r="377" spans="1:28" x14ac:dyDescent="0.25">
      <c r="A377" t="s">
        <v>16</v>
      </c>
      <c r="B377">
        <v>375</v>
      </c>
      <c r="C377" s="1">
        <v>40560</v>
      </c>
      <c r="D377">
        <v>1</v>
      </c>
      <c r="E377">
        <v>0</v>
      </c>
      <c r="F377">
        <v>1</v>
      </c>
      <c r="G377">
        <v>2</v>
      </c>
      <c r="H377" t="s">
        <v>22</v>
      </c>
      <c r="I377">
        <v>1</v>
      </c>
      <c r="J377">
        <v>2</v>
      </c>
      <c r="K377" s="53">
        <v>0.18</v>
      </c>
      <c r="L377" s="53">
        <v>0.16669999999999999</v>
      </c>
      <c r="M377" s="54">
        <v>0.43</v>
      </c>
      <c r="N377">
        <v>0.25369999999999998</v>
      </c>
      <c r="O377">
        <v>0</v>
      </c>
      <c r="P377">
        <v>8</v>
      </c>
      <c r="Q377">
        <v>8</v>
      </c>
      <c r="R377" t="s">
        <v>33</v>
      </c>
      <c r="S377">
        <v>2011</v>
      </c>
      <c r="T377" t="s">
        <v>31</v>
      </c>
      <c r="U377" s="66">
        <v>8.3333333333333329E-2</v>
      </c>
      <c r="V377" t="s">
        <v>50</v>
      </c>
      <c r="W377" t="s">
        <v>34</v>
      </c>
      <c r="X377" s="53">
        <v>0.18</v>
      </c>
      <c r="Y377" s="53">
        <v>0.17</v>
      </c>
      <c r="Z377" s="54">
        <v>0.43</v>
      </c>
      <c r="AA377" s="67" t="str">
        <f>TEXT(RESULT__A[[#This Row],[TIME]],"AM/PM")</f>
        <v>AM</v>
      </c>
      <c r="AB377" t="str">
        <f>TEXT(RESULT__A[[#This Row],[DTEDAY]],"DD")</f>
        <v>17</v>
      </c>
    </row>
    <row r="378" spans="1:28" x14ac:dyDescent="0.25">
      <c r="A378" t="s">
        <v>16</v>
      </c>
      <c r="B378">
        <v>376</v>
      </c>
      <c r="C378" s="1">
        <v>40560</v>
      </c>
      <c r="D378">
        <v>1</v>
      </c>
      <c r="E378">
        <v>0</v>
      </c>
      <c r="F378">
        <v>1</v>
      </c>
      <c r="G378">
        <v>3</v>
      </c>
      <c r="H378" t="s">
        <v>22</v>
      </c>
      <c r="I378">
        <v>1</v>
      </c>
      <c r="J378">
        <v>2</v>
      </c>
      <c r="K378" s="53">
        <v>0.18</v>
      </c>
      <c r="L378" s="53">
        <v>0.18179999999999999</v>
      </c>
      <c r="M378" s="54">
        <v>0.43</v>
      </c>
      <c r="N378">
        <v>0.19400000000000001</v>
      </c>
      <c r="O378">
        <v>0</v>
      </c>
      <c r="P378">
        <v>2</v>
      </c>
      <c r="Q378">
        <v>2</v>
      </c>
      <c r="R378" t="s">
        <v>33</v>
      </c>
      <c r="S378">
        <v>2011</v>
      </c>
      <c r="T378" t="s">
        <v>31</v>
      </c>
      <c r="U378" s="66">
        <v>0.125</v>
      </c>
      <c r="V378" t="s">
        <v>50</v>
      </c>
      <c r="W378" t="s">
        <v>34</v>
      </c>
      <c r="X378" s="53">
        <v>0.18</v>
      </c>
      <c r="Y378" s="53">
        <v>0.18</v>
      </c>
      <c r="Z378" s="54">
        <v>0.43</v>
      </c>
      <c r="AA378" s="67" t="str">
        <f>TEXT(RESULT__A[[#This Row],[TIME]],"AM/PM")</f>
        <v>AM</v>
      </c>
      <c r="AB378" t="str">
        <f>TEXT(RESULT__A[[#This Row],[DTEDAY]],"DD")</f>
        <v>17</v>
      </c>
    </row>
    <row r="379" spans="1:28" x14ac:dyDescent="0.25">
      <c r="A379" t="s">
        <v>16</v>
      </c>
      <c r="B379">
        <v>377</v>
      </c>
      <c r="C379" s="1">
        <v>40560</v>
      </c>
      <c r="D379">
        <v>1</v>
      </c>
      <c r="E379">
        <v>0</v>
      </c>
      <c r="F379">
        <v>1</v>
      </c>
      <c r="G379">
        <v>4</v>
      </c>
      <c r="H379" t="s">
        <v>22</v>
      </c>
      <c r="I379">
        <v>1</v>
      </c>
      <c r="J379">
        <v>2</v>
      </c>
      <c r="K379" s="53">
        <v>0.18</v>
      </c>
      <c r="L379" s="53">
        <v>0.19700000000000001</v>
      </c>
      <c r="M379" s="54">
        <v>0.43</v>
      </c>
      <c r="N379">
        <v>0.1343</v>
      </c>
      <c r="O379">
        <v>1</v>
      </c>
      <c r="P379">
        <v>2</v>
      </c>
      <c r="Q379">
        <v>3</v>
      </c>
      <c r="R379" t="s">
        <v>33</v>
      </c>
      <c r="S379">
        <v>2011</v>
      </c>
      <c r="T379" t="s">
        <v>31</v>
      </c>
      <c r="U379" s="66">
        <v>0.16666666666666666</v>
      </c>
      <c r="V379" t="s">
        <v>50</v>
      </c>
      <c r="W379" t="s">
        <v>34</v>
      </c>
      <c r="X379" s="53">
        <v>0.18</v>
      </c>
      <c r="Y379" s="53">
        <v>0.2</v>
      </c>
      <c r="Z379" s="54">
        <v>0.43</v>
      </c>
      <c r="AA379" s="67" t="str">
        <f>TEXT(RESULT__A[[#This Row],[TIME]],"AM/PM")</f>
        <v>AM</v>
      </c>
      <c r="AB379" t="str">
        <f>TEXT(RESULT__A[[#This Row],[DTEDAY]],"DD")</f>
        <v>17</v>
      </c>
    </row>
    <row r="380" spans="1:28" x14ac:dyDescent="0.25">
      <c r="A380" t="s">
        <v>16</v>
      </c>
      <c r="B380">
        <v>378</v>
      </c>
      <c r="C380" s="1">
        <v>40560</v>
      </c>
      <c r="D380">
        <v>1</v>
      </c>
      <c r="E380">
        <v>0</v>
      </c>
      <c r="F380">
        <v>1</v>
      </c>
      <c r="G380">
        <v>5</v>
      </c>
      <c r="H380" t="s">
        <v>22</v>
      </c>
      <c r="I380">
        <v>1</v>
      </c>
      <c r="J380">
        <v>2</v>
      </c>
      <c r="K380" s="53">
        <v>0.18</v>
      </c>
      <c r="L380" s="53">
        <v>0.19700000000000001</v>
      </c>
      <c r="M380" s="54">
        <v>0.43</v>
      </c>
      <c r="N380">
        <v>0.16420000000000001</v>
      </c>
      <c r="O380">
        <v>0</v>
      </c>
      <c r="P380">
        <v>1</v>
      </c>
      <c r="Q380">
        <v>1</v>
      </c>
      <c r="R380" t="s">
        <v>33</v>
      </c>
      <c r="S380">
        <v>2011</v>
      </c>
      <c r="T380" t="s">
        <v>31</v>
      </c>
      <c r="U380" s="66">
        <v>0.20833333333333334</v>
      </c>
      <c r="V380" t="s">
        <v>50</v>
      </c>
      <c r="W380" t="s">
        <v>34</v>
      </c>
      <c r="X380" s="53">
        <v>0.18</v>
      </c>
      <c r="Y380" s="53">
        <v>0.2</v>
      </c>
      <c r="Z380" s="54">
        <v>0.43</v>
      </c>
      <c r="AA380" s="67" t="str">
        <f>TEXT(RESULT__A[[#This Row],[TIME]],"AM/PM")</f>
        <v>AM</v>
      </c>
      <c r="AB380" t="str">
        <f>TEXT(RESULT__A[[#This Row],[DTEDAY]],"DD")</f>
        <v>17</v>
      </c>
    </row>
    <row r="381" spans="1:28" x14ac:dyDescent="0.25">
      <c r="A381" t="s">
        <v>16</v>
      </c>
      <c r="B381">
        <v>379</v>
      </c>
      <c r="C381" s="1">
        <v>40560</v>
      </c>
      <c r="D381">
        <v>1</v>
      </c>
      <c r="E381">
        <v>0</v>
      </c>
      <c r="F381">
        <v>1</v>
      </c>
      <c r="G381">
        <v>6</v>
      </c>
      <c r="H381" t="s">
        <v>22</v>
      </c>
      <c r="I381">
        <v>1</v>
      </c>
      <c r="J381">
        <v>2</v>
      </c>
      <c r="K381" s="53">
        <v>0.18</v>
      </c>
      <c r="L381" s="53">
        <v>0.18179999999999999</v>
      </c>
      <c r="M381" s="54">
        <v>0.43</v>
      </c>
      <c r="N381">
        <v>0.19400000000000001</v>
      </c>
      <c r="O381">
        <v>0</v>
      </c>
      <c r="P381">
        <v>5</v>
      </c>
      <c r="Q381">
        <v>5</v>
      </c>
      <c r="R381" t="s">
        <v>33</v>
      </c>
      <c r="S381">
        <v>2011</v>
      </c>
      <c r="T381" t="s">
        <v>31</v>
      </c>
      <c r="U381" s="66">
        <v>0.25</v>
      </c>
      <c r="V381" t="s">
        <v>50</v>
      </c>
      <c r="W381" t="s">
        <v>34</v>
      </c>
      <c r="X381" s="53">
        <v>0.18</v>
      </c>
      <c r="Y381" s="53">
        <v>0.18</v>
      </c>
      <c r="Z381" s="54">
        <v>0.43</v>
      </c>
      <c r="AA381" s="67" t="str">
        <f>TEXT(RESULT__A[[#This Row],[TIME]],"AM/PM")</f>
        <v>AM</v>
      </c>
      <c r="AB381" t="str">
        <f>TEXT(RESULT__A[[#This Row],[DTEDAY]],"DD")</f>
        <v>17</v>
      </c>
    </row>
    <row r="382" spans="1:28" x14ac:dyDescent="0.25">
      <c r="A382" t="s">
        <v>16</v>
      </c>
      <c r="B382">
        <v>380</v>
      </c>
      <c r="C382" s="1">
        <v>40560</v>
      </c>
      <c r="D382">
        <v>1</v>
      </c>
      <c r="E382">
        <v>0</v>
      </c>
      <c r="F382">
        <v>1</v>
      </c>
      <c r="G382">
        <v>7</v>
      </c>
      <c r="H382" t="s">
        <v>22</v>
      </c>
      <c r="I382">
        <v>1</v>
      </c>
      <c r="J382">
        <v>2</v>
      </c>
      <c r="K382" s="53">
        <v>0.16</v>
      </c>
      <c r="L382" s="53">
        <v>0.18179999999999999</v>
      </c>
      <c r="M382" s="54">
        <v>0.5</v>
      </c>
      <c r="N382">
        <v>0.1343</v>
      </c>
      <c r="O382">
        <v>4</v>
      </c>
      <c r="P382">
        <v>9</v>
      </c>
      <c r="Q382">
        <v>13</v>
      </c>
      <c r="R382" t="s">
        <v>33</v>
      </c>
      <c r="S382">
        <v>2011</v>
      </c>
      <c r="T382" t="s">
        <v>31</v>
      </c>
      <c r="U382" s="66">
        <v>0.29166666666666669</v>
      </c>
      <c r="V382" t="s">
        <v>50</v>
      </c>
      <c r="W382" t="s">
        <v>34</v>
      </c>
      <c r="X382" s="53">
        <v>0.16</v>
      </c>
      <c r="Y382" s="53">
        <v>0.18</v>
      </c>
      <c r="Z382" s="54">
        <v>0.5</v>
      </c>
      <c r="AA382" s="67" t="str">
        <f>TEXT(RESULT__A[[#This Row],[TIME]],"AM/PM")</f>
        <v>AM</v>
      </c>
      <c r="AB382" t="str">
        <f>TEXT(RESULT__A[[#This Row],[DTEDAY]],"DD")</f>
        <v>17</v>
      </c>
    </row>
    <row r="383" spans="1:28" x14ac:dyDescent="0.25">
      <c r="A383" t="s">
        <v>16</v>
      </c>
      <c r="B383">
        <v>381</v>
      </c>
      <c r="C383" s="1">
        <v>40560</v>
      </c>
      <c r="D383">
        <v>1</v>
      </c>
      <c r="E383">
        <v>0</v>
      </c>
      <c r="F383">
        <v>1</v>
      </c>
      <c r="G383">
        <v>8</v>
      </c>
      <c r="H383" t="s">
        <v>22</v>
      </c>
      <c r="I383">
        <v>1</v>
      </c>
      <c r="J383">
        <v>2</v>
      </c>
      <c r="K383" s="53">
        <v>0.16</v>
      </c>
      <c r="L383" s="53">
        <v>0.1515</v>
      </c>
      <c r="M383" s="54">
        <v>0.47</v>
      </c>
      <c r="N383">
        <v>0.22389999999999999</v>
      </c>
      <c r="O383">
        <v>3</v>
      </c>
      <c r="P383">
        <v>30</v>
      </c>
      <c r="Q383">
        <v>33</v>
      </c>
      <c r="R383" t="s">
        <v>33</v>
      </c>
      <c r="S383">
        <v>2011</v>
      </c>
      <c r="T383" t="s">
        <v>31</v>
      </c>
      <c r="U383" s="66">
        <v>0.33333333333333331</v>
      </c>
      <c r="V383" t="s">
        <v>50</v>
      </c>
      <c r="W383" t="s">
        <v>34</v>
      </c>
      <c r="X383" s="53">
        <v>0.16</v>
      </c>
      <c r="Y383" s="53">
        <v>0.15</v>
      </c>
      <c r="Z383" s="54">
        <v>0.47</v>
      </c>
      <c r="AA383" s="67" t="str">
        <f>TEXT(RESULT__A[[#This Row],[TIME]],"AM/PM")</f>
        <v>AM</v>
      </c>
      <c r="AB383" t="str">
        <f>TEXT(RESULT__A[[#This Row],[DTEDAY]],"DD")</f>
        <v>17</v>
      </c>
    </row>
    <row r="384" spans="1:28" x14ac:dyDescent="0.25">
      <c r="A384" t="s">
        <v>16</v>
      </c>
      <c r="B384">
        <v>382</v>
      </c>
      <c r="C384" s="1">
        <v>40560</v>
      </c>
      <c r="D384">
        <v>1</v>
      </c>
      <c r="E384">
        <v>0</v>
      </c>
      <c r="F384">
        <v>1</v>
      </c>
      <c r="G384">
        <v>9</v>
      </c>
      <c r="H384" t="s">
        <v>22</v>
      </c>
      <c r="I384">
        <v>1</v>
      </c>
      <c r="J384">
        <v>2</v>
      </c>
      <c r="K384" s="53">
        <v>0.16</v>
      </c>
      <c r="L384" s="53">
        <v>0.1515</v>
      </c>
      <c r="M384" s="54">
        <v>0.47</v>
      </c>
      <c r="N384">
        <v>0.22389999999999999</v>
      </c>
      <c r="O384">
        <v>8</v>
      </c>
      <c r="P384">
        <v>39</v>
      </c>
      <c r="Q384">
        <v>47</v>
      </c>
      <c r="R384" t="s">
        <v>33</v>
      </c>
      <c r="S384">
        <v>2011</v>
      </c>
      <c r="T384" t="s">
        <v>31</v>
      </c>
      <c r="U384" s="66">
        <v>0.375</v>
      </c>
      <c r="V384" t="s">
        <v>50</v>
      </c>
      <c r="W384" t="s">
        <v>34</v>
      </c>
      <c r="X384" s="53">
        <v>0.16</v>
      </c>
      <c r="Y384" s="53">
        <v>0.15</v>
      </c>
      <c r="Z384" s="54">
        <v>0.47</v>
      </c>
      <c r="AA384" s="67" t="str">
        <f>TEXT(RESULT__A[[#This Row],[TIME]],"AM/PM")</f>
        <v>AM</v>
      </c>
      <c r="AB384" t="str">
        <f>TEXT(RESULT__A[[#This Row],[DTEDAY]],"DD")</f>
        <v>17</v>
      </c>
    </row>
    <row r="385" spans="1:28" x14ac:dyDescent="0.25">
      <c r="A385" t="s">
        <v>16</v>
      </c>
      <c r="B385">
        <v>383</v>
      </c>
      <c r="C385" s="1">
        <v>40560</v>
      </c>
      <c r="D385">
        <v>1</v>
      </c>
      <c r="E385">
        <v>0</v>
      </c>
      <c r="F385">
        <v>1</v>
      </c>
      <c r="G385">
        <v>10</v>
      </c>
      <c r="H385" t="s">
        <v>22</v>
      </c>
      <c r="I385">
        <v>1</v>
      </c>
      <c r="J385">
        <v>2</v>
      </c>
      <c r="K385" s="53">
        <v>0.16</v>
      </c>
      <c r="L385" s="53">
        <v>0.1515</v>
      </c>
      <c r="M385" s="54">
        <v>0.5</v>
      </c>
      <c r="N385">
        <v>0.25369999999999998</v>
      </c>
      <c r="O385">
        <v>7</v>
      </c>
      <c r="P385">
        <v>50</v>
      </c>
      <c r="Q385">
        <v>57</v>
      </c>
      <c r="R385" t="s">
        <v>33</v>
      </c>
      <c r="S385">
        <v>2011</v>
      </c>
      <c r="T385" t="s">
        <v>31</v>
      </c>
      <c r="U385" s="66">
        <v>0.41666666666666669</v>
      </c>
      <c r="V385" t="s">
        <v>50</v>
      </c>
      <c r="W385" t="s">
        <v>34</v>
      </c>
      <c r="X385" s="53">
        <v>0.16</v>
      </c>
      <c r="Y385" s="53">
        <v>0.15</v>
      </c>
      <c r="Z385" s="54">
        <v>0.5</v>
      </c>
      <c r="AA385" s="67" t="str">
        <f>TEXT(RESULT__A[[#This Row],[TIME]],"AM/PM")</f>
        <v>AM</v>
      </c>
      <c r="AB385" t="str">
        <f>TEXT(RESULT__A[[#This Row],[DTEDAY]],"DD")</f>
        <v>17</v>
      </c>
    </row>
    <row r="386" spans="1:28" x14ac:dyDescent="0.25">
      <c r="A386" t="s">
        <v>16</v>
      </c>
      <c r="B386">
        <v>384</v>
      </c>
      <c r="C386" s="1">
        <v>40560</v>
      </c>
      <c r="D386">
        <v>1</v>
      </c>
      <c r="E386">
        <v>0</v>
      </c>
      <c r="F386">
        <v>1</v>
      </c>
      <c r="G386">
        <v>11</v>
      </c>
      <c r="H386" t="s">
        <v>22</v>
      </c>
      <c r="I386">
        <v>1</v>
      </c>
      <c r="J386">
        <v>2</v>
      </c>
      <c r="K386" s="53">
        <v>0.16</v>
      </c>
      <c r="L386" s="53">
        <v>0.1515</v>
      </c>
      <c r="M386" s="54">
        <v>0.55000000000000004</v>
      </c>
      <c r="N386">
        <v>0.19400000000000001</v>
      </c>
      <c r="O386">
        <v>9</v>
      </c>
      <c r="P386">
        <v>55</v>
      </c>
      <c r="Q386">
        <v>64</v>
      </c>
      <c r="R386" t="s">
        <v>33</v>
      </c>
      <c r="S386">
        <v>2011</v>
      </c>
      <c r="T386" t="s">
        <v>31</v>
      </c>
      <c r="U386" s="66">
        <v>0.45833333333333331</v>
      </c>
      <c r="V386" t="s">
        <v>50</v>
      </c>
      <c r="W386" t="s">
        <v>34</v>
      </c>
      <c r="X386" s="53">
        <v>0.16</v>
      </c>
      <c r="Y386" s="53">
        <v>0.15</v>
      </c>
      <c r="Z386" s="54">
        <v>0.55000000000000004</v>
      </c>
      <c r="AA386" s="67" t="str">
        <f>TEXT(RESULT__A[[#This Row],[TIME]],"AM/PM")</f>
        <v>AM</v>
      </c>
      <c r="AB386" t="str">
        <f>TEXT(RESULT__A[[#This Row],[DTEDAY]],"DD")</f>
        <v>17</v>
      </c>
    </row>
    <row r="387" spans="1:28" x14ac:dyDescent="0.25">
      <c r="A387" t="s">
        <v>16</v>
      </c>
      <c r="B387">
        <v>385</v>
      </c>
      <c r="C387" s="1">
        <v>40560</v>
      </c>
      <c r="D387">
        <v>1</v>
      </c>
      <c r="E387">
        <v>0</v>
      </c>
      <c r="F387">
        <v>1</v>
      </c>
      <c r="G387">
        <v>12</v>
      </c>
      <c r="H387" t="s">
        <v>22</v>
      </c>
      <c r="I387">
        <v>1</v>
      </c>
      <c r="J387">
        <v>2</v>
      </c>
      <c r="K387" s="53">
        <v>0.18</v>
      </c>
      <c r="L387" s="53">
        <v>0.19700000000000001</v>
      </c>
      <c r="M387" s="54">
        <v>0.47</v>
      </c>
      <c r="N387">
        <v>0.1343</v>
      </c>
      <c r="O387">
        <v>10</v>
      </c>
      <c r="P387">
        <v>70</v>
      </c>
      <c r="Q387">
        <v>80</v>
      </c>
      <c r="R387" t="s">
        <v>33</v>
      </c>
      <c r="S387">
        <v>2011</v>
      </c>
      <c r="T387" t="s">
        <v>31</v>
      </c>
      <c r="U387" s="66">
        <v>0.5</v>
      </c>
      <c r="V387" t="s">
        <v>50</v>
      </c>
      <c r="W387" t="s">
        <v>34</v>
      </c>
      <c r="X387" s="53">
        <v>0.18</v>
      </c>
      <c r="Y387" s="53">
        <v>0.2</v>
      </c>
      <c r="Z387" s="54">
        <v>0.47</v>
      </c>
      <c r="AA387" s="67" t="str">
        <f>TEXT(RESULT__A[[#This Row],[TIME]],"AM/PM")</f>
        <v>PM</v>
      </c>
      <c r="AB387" t="str">
        <f>TEXT(RESULT__A[[#This Row],[DTEDAY]],"DD")</f>
        <v>17</v>
      </c>
    </row>
    <row r="388" spans="1:28" x14ac:dyDescent="0.25">
      <c r="A388" t="s">
        <v>16</v>
      </c>
      <c r="B388">
        <v>386</v>
      </c>
      <c r="C388" s="1">
        <v>40560</v>
      </c>
      <c r="D388">
        <v>1</v>
      </c>
      <c r="E388">
        <v>0</v>
      </c>
      <c r="F388">
        <v>1</v>
      </c>
      <c r="G388">
        <v>13</v>
      </c>
      <c r="H388" t="s">
        <v>22</v>
      </c>
      <c r="I388">
        <v>1</v>
      </c>
      <c r="J388">
        <v>2</v>
      </c>
      <c r="K388" s="53">
        <v>0.18</v>
      </c>
      <c r="L388" s="53">
        <v>0.19700000000000001</v>
      </c>
      <c r="M388" s="54">
        <v>0.47</v>
      </c>
      <c r="N388">
        <v>0.1343</v>
      </c>
      <c r="O388">
        <v>13</v>
      </c>
      <c r="P388">
        <v>80</v>
      </c>
      <c r="Q388">
        <v>93</v>
      </c>
      <c r="R388" t="s">
        <v>33</v>
      </c>
      <c r="S388">
        <v>2011</v>
      </c>
      <c r="T388" t="s">
        <v>31</v>
      </c>
      <c r="U388" s="66">
        <v>0.54166666666666663</v>
      </c>
      <c r="V388" t="s">
        <v>50</v>
      </c>
      <c r="W388" t="s">
        <v>34</v>
      </c>
      <c r="X388" s="53">
        <v>0.18</v>
      </c>
      <c r="Y388" s="53">
        <v>0.2</v>
      </c>
      <c r="Z388" s="54">
        <v>0.47</v>
      </c>
      <c r="AA388" s="67" t="str">
        <f>TEXT(RESULT__A[[#This Row],[TIME]],"AM/PM")</f>
        <v>PM</v>
      </c>
      <c r="AB388" t="str">
        <f>TEXT(RESULT__A[[#This Row],[DTEDAY]],"DD")</f>
        <v>17</v>
      </c>
    </row>
    <row r="389" spans="1:28" x14ac:dyDescent="0.25">
      <c r="A389" t="s">
        <v>16</v>
      </c>
      <c r="B389">
        <v>387</v>
      </c>
      <c r="C389" s="1">
        <v>40560</v>
      </c>
      <c r="D389">
        <v>1</v>
      </c>
      <c r="E389">
        <v>0</v>
      </c>
      <c r="F389">
        <v>1</v>
      </c>
      <c r="G389">
        <v>14</v>
      </c>
      <c r="H389" t="s">
        <v>22</v>
      </c>
      <c r="I389">
        <v>1</v>
      </c>
      <c r="J389">
        <v>2</v>
      </c>
      <c r="K389" s="53">
        <v>0.18</v>
      </c>
      <c r="L389" s="53">
        <v>0.21210000000000001</v>
      </c>
      <c r="M389" s="54">
        <v>0.43</v>
      </c>
      <c r="N389">
        <v>0.1045</v>
      </c>
      <c r="O389">
        <v>12</v>
      </c>
      <c r="P389">
        <v>74</v>
      </c>
      <c r="Q389">
        <v>86</v>
      </c>
      <c r="R389" t="s">
        <v>33</v>
      </c>
      <c r="S389">
        <v>2011</v>
      </c>
      <c r="T389" t="s">
        <v>31</v>
      </c>
      <c r="U389" s="66">
        <v>0.58333333333333337</v>
      </c>
      <c r="V389" t="s">
        <v>50</v>
      </c>
      <c r="W389" t="s">
        <v>34</v>
      </c>
      <c r="X389" s="53">
        <v>0.18</v>
      </c>
      <c r="Y389" s="53">
        <v>0.21</v>
      </c>
      <c r="Z389" s="54">
        <v>0.43</v>
      </c>
      <c r="AA389" s="67" t="str">
        <f>TEXT(RESULT__A[[#This Row],[TIME]],"AM/PM")</f>
        <v>PM</v>
      </c>
      <c r="AB389" t="str">
        <f>TEXT(RESULT__A[[#This Row],[DTEDAY]],"DD")</f>
        <v>17</v>
      </c>
    </row>
    <row r="390" spans="1:28" x14ac:dyDescent="0.25">
      <c r="A390" t="s">
        <v>16</v>
      </c>
      <c r="B390">
        <v>388</v>
      </c>
      <c r="C390" s="1">
        <v>40560</v>
      </c>
      <c r="D390">
        <v>1</v>
      </c>
      <c r="E390">
        <v>0</v>
      </c>
      <c r="F390">
        <v>1</v>
      </c>
      <c r="G390">
        <v>15</v>
      </c>
      <c r="H390" t="s">
        <v>22</v>
      </c>
      <c r="I390">
        <v>1</v>
      </c>
      <c r="J390">
        <v>2</v>
      </c>
      <c r="K390" s="53">
        <v>0.2</v>
      </c>
      <c r="L390" s="53">
        <v>0.21210000000000001</v>
      </c>
      <c r="M390" s="54">
        <v>0.47</v>
      </c>
      <c r="N390">
        <v>0.16420000000000001</v>
      </c>
      <c r="O390">
        <v>21</v>
      </c>
      <c r="P390">
        <v>72</v>
      </c>
      <c r="Q390">
        <v>93</v>
      </c>
      <c r="R390" t="s">
        <v>33</v>
      </c>
      <c r="S390">
        <v>2011</v>
      </c>
      <c r="T390" t="s">
        <v>31</v>
      </c>
      <c r="U390" s="66">
        <v>0.625</v>
      </c>
      <c r="V390" t="s">
        <v>50</v>
      </c>
      <c r="W390" t="s">
        <v>34</v>
      </c>
      <c r="X390" s="53">
        <v>0.2</v>
      </c>
      <c r="Y390" s="53">
        <v>0.21</v>
      </c>
      <c r="Z390" s="54">
        <v>0.47</v>
      </c>
      <c r="AA390" s="67" t="str">
        <f>TEXT(RESULT__A[[#This Row],[TIME]],"AM/PM")</f>
        <v>PM</v>
      </c>
      <c r="AB390" t="str">
        <f>TEXT(RESULT__A[[#This Row],[DTEDAY]],"DD")</f>
        <v>17</v>
      </c>
    </row>
    <row r="391" spans="1:28" x14ac:dyDescent="0.25">
      <c r="A391" t="s">
        <v>16</v>
      </c>
      <c r="B391">
        <v>389</v>
      </c>
      <c r="C391" s="1">
        <v>40560</v>
      </c>
      <c r="D391">
        <v>1</v>
      </c>
      <c r="E391">
        <v>0</v>
      </c>
      <c r="F391">
        <v>1</v>
      </c>
      <c r="G391">
        <v>16</v>
      </c>
      <c r="H391" t="s">
        <v>22</v>
      </c>
      <c r="I391">
        <v>1</v>
      </c>
      <c r="J391">
        <v>2</v>
      </c>
      <c r="K391" s="53">
        <v>0.2</v>
      </c>
      <c r="L391" s="53">
        <v>0.21210000000000001</v>
      </c>
      <c r="M391" s="54">
        <v>0.47</v>
      </c>
      <c r="N391">
        <v>0.16420000000000001</v>
      </c>
      <c r="O391">
        <v>6</v>
      </c>
      <c r="P391">
        <v>76</v>
      </c>
      <c r="Q391">
        <v>82</v>
      </c>
      <c r="R391" t="s">
        <v>33</v>
      </c>
      <c r="S391">
        <v>2011</v>
      </c>
      <c r="T391" t="s">
        <v>31</v>
      </c>
      <c r="U391" s="66">
        <v>0.66666666666666663</v>
      </c>
      <c r="V391" t="s">
        <v>50</v>
      </c>
      <c r="W391" t="s">
        <v>34</v>
      </c>
      <c r="X391" s="53">
        <v>0.2</v>
      </c>
      <c r="Y391" s="53">
        <v>0.21</v>
      </c>
      <c r="Z391" s="54">
        <v>0.47</v>
      </c>
      <c r="AA391" s="67" t="str">
        <f>TEXT(RESULT__A[[#This Row],[TIME]],"AM/PM")</f>
        <v>PM</v>
      </c>
      <c r="AB391" t="str">
        <f>TEXT(RESULT__A[[#This Row],[DTEDAY]],"DD")</f>
        <v>17</v>
      </c>
    </row>
    <row r="392" spans="1:28" x14ac:dyDescent="0.25">
      <c r="A392" t="s">
        <v>16</v>
      </c>
      <c r="B392">
        <v>390</v>
      </c>
      <c r="C392" s="1">
        <v>40560</v>
      </c>
      <c r="D392">
        <v>1</v>
      </c>
      <c r="E392">
        <v>0</v>
      </c>
      <c r="F392">
        <v>1</v>
      </c>
      <c r="G392">
        <v>17</v>
      </c>
      <c r="H392" t="s">
        <v>22</v>
      </c>
      <c r="I392">
        <v>1</v>
      </c>
      <c r="J392">
        <v>1</v>
      </c>
      <c r="K392" s="53">
        <v>0.2</v>
      </c>
      <c r="L392" s="53">
        <v>0.19700000000000001</v>
      </c>
      <c r="M392" s="54">
        <v>0.51</v>
      </c>
      <c r="N392">
        <v>0.19400000000000001</v>
      </c>
      <c r="O392">
        <v>4</v>
      </c>
      <c r="P392">
        <v>67</v>
      </c>
      <c r="Q392">
        <v>71</v>
      </c>
      <c r="R392" t="s">
        <v>33</v>
      </c>
      <c r="S392">
        <v>2011</v>
      </c>
      <c r="T392" t="s">
        <v>31</v>
      </c>
      <c r="U392" s="66">
        <v>0.70833333333333337</v>
      </c>
      <c r="V392" t="s">
        <v>50</v>
      </c>
      <c r="W392" t="s">
        <v>32</v>
      </c>
      <c r="X392" s="53">
        <v>0.2</v>
      </c>
      <c r="Y392" s="53">
        <v>0.2</v>
      </c>
      <c r="Z392" s="54">
        <v>0.51</v>
      </c>
      <c r="AA392" s="67" t="str">
        <f>TEXT(RESULT__A[[#This Row],[TIME]],"AM/PM")</f>
        <v>PM</v>
      </c>
      <c r="AB392" t="str">
        <f>TEXT(RESULT__A[[#This Row],[DTEDAY]],"DD")</f>
        <v>17</v>
      </c>
    </row>
    <row r="393" spans="1:28" x14ac:dyDescent="0.25">
      <c r="A393" t="s">
        <v>16</v>
      </c>
      <c r="B393">
        <v>391</v>
      </c>
      <c r="C393" s="1">
        <v>40560</v>
      </c>
      <c r="D393">
        <v>1</v>
      </c>
      <c r="E393">
        <v>0</v>
      </c>
      <c r="F393">
        <v>1</v>
      </c>
      <c r="G393">
        <v>18</v>
      </c>
      <c r="H393" t="s">
        <v>22</v>
      </c>
      <c r="I393">
        <v>1</v>
      </c>
      <c r="J393">
        <v>2</v>
      </c>
      <c r="K393" s="53">
        <v>0.18</v>
      </c>
      <c r="L393" s="53">
        <v>0.16669999999999999</v>
      </c>
      <c r="M393" s="54">
        <v>0.55000000000000004</v>
      </c>
      <c r="N393">
        <v>0.25369999999999998</v>
      </c>
      <c r="O393">
        <v>7</v>
      </c>
      <c r="P393">
        <v>85</v>
      </c>
      <c r="Q393">
        <v>92</v>
      </c>
      <c r="R393" t="s">
        <v>33</v>
      </c>
      <c r="S393">
        <v>2011</v>
      </c>
      <c r="T393" t="s">
        <v>31</v>
      </c>
      <c r="U393" s="66">
        <v>0.75</v>
      </c>
      <c r="V393" t="s">
        <v>50</v>
      </c>
      <c r="W393" t="s">
        <v>34</v>
      </c>
      <c r="X393" s="53">
        <v>0.18</v>
      </c>
      <c r="Y393" s="53">
        <v>0.17</v>
      </c>
      <c r="Z393" s="54">
        <v>0.55000000000000004</v>
      </c>
      <c r="AA393" s="67" t="str">
        <f>TEXT(RESULT__A[[#This Row],[TIME]],"AM/PM")</f>
        <v>PM</v>
      </c>
      <c r="AB393" t="str">
        <f>TEXT(RESULT__A[[#This Row],[DTEDAY]],"DD")</f>
        <v>17</v>
      </c>
    </row>
    <row r="394" spans="1:28" x14ac:dyDescent="0.25">
      <c r="A394" t="s">
        <v>16</v>
      </c>
      <c r="B394">
        <v>392</v>
      </c>
      <c r="C394" s="1">
        <v>40560</v>
      </c>
      <c r="D394">
        <v>1</v>
      </c>
      <c r="E394">
        <v>0</v>
      </c>
      <c r="F394">
        <v>1</v>
      </c>
      <c r="G394">
        <v>19</v>
      </c>
      <c r="H394" t="s">
        <v>22</v>
      </c>
      <c r="I394">
        <v>1</v>
      </c>
      <c r="J394">
        <v>3</v>
      </c>
      <c r="K394" s="53">
        <v>0.18</v>
      </c>
      <c r="L394" s="53">
        <v>0.18179999999999999</v>
      </c>
      <c r="M394" s="54">
        <v>0.59</v>
      </c>
      <c r="N394">
        <v>0.19400000000000001</v>
      </c>
      <c r="O394">
        <v>2</v>
      </c>
      <c r="P394">
        <v>58</v>
      </c>
      <c r="Q394">
        <v>60</v>
      </c>
      <c r="R394" t="s">
        <v>33</v>
      </c>
      <c r="S394">
        <v>2011</v>
      </c>
      <c r="T394" t="s">
        <v>31</v>
      </c>
      <c r="U394" s="66">
        <v>0.79166666666666663</v>
      </c>
      <c r="V394" t="s">
        <v>50</v>
      </c>
      <c r="W394" t="s">
        <v>35</v>
      </c>
      <c r="X394" s="53">
        <v>0.18</v>
      </c>
      <c r="Y394" s="53">
        <v>0.18</v>
      </c>
      <c r="Z394" s="54">
        <v>0.59</v>
      </c>
      <c r="AA394" s="67" t="str">
        <f>TEXT(RESULT__A[[#This Row],[TIME]],"AM/PM")</f>
        <v>PM</v>
      </c>
      <c r="AB394" t="str">
        <f>TEXT(RESULT__A[[#This Row],[DTEDAY]],"DD")</f>
        <v>17</v>
      </c>
    </row>
    <row r="395" spans="1:28" x14ac:dyDescent="0.25">
      <c r="A395" t="s">
        <v>16</v>
      </c>
      <c r="B395">
        <v>393</v>
      </c>
      <c r="C395" s="1">
        <v>40560</v>
      </c>
      <c r="D395">
        <v>1</v>
      </c>
      <c r="E395">
        <v>0</v>
      </c>
      <c r="F395">
        <v>1</v>
      </c>
      <c r="G395">
        <v>20</v>
      </c>
      <c r="H395" t="s">
        <v>22</v>
      </c>
      <c r="I395">
        <v>1</v>
      </c>
      <c r="J395">
        <v>3</v>
      </c>
      <c r="K395" s="53">
        <v>0.16</v>
      </c>
      <c r="L395" s="53">
        <v>0.1515</v>
      </c>
      <c r="M395" s="54">
        <v>0.8</v>
      </c>
      <c r="N395">
        <v>0.19400000000000001</v>
      </c>
      <c r="O395">
        <v>4</v>
      </c>
      <c r="P395">
        <v>29</v>
      </c>
      <c r="Q395">
        <v>33</v>
      </c>
      <c r="R395" t="s">
        <v>33</v>
      </c>
      <c r="S395">
        <v>2011</v>
      </c>
      <c r="T395" t="s">
        <v>31</v>
      </c>
      <c r="U395" s="66">
        <v>0.83333333333333337</v>
      </c>
      <c r="V395" t="s">
        <v>50</v>
      </c>
      <c r="W395" t="s">
        <v>35</v>
      </c>
      <c r="X395" s="53">
        <v>0.16</v>
      </c>
      <c r="Y395" s="53">
        <v>0.15</v>
      </c>
      <c r="Z395" s="54">
        <v>0.8</v>
      </c>
      <c r="AA395" s="67" t="str">
        <f>TEXT(RESULT__A[[#This Row],[TIME]],"AM/PM")</f>
        <v>PM</v>
      </c>
      <c r="AB395" t="str">
        <f>TEXT(RESULT__A[[#This Row],[DTEDAY]],"DD")</f>
        <v>17</v>
      </c>
    </row>
    <row r="396" spans="1:28" x14ac:dyDescent="0.25">
      <c r="A396" t="s">
        <v>16</v>
      </c>
      <c r="B396">
        <v>394</v>
      </c>
      <c r="C396" s="1">
        <v>40560</v>
      </c>
      <c r="D396">
        <v>1</v>
      </c>
      <c r="E396">
        <v>0</v>
      </c>
      <c r="F396">
        <v>1</v>
      </c>
      <c r="G396">
        <v>21</v>
      </c>
      <c r="H396" t="s">
        <v>22</v>
      </c>
      <c r="I396">
        <v>1</v>
      </c>
      <c r="J396">
        <v>3</v>
      </c>
      <c r="K396" s="53">
        <v>0.16</v>
      </c>
      <c r="L396" s="53">
        <v>0.1515</v>
      </c>
      <c r="M396" s="54">
        <v>0.8</v>
      </c>
      <c r="N396">
        <v>0.19400000000000001</v>
      </c>
      <c r="O396">
        <v>3</v>
      </c>
      <c r="P396">
        <v>24</v>
      </c>
      <c r="Q396">
        <v>27</v>
      </c>
      <c r="R396" t="s">
        <v>33</v>
      </c>
      <c r="S396">
        <v>2011</v>
      </c>
      <c r="T396" t="s">
        <v>31</v>
      </c>
      <c r="U396" s="66">
        <v>0.875</v>
      </c>
      <c r="V396" t="s">
        <v>50</v>
      </c>
      <c r="W396" t="s">
        <v>35</v>
      </c>
      <c r="X396" s="53">
        <v>0.16</v>
      </c>
      <c r="Y396" s="53">
        <v>0.15</v>
      </c>
      <c r="Z396" s="54">
        <v>0.8</v>
      </c>
      <c r="AA396" s="67" t="str">
        <f>TEXT(RESULT__A[[#This Row],[TIME]],"AM/PM")</f>
        <v>PM</v>
      </c>
      <c r="AB396" t="str">
        <f>TEXT(RESULT__A[[#This Row],[DTEDAY]],"DD")</f>
        <v>17</v>
      </c>
    </row>
    <row r="397" spans="1:28" x14ac:dyDescent="0.25">
      <c r="A397" t="s">
        <v>16</v>
      </c>
      <c r="B397">
        <v>395</v>
      </c>
      <c r="C397" s="1">
        <v>40560</v>
      </c>
      <c r="D397">
        <v>1</v>
      </c>
      <c r="E397">
        <v>0</v>
      </c>
      <c r="F397">
        <v>1</v>
      </c>
      <c r="G397">
        <v>22</v>
      </c>
      <c r="H397" t="s">
        <v>22</v>
      </c>
      <c r="I397">
        <v>1</v>
      </c>
      <c r="J397">
        <v>3</v>
      </c>
      <c r="K397" s="53">
        <v>0.14000000000000001</v>
      </c>
      <c r="L397" s="53">
        <v>0.1212</v>
      </c>
      <c r="M397" s="54">
        <v>0.93</v>
      </c>
      <c r="N397">
        <v>0.25369999999999998</v>
      </c>
      <c r="O397">
        <v>0</v>
      </c>
      <c r="P397">
        <v>13</v>
      </c>
      <c r="Q397">
        <v>13</v>
      </c>
      <c r="R397" t="s">
        <v>33</v>
      </c>
      <c r="S397">
        <v>2011</v>
      </c>
      <c r="T397" t="s">
        <v>31</v>
      </c>
      <c r="U397" s="66">
        <v>0.91666666666666663</v>
      </c>
      <c r="V397" t="s">
        <v>50</v>
      </c>
      <c r="W397" t="s">
        <v>35</v>
      </c>
      <c r="X397" s="53">
        <v>0.14000000000000001</v>
      </c>
      <c r="Y397" s="53">
        <v>0.12</v>
      </c>
      <c r="Z397" s="54">
        <v>0.93</v>
      </c>
      <c r="AA397" s="67" t="str">
        <f>TEXT(RESULT__A[[#This Row],[TIME]],"AM/PM")</f>
        <v>PM</v>
      </c>
      <c r="AB397" t="str">
        <f>TEXT(RESULT__A[[#This Row],[DTEDAY]],"DD")</f>
        <v>17</v>
      </c>
    </row>
    <row r="398" spans="1:28" x14ac:dyDescent="0.25">
      <c r="A398" t="s">
        <v>16</v>
      </c>
      <c r="B398">
        <v>396</v>
      </c>
      <c r="C398" s="1">
        <v>40560</v>
      </c>
      <c r="D398">
        <v>1</v>
      </c>
      <c r="E398">
        <v>0</v>
      </c>
      <c r="F398">
        <v>1</v>
      </c>
      <c r="G398">
        <v>23</v>
      </c>
      <c r="H398" t="s">
        <v>22</v>
      </c>
      <c r="I398">
        <v>1</v>
      </c>
      <c r="J398">
        <v>3</v>
      </c>
      <c r="K398" s="53">
        <v>0.16</v>
      </c>
      <c r="L398" s="53">
        <v>0.13639999999999999</v>
      </c>
      <c r="M398" s="54">
        <v>0.86</v>
      </c>
      <c r="N398">
        <v>0.28360000000000002</v>
      </c>
      <c r="O398">
        <v>1</v>
      </c>
      <c r="P398">
        <v>3</v>
      </c>
      <c r="Q398">
        <v>4</v>
      </c>
      <c r="R398" t="s">
        <v>33</v>
      </c>
      <c r="S398">
        <v>2011</v>
      </c>
      <c r="T398" t="s">
        <v>31</v>
      </c>
      <c r="U398" s="66">
        <v>0.95833333333333337</v>
      </c>
      <c r="V398" t="s">
        <v>50</v>
      </c>
      <c r="W398" t="s">
        <v>35</v>
      </c>
      <c r="X398" s="53">
        <v>0.16</v>
      </c>
      <c r="Y398" s="53">
        <v>0.14000000000000001</v>
      </c>
      <c r="Z398" s="54">
        <v>0.86</v>
      </c>
      <c r="AA398" s="67" t="str">
        <f>TEXT(RESULT__A[[#This Row],[TIME]],"AM/PM")</f>
        <v>PM</v>
      </c>
      <c r="AB398" t="str">
        <f>TEXT(RESULT__A[[#This Row],[DTEDAY]],"DD")</f>
        <v>17</v>
      </c>
    </row>
    <row r="399" spans="1:28" x14ac:dyDescent="0.25">
      <c r="A399" t="s">
        <v>16</v>
      </c>
      <c r="B399">
        <v>397</v>
      </c>
      <c r="C399" s="1">
        <v>40561</v>
      </c>
      <c r="D399">
        <v>1</v>
      </c>
      <c r="E399">
        <v>0</v>
      </c>
      <c r="F399">
        <v>1</v>
      </c>
      <c r="G399">
        <v>12</v>
      </c>
      <c r="H399" t="s">
        <v>21</v>
      </c>
      <c r="I399">
        <v>2</v>
      </c>
      <c r="J399">
        <v>2</v>
      </c>
      <c r="K399" s="53">
        <v>0.2</v>
      </c>
      <c r="L399" s="53">
        <v>0.18179999999999999</v>
      </c>
      <c r="M399" s="54">
        <v>0.86</v>
      </c>
      <c r="N399">
        <v>0.32840000000000003</v>
      </c>
      <c r="O399">
        <v>0</v>
      </c>
      <c r="P399">
        <v>3</v>
      </c>
      <c r="Q399">
        <v>3</v>
      </c>
      <c r="R399" t="s">
        <v>33</v>
      </c>
      <c r="S399">
        <v>2011</v>
      </c>
      <c r="T399" t="s">
        <v>31</v>
      </c>
      <c r="U399" s="66">
        <v>0.5</v>
      </c>
      <c r="V399" t="s">
        <v>51</v>
      </c>
      <c r="W399" t="s">
        <v>34</v>
      </c>
      <c r="X399" s="53">
        <v>0.2</v>
      </c>
      <c r="Y399" s="53">
        <v>0.18</v>
      </c>
      <c r="Z399" s="54">
        <v>0.86</v>
      </c>
      <c r="AA399" s="67" t="str">
        <f>TEXT(RESULT__A[[#This Row],[TIME]],"AM/PM")</f>
        <v>PM</v>
      </c>
      <c r="AB399" t="str">
        <f>TEXT(RESULT__A[[#This Row],[DTEDAY]],"DD")</f>
        <v>18</v>
      </c>
    </row>
    <row r="400" spans="1:28" x14ac:dyDescent="0.25">
      <c r="A400" t="s">
        <v>16</v>
      </c>
      <c r="B400">
        <v>398</v>
      </c>
      <c r="C400" s="1">
        <v>40561</v>
      </c>
      <c r="D400">
        <v>1</v>
      </c>
      <c r="E400">
        <v>0</v>
      </c>
      <c r="F400">
        <v>1</v>
      </c>
      <c r="G400">
        <v>13</v>
      </c>
      <c r="H400" t="s">
        <v>21</v>
      </c>
      <c r="I400">
        <v>2</v>
      </c>
      <c r="J400">
        <v>2</v>
      </c>
      <c r="K400" s="53">
        <v>0.2</v>
      </c>
      <c r="L400" s="53">
        <v>0.19700000000000001</v>
      </c>
      <c r="M400" s="54">
        <v>0.86</v>
      </c>
      <c r="N400">
        <v>0.22389999999999999</v>
      </c>
      <c r="O400">
        <v>0</v>
      </c>
      <c r="P400">
        <v>22</v>
      </c>
      <c r="Q400">
        <v>22</v>
      </c>
      <c r="R400" t="s">
        <v>33</v>
      </c>
      <c r="S400">
        <v>2011</v>
      </c>
      <c r="T400" t="s">
        <v>31</v>
      </c>
      <c r="U400" s="66">
        <v>0.54166666666666663</v>
      </c>
      <c r="V400" t="s">
        <v>51</v>
      </c>
      <c r="W400" t="s">
        <v>34</v>
      </c>
      <c r="X400" s="53">
        <v>0.2</v>
      </c>
      <c r="Y400" s="53">
        <v>0.2</v>
      </c>
      <c r="Z400" s="54">
        <v>0.86</v>
      </c>
      <c r="AA400" s="67" t="str">
        <f>TEXT(RESULT__A[[#This Row],[TIME]],"AM/PM")</f>
        <v>PM</v>
      </c>
      <c r="AB400" t="str">
        <f>TEXT(RESULT__A[[#This Row],[DTEDAY]],"DD")</f>
        <v>18</v>
      </c>
    </row>
    <row r="401" spans="1:28" x14ac:dyDescent="0.25">
      <c r="A401" t="s">
        <v>16</v>
      </c>
      <c r="B401">
        <v>399</v>
      </c>
      <c r="C401" s="1">
        <v>40561</v>
      </c>
      <c r="D401">
        <v>1</v>
      </c>
      <c r="E401">
        <v>0</v>
      </c>
      <c r="F401">
        <v>1</v>
      </c>
      <c r="G401">
        <v>14</v>
      </c>
      <c r="H401" t="s">
        <v>21</v>
      </c>
      <c r="I401">
        <v>2</v>
      </c>
      <c r="J401">
        <v>2</v>
      </c>
      <c r="K401" s="53">
        <v>0.22</v>
      </c>
      <c r="L401" s="53">
        <v>0.2273</v>
      </c>
      <c r="M401" s="54">
        <v>0.8</v>
      </c>
      <c r="N401">
        <v>0.16420000000000001</v>
      </c>
      <c r="O401">
        <v>2</v>
      </c>
      <c r="P401">
        <v>26</v>
      </c>
      <c r="Q401">
        <v>28</v>
      </c>
      <c r="R401" t="s">
        <v>33</v>
      </c>
      <c r="S401">
        <v>2011</v>
      </c>
      <c r="T401" t="s">
        <v>31</v>
      </c>
      <c r="U401" s="66">
        <v>0.58333333333333337</v>
      </c>
      <c r="V401" t="s">
        <v>51</v>
      </c>
      <c r="W401" t="s">
        <v>34</v>
      </c>
      <c r="X401" s="53">
        <v>0.22</v>
      </c>
      <c r="Y401" s="53">
        <v>0.23</v>
      </c>
      <c r="Z401" s="54">
        <v>0.8</v>
      </c>
      <c r="AA401" s="67" t="str">
        <f>TEXT(RESULT__A[[#This Row],[TIME]],"AM/PM")</f>
        <v>PM</v>
      </c>
      <c r="AB401" t="str">
        <f>TEXT(RESULT__A[[#This Row],[DTEDAY]],"DD")</f>
        <v>18</v>
      </c>
    </row>
    <row r="402" spans="1:28" x14ac:dyDescent="0.25">
      <c r="A402" t="s">
        <v>16</v>
      </c>
      <c r="B402">
        <v>400</v>
      </c>
      <c r="C402" s="1">
        <v>40561</v>
      </c>
      <c r="D402">
        <v>1</v>
      </c>
      <c r="E402">
        <v>0</v>
      </c>
      <c r="F402">
        <v>1</v>
      </c>
      <c r="G402">
        <v>15</v>
      </c>
      <c r="H402" t="s">
        <v>21</v>
      </c>
      <c r="I402">
        <v>2</v>
      </c>
      <c r="J402">
        <v>2</v>
      </c>
      <c r="K402" s="53">
        <v>0.22</v>
      </c>
      <c r="L402" s="53">
        <v>0.2273</v>
      </c>
      <c r="M402" s="54">
        <v>0.87</v>
      </c>
      <c r="N402">
        <v>0.16420000000000001</v>
      </c>
      <c r="O402">
        <v>3</v>
      </c>
      <c r="P402">
        <v>32</v>
      </c>
      <c r="Q402">
        <v>35</v>
      </c>
      <c r="R402" t="s">
        <v>33</v>
      </c>
      <c r="S402">
        <v>2011</v>
      </c>
      <c r="T402" t="s">
        <v>31</v>
      </c>
      <c r="U402" s="66">
        <v>0.625</v>
      </c>
      <c r="V402" t="s">
        <v>51</v>
      </c>
      <c r="W402" t="s">
        <v>34</v>
      </c>
      <c r="X402" s="53">
        <v>0.22</v>
      </c>
      <c r="Y402" s="53">
        <v>0.23</v>
      </c>
      <c r="Z402" s="54">
        <v>0.87</v>
      </c>
      <c r="AA402" s="67" t="str">
        <f>TEXT(RESULT__A[[#This Row],[TIME]],"AM/PM")</f>
        <v>PM</v>
      </c>
      <c r="AB402" t="str">
        <f>TEXT(RESULT__A[[#This Row],[DTEDAY]],"DD")</f>
        <v>18</v>
      </c>
    </row>
    <row r="403" spans="1:28" x14ac:dyDescent="0.25">
      <c r="A403" t="s">
        <v>16</v>
      </c>
      <c r="B403">
        <v>401</v>
      </c>
      <c r="C403" s="1">
        <v>40561</v>
      </c>
      <c r="D403">
        <v>1</v>
      </c>
      <c r="E403">
        <v>0</v>
      </c>
      <c r="F403">
        <v>1</v>
      </c>
      <c r="G403">
        <v>16</v>
      </c>
      <c r="H403" t="s">
        <v>21</v>
      </c>
      <c r="I403">
        <v>2</v>
      </c>
      <c r="J403">
        <v>2</v>
      </c>
      <c r="K403" s="53">
        <v>0.22</v>
      </c>
      <c r="L403" s="53">
        <v>0.2273</v>
      </c>
      <c r="M403" s="54">
        <v>0.87</v>
      </c>
      <c r="N403">
        <v>0.19400000000000001</v>
      </c>
      <c r="O403">
        <v>0</v>
      </c>
      <c r="P403">
        <v>61</v>
      </c>
      <c r="Q403">
        <v>61</v>
      </c>
      <c r="R403" t="s">
        <v>33</v>
      </c>
      <c r="S403">
        <v>2011</v>
      </c>
      <c r="T403" t="s">
        <v>31</v>
      </c>
      <c r="U403" s="66">
        <v>0.66666666666666663</v>
      </c>
      <c r="V403" t="s">
        <v>51</v>
      </c>
      <c r="W403" t="s">
        <v>34</v>
      </c>
      <c r="X403" s="53">
        <v>0.22</v>
      </c>
      <c r="Y403" s="53">
        <v>0.23</v>
      </c>
      <c r="Z403" s="54">
        <v>0.87</v>
      </c>
      <c r="AA403" s="67" t="str">
        <f>TEXT(RESULT__A[[#This Row],[TIME]],"AM/PM")</f>
        <v>PM</v>
      </c>
      <c r="AB403" t="str">
        <f>TEXT(RESULT__A[[#This Row],[DTEDAY]],"DD")</f>
        <v>18</v>
      </c>
    </row>
    <row r="404" spans="1:28" x14ac:dyDescent="0.25">
      <c r="A404" t="s">
        <v>16</v>
      </c>
      <c r="B404">
        <v>402</v>
      </c>
      <c r="C404" s="1">
        <v>40561</v>
      </c>
      <c r="D404">
        <v>1</v>
      </c>
      <c r="E404">
        <v>0</v>
      </c>
      <c r="F404">
        <v>1</v>
      </c>
      <c r="G404">
        <v>17</v>
      </c>
      <c r="H404" t="s">
        <v>21</v>
      </c>
      <c r="I404">
        <v>2</v>
      </c>
      <c r="J404">
        <v>2</v>
      </c>
      <c r="K404" s="53">
        <v>0.22</v>
      </c>
      <c r="L404" s="53">
        <v>0.2273</v>
      </c>
      <c r="M404" s="54">
        <v>0.82</v>
      </c>
      <c r="N404">
        <v>0.19400000000000001</v>
      </c>
      <c r="O404">
        <v>1</v>
      </c>
      <c r="P404">
        <v>124</v>
      </c>
      <c r="Q404">
        <v>125</v>
      </c>
      <c r="R404" t="s">
        <v>33</v>
      </c>
      <c r="S404">
        <v>2011</v>
      </c>
      <c r="T404" t="s">
        <v>31</v>
      </c>
      <c r="U404" s="66">
        <v>0.70833333333333337</v>
      </c>
      <c r="V404" t="s">
        <v>51</v>
      </c>
      <c r="W404" t="s">
        <v>34</v>
      </c>
      <c r="X404" s="53">
        <v>0.22</v>
      </c>
      <c r="Y404" s="53">
        <v>0.23</v>
      </c>
      <c r="Z404" s="54">
        <v>0.82</v>
      </c>
      <c r="AA404" s="67" t="str">
        <f>TEXT(RESULT__A[[#This Row],[TIME]],"AM/PM")</f>
        <v>PM</v>
      </c>
      <c r="AB404" t="str">
        <f>TEXT(RESULT__A[[#This Row],[DTEDAY]],"DD")</f>
        <v>18</v>
      </c>
    </row>
    <row r="405" spans="1:28" x14ac:dyDescent="0.25">
      <c r="A405" t="s">
        <v>16</v>
      </c>
      <c r="B405">
        <v>403</v>
      </c>
      <c r="C405" s="1">
        <v>40561</v>
      </c>
      <c r="D405">
        <v>1</v>
      </c>
      <c r="E405">
        <v>0</v>
      </c>
      <c r="F405">
        <v>1</v>
      </c>
      <c r="G405">
        <v>18</v>
      </c>
      <c r="H405" t="s">
        <v>21</v>
      </c>
      <c r="I405">
        <v>2</v>
      </c>
      <c r="J405">
        <v>2</v>
      </c>
      <c r="K405" s="53">
        <v>0.22</v>
      </c>
      <c r="L405" s="53">
        <v>0.2273</v>
      </c>
      <c r="M405" s="54">
        <v>0.8</v>
      </c>
      <c r="N405">
        <v>0.16420000000000001</v>
      </c>
      <c r="O405">
        <v>1</v>
      </c>
      <c r="P405">
        <v>132</v>
      </c>
      <c r="Q405">
        <v>133</v>
      </c>
      <c r="R405" t="s">
        <v>33</v>
      </c>
      <c r="S405">
        <v>2011</v>
      </c>
      <c r="T405" t="s">
        <v>31</v>
      </c>
      <c r="U405" s="66">
        <v>0.75</v>
      </c>
      <c r="V405" t="s">
        <v>51</v>
      </c>
      <c r="W405" t="s">
        <v>34</v>
      </c>
      <c r="X405" s="53">
        <v>0.22</v>
      </c>
      <c r="Y405" s="53">
        <v>0.23</v>
      </c>
      <c r="Z405" s="54">
        <v>0.8</v>
      </c>
      <c r="AA405" s="67" t="str">
        <f>TEXT(RESULT__A[[#This Row],[TIME]],"AM/PM")</f>
        <v>PM</v>
      </c>
      <c r="AB405" t="str">
        <f>TEXT(RESULT__A[[#This Row],[DTEDAY]],"DD")</f>
        <v>18</v>
      </c>
    </row>
    <row r="406" spans="1:28" x14ac:dyDescent="0.25">
      <c r="A406" t="s">
        <v>16</v>
      </c>
      <c r="B406">
        <v>404</v>
      </c>
      <c r="C406" s="1">
        <v>40561</v>
      </c>
      <c r="D406">
        <v>1</v>
      </c>
      <c r="E406">
        <v>0</v>
      </c>
      <c r="F406">
        <v>1</v>
      </c>
      <c r="G406">
        <v>19</v>
      </c>
      <c r="H406" t="s">
        <v>21</v>
      </c>
      <c r="I406">
        <v>2</v>
      </c>
      <c r="J406">
        <v>2</v>
      </c>
      <c r="K406" s="53">
        <v>0.22</v>
      </c>
      <c r="L406" s="53">
        <v>0.2273</v>
      </c>
      <c r="M406" s="54">
        <v>0.8</v>
      </c>
      <c r="N406">
        <v>0.1343</v>
      </c>
      <c r="O406">
        <v>1</v>
      </c>
      <c r="P406">
        <v>98</v>
      </c>
      <c r="Q406">
        <v>99</v>
      </c>
      <c r="R406" t="s">
        <v>33</v>
      </c>
      <c r="S406">
        <v>2011</v>
      </c>
      <c r="T406" t="s">
        <v>31</v>
      </c>
      <c r="U406" s="66">
        <v>0.79166666666666663</v>
      </c>
      <c r="V406" t="s">
        <v>51</v>
      </c>
      <c r="W406" t="s">
        <v>34</v>
      </c>
      <c r="X406" s="53">
        <v>0.22</v>
      </c>
      <c r="Y406" s="53">
        <v>0.23</v>
      </c>
      <c r="Z406" s="54">
        <v>0.8</v>
      </c>
      <c r="AA406" s="67" t="str">
        <f>TEXT(RESULT__A[[#This Row],[TIME]],"AM/PM")</f>
        <v>PM</v>
      </c>
      <c r="AB406" t="str">
        <f>TEXT(RESULT__A[[#This Row],[DTEDAY]],"DD")</f>
        <v>18</v>
      </c>
    </row>
    <row r="407" spans="1:28" x14ac:dyDescent="0.25">
      <c r="A407" t="s">
        <v>16</v>
      </c>
      <c r="B407">
        <v>405</v>
      </c>
      <c r="C407" s="1">
        <v>40561</v>
      </c>
      <c r="D407">
        <v>1</v>
      </c>
      <c r="E407">
        <v>0</v>
      </c>
      <c r="F407">
        <v>1</v>
      </c>
      <c r="G407">
        <v>20</v>
      </c>
      <c r="H407" t="s">
        <v>21</v>
      </c>
      <c r="I407">
        <v>2</v>
      </c>
      <c r="J407">
        <v>2</v>
      </c>
      <c r="K407" s="53">
        <v>0.22</v>
      </c>
      <c r="L407" s="53">
        <v>0.2727</v>
      </c>
      <c r="M407" s="54">
        <v>0.87</v>
      </c>
      <c r="N407">
        <v>0</v>
      </c>
      <c r="O407">
        <v>0</v>
      </c>
      <c r="P407">
        <v>83</v>
      </c>
      <c r="Q407">
        <v>83</v>
      </c>
      <c r="R407" t="s">
        <v>33</v>
      </c>
      <c r="S407">
        <v>2011</v>
      </c>
      <c r="T407" t="s">
        <v>31</v>
      </c>
      <c r="U407" s="66">
        <v>0.83333333333333337</v>
      </c>
      <c r="V407" t="s">
        <v>51</v>
      </c>
      <c r="W407" t="s">
        <v>34</v>
      </c>
      <c r="X407" s="53">
        <v>0.22</v>
      </c>
      <c r="Y407" s="53">
        <v>0.27</v>
      </c>
      <c r="Z407" s="54">
        <v>0.87</v>
      </c>
      <c r="AA407" s="67" t="str">
        <f>TEXT(RESULT__A[[#This Row],[TIME]],"AM/PM")</f>
        <v>PM</v>
      </c>
      <c r="AB407" t="str">
        <f>TEXT(RESULT__A[[#This Row],[DTEDAY]],"DD")</f>
        <v>18</v>
      </c>
    </row>
    <row r="408" spans="1:28" x14ac:dyDescent="0.25">
      <c r="A408" t="s">
        <v>16</v>
      </c>
      <c r="B408">
        <v>406</v>
      </c>
      <c r="C408" s="1">
        <v>40561</v>
      </c>
      <c r="D408">
        <v>1</v>
      </c>
      <c r="E408">
        <v>0</v>
      </c>
      <c r="F408">
        <v>1</v>
      </c>
      <c r="G408">
        <v>21</v>
      </c>
      <c r="H408" t="s">
        <v>21</v>
      </c>
      <c r="I408">
        <v>2</v>
      </c>
      <c r="J408">
        <v>2</v>
      </c>
      <c r="K408" s="53">
        <v>0.22</v>
      </c>
      <c r="L408" s="53">
        <v>0.2424</v>
      </c>
      <c r="M408" s="54">
        <v>0.93</v>
      </c>
      <c r="N408">
        <v>0.1045</v>
      </c>
      <c r="O408">
        <v>0</v>
      </c>
      <c r="P408">
        <v>41</v>
      </c>
      <c r="Q408">
        <v>41</v>
      </c>
      <c r="R408" t="s">
        <v>33</v>
      </c>
      <c r="S408">
        <v>2011</v>
      </c>
      <c r="T408" t="s">
        <v>31</v>
      </c>
      <c r="U408" s="66">
        <v>0.875</v>
      </c>
      <c r="V408" t="s">
        <v>51</v>
      </c>
      <c r="W408" t="s">
        <v>34</v>
      </c>
      <c r="X408" s="53">
        <v>0.22</v>
      </c>
      <c r="Y408" s="53">
        <v>0.24</v>
      </c>
      <c r="Z408" s="54">
        <v>0.93</v>
      </c>
      <c r="AA408" s="67" t="str">
        <f>TEXT(RESULT__A[[#This Row],[TIME]],"AM/PM")</f>
        <v>PM</v>
      </c>
      <c r="AB408" t="str">
        <f>TEXT(RESULT__A[[#This Row],[DTEDAY]],"DD")</f>
        <v>18</v>
      </c>
    </row>
    <row r="409" spans="1:28" x14ac:dyDescent="0.25">
      <c r="A409" t="s">
        <v>16</v>
      </c>
      <c r="B409">
        <v>407</v>
      </c>
      <c r="C409" s="1">
        <v>40561</v>
      </c>
      <c r="D409">
        <v>1</v>
      </c>
      <c r="E409">
        <v>0</v>
      </c>
      <c r="F409">
        <v>1</v>
      </c>
      <c r="G409">
        <v>22</v>
      </c>
      <c r="H409" t="s">
        <v>21</v>
      </c>
      <c r="I409">
        <v>2</v>
      </c>
      <c r="J409">
        <v>2</v>
      </c>
      <c r="K409" s="53">
        <v>0.22</v>
      </c>
      <c r="L409" s="53">
        <v>0.2576</v>
      </c>
      <c r="M409" s="54">
        <v>0.93</v>
      </c>
      <c r="N409">
        <v>8.9599999999999999E-2</v>
      </c>
      <c r="O409">
        <v>0</v>
      </c>
      <c r="P409">
        <v>33</v>
      </c>
      <c r="Q409">
        <v>33</v>
      </c>
      <c r="R409" t="s">
        <v>33</v>
      </c>
      <c r="S409">
        <v>2011</v>
      </c>
      <c r="T409" t="s">
        <v>31</v>
      </c>
      <c r="U409" s="66">
        <v>0.91666666666666663</v>
      </c>
      <c r="V409" t="s">
        <v>51</v>
      </c>
      <c r="W409" t="s">
        <v>34</v>
      </c>
      <c r="X409" s="53">
        <v>0.22</v>
      </c>
      <c r="Y409" s="53">
        <v>0.26</v>
      </c>
      <c r="Z409" s="54">
        <v>0.93</v>
      </c>
      <c r="AA409" s="67" t="str">
        <f>TEXT(RESULT__A[[#This Row],[TIME]],"AM/PM")</f>
        <v>PM</v>
      </c>
      <c r="AB409" t="str">
        <f>TEXT(RESULT__A[[#This Row],[DTEDAY]],"DD")</f>
        <v>18</v>
      </c>
    </row>
    <row r="410" spans="1:28" x14ac:dyDescent="0.25">
      <c r="A410" t="s">
        <v>16</v>
      </c>
      <c r="B410">
        <v>408</v>
      </c>
      <c r="C410" s="1">
        <v>40561</v>
      </c>
      <c r="D410">
        <v>1</v>
      </c>
      <c r="E410">
        <v>0</v>
      </c>
      <c r="F410">
        <v>1</v>
      </c>
      <c r="G410">
        <v>23</v>
      </c>
      <c r="H410" t="s">
        <v>21</v>
      </c>
      <c r="I410">
        <v>2</v>
      </c>
      <c r="J410">
        <v>2</v>
      </c>
      <c r="K410" s="53">
        <v>0.22</v>
      </c>
      <c r="L410" s="53">
        <v>0.2727</v>
      </c>
      <c r="M410" s="54">
        <v>0.93</v>
      </c>
      <c r="N410">
        <v>0</v>
      </c>
      <c r="O410">
        <v>1</v>
      </c>
      <c r="P410">
        <v>19</v>
      </c>
      <c r="Q410">
        <v>20</v>
      </c>
      <c r="R410" t="s">
        <v>33</v>
      </c>
      <c r="S410">
        <v>2011</v>
      </c>
      <c r="T410" t="s">
        <v>31</v>
      </c>
      <c r="U410" s="66">
        <v>0.95833333333333337</v>
      </c>
      <c r="V410" t="s">
        <v>51</v>
      </c>
      <c r="W410" t="s">
        <v>34</v>
      </c>
      <c r="X410" s="53">
        <v>0.22</v>
      </c>
      <c r="Y410" s="53">
        <v>0.27</v>
      </c>
      <c r="Z410" s="54">
        <v>0.93</v>
      </c>
      <c r="AA410" s="67" t="str">
        <f>TEXT(RESULT__A[[#This Row],[TIME]],"AM/PM")</f>
        <v>PM</v>
      </c>
      <c r="AB410" t="str">
        <f>TEXT(RESULT__A[[#This Row],[DTEDAY]],"DD")</f>
        <v>18</v>
      </c>
    </row>
    <row r="411" spans="1:28" x14ac:dyDescent="0.25">
      <c r="A411" t="s">
        <v>16</v>
      </c>
      <c r="B411">
        <v>409</v>
      </c>
      <c r="C411" s="1">
        <v>40562</v>
      </c>
      <c r="D411">
        <v>1</v>
      </c>
      <c r="E411">
        <v>0</v>
      </c>
      <c r="F411">
        <v>1</v>
      </c>
      <c r="G411">
        <v>0</v>
      </c>
      <c r="H411" t="s">
        <v>21</v>
      </c>
      <c r="I411">
        <v>3</v>
      </c>
      <c r="J411">
        <v>2</v>
      </c>
      <c r="K411" s="53">
        <v>0.22</v>
      </c>
      <c r="L411" s="53">
        <v>0.2727</v>
      </c>
      <c r="M411" s="54">
        <v>0.93</v>
      </c>
      <c r="N411">
        <v>0</v>
      </c>
      <c r="O411">
        <v>0</v>
      </c>
      <c r="P411">
        <v>3</v>
      </c>
      <c r="Q411">
        <v>3</v>
      </c>
      <c r="R411" t="s">
        <v>33</v>
      </c>
      <c r="S411">
        <v>2011</v>
      </c>
      <c r="T411" t="s">
        <v>31</v>
      </c>
      <c r="U411" s="66">
        <v>0</v>
      </c>
      <c r="V411" t="s">
        <v>52</v>
      </c>
      <c r="W411" t="s">
        <v>34</v>
      </c>
      <c r="X411" s="53">
        <v>0.22</v>
      </c>
      <c r="Y411" s="53">
        <v>0.27</v>
      </c>
      <c r="Z411" s="54">
        <v>0.93</v>
      </c>
      <c r="AA411" s="67" t="str">
        <f>TEXT(RESULT__A[[#This Row],[TIME]],"AM/PM")</f>
        <v>AM</v>
      </c>
      <c r="AB411" t="str">
        <f>TEXT(RESULT__A[[#This Row],[DTEDAY]],"DD")</f>
        <v>19</v>
      </c>
    </row>
    <row r="412" spans="1:28" x14ac:dyDescent="0.25">
      <c r="A412" t="s">
        <v>16</v>
      </c>
      <c r="B412">
        <v>410</v>
      </c>
      <c r="C412" s="1">
        <v>40562</v>
      </c>
      <c r="D412">
        <v>1</v>
      </c>
      <c r="E412">
        <v>0</v>
      </c>
      <c r="F412">
        <v>1</v>
      </c>
      <c r="G412">
        <v>1</v>
      </c>
      <c r="H412" t="s">
        <v>21</v>
      </c>
      <c r="I412">
        <v>3</v>
      </c>
      <c r="J412">
        <v>3</v>
      </c>
      <c r="K412" s="53">
        <v>0.22</v>
      </c>
      <c r="L412" s="53">
        <v>0.2273</v>
      </c>
      <c r="M412" s="54">
        <v>0.93</v>
      </c>
      <c r="N412">
        <v>0.1343</v>
      </c>
      <c r="O412">
        <v>1</v>
      </c>
      <c r="P412">
        <v>6</v>
      </c>
      <c r="Q412">
        <v>7</v>
      </c>
      <c r="R412" t="s">
        <v>33</v>
      </c>
      <c r="S412">
        <v>2011</v>
      </c>
      <c r="T412" t="s">
        <v>31</v>
      </c>
      <c r="U412" s="66">
        <v>4.1666666666666664E-2</v>
      </c>
      <c r="V412" t="s">
        <v>52</v>
      </c>
      <c r="W412" t="s">
        <v>35</v>
      </c>
      <c r="X412" s="53">
        <v>0.22</v>
      </c>
      <c r="Y412" s="53">
        <v>0.23</v>
      </c>
      <c r="Z412" s="54">
        <v>0.93</v>
      </c>
      <c r="AA412" s="67" t="str">
        <f>TEXT(RESULT__A[[#This Row],[TIME]],"AM/PM")</f>
        <v>AM</v>
      </c>
      <c r="AB412" t="str">
        <f>TEXT(RESULT__A[[#This Row],[DTEDAY]],"DD")</f>
        <v>19</v>
      </c>
    </row>
    <row r="413" spans="1:28" x14ac:dyDescent="0.25">
      <c r="A413" t="s">
        <v>16</v>
      </c>
      <c r="B413">
        <v>411</v>
      </c>
      <c r="C413" s="1">
        <v>40562</v>
      </c>
      <c r="D413">
        <v>1</v>
      </c>
      <c r="E413">
        <v>0</v>
      </c>
      <c r="F413">
        <v>1</v>
      </c>
      <c r="G413">
        <v>2</v>
      </c>
      <c r="H413" t="s">
        <v>21</v>
      </c>
      <c r="I413">
        <v>3</v>
      </c>
      <c r="J413">
        <v>3</v>
      </c>
      <c r="K413" s="53">
        <v>0.22</v>
      </c>
      <c r="L413" s="53">
        <v>0.2273</v>
      </c>
      <c r="M413" s="54">
        <v>0.93</v>
      </c>
      <c r="N413">
        <v>0.1343</v>
      </c>
      <c r="O413">
        <v>0</v>
      </c>
      <c r="P413">
        <v>3</v>
      </c>
      <c r="Q413">
        <v>3</v>
      </c>
      <c r="R413" t="s">
        <v>33</v>
      </c>
      <c r="S413">
        <v>2011</v>
      </c>
      <c r="T413" t="s">
        <v>31</v>
      </c>
      <c r="U413" s="66">
        <v>8.3333333333333329E-2</v>
      </c>
      <c r="V413" t="s">
        <v>52</v>
      </c>
      <c r="W413" t="s">
        <v>35</v>
      </c>
      <c r="X413" s="53">
        <v>0.22</v>
      </c>
      <c r="Y413" s="53">
        <v>0.23</v>
      </c>
      <c r="Z413" s="54">
        <v>0.93</v>
      </c>
      <c r="AA413" s="67" t="str">
        <f>TEXT(RESULT__A[[#This Row],[TIME]],"AM/PM")</f>
        <v>AM</v>
      </c>
      <c r="AB413" t="str">
        <f>TEXT(RESULT__A[[#This Row],[DTEDAY]],"DD")</f>
        <v>19</v>
      </c>
    </row>
    <row r="414" spans="1:28" x14ac:dyDescent="0.25">
      <c r="A414" t="s">
        <v>16</v>
      </c>
      <c r="B414">
        <v>412</v>
      </c>
      <c r="C414" s="1">
        <v>40562</v>
      </c>
      <c r="D414">
        <v>1</v>
      </c>
      <c r="E414">
        <v>0</v>
      </c>
      <c r="F414">
        <v>1</v>
      </c>
      <c r="G414">
        <v>4</v>
      </c>
      <c r="H414" t="s">
        <v>21</v>
      </c>
      <c r="I414">
        <v>3</v>
      </c>
      <c r="J414">
        <v>3</v>
      </c>
      <c r="K414" s="53">
        <v>0.22</v>
      </c>
      <c r="L414" s="53">
        <v>0.2273</v>
      </c>
      <c r="M414" s="54">
        <v>0.93</v>
      </c>
      <c r="N414">
        <v>0.1343</v>
      </c>
      <c r="O414">
        <v>1</v>
      </c>
      <c r="P414">
        <v>1</v>
      </c>
      <c r="Q414">
        <v>2</v>
      </c>
      <c r="R414" t="s">
        <v>33</v>
      </c>
      <c r="S414">
        <v>2011</v>
      </c>
      <c r="T414" t="s">
        <v>31</v>
      </c>
      <c r="U414" s="66">
        <v>0.16666666666666666</v>
      </c>
      <c r="V414" t="s">
        <v>52</v>
      </c>
      <c r="W414" t="s">
        <v>35</v>
      </c>
      <c r="X414" s="53">
        <v>0.22</v>
      </c>
      <c r="Y414" s="53">
        <v>0.23</v>
      </c>
      <c r="Z414" s="54">
        <v>0.93</v>
      </c>
      <c r="AA414" s="67" t="str">
        <f>TEXT(RESULT__A[[#This Row],[TIME]],"AM/PM")</f>
        <v>AM</v>
      </c>
      <c r="AB414" t="str">
        <f>TEXT(RESULT__A[[#This Row],[DTEDAY]],"DD")</f>
        <v>19</v>
      </c>
    </row>
    <row r="415" spans="1:28" x14ac:dyDescent="0.25">
      <c r="A415" t="s">
        <v>16</v>
      </c>
      <c r="B415">
        <v>413</v>
      </c>
      <c r="C415" s="1">
        <v>40562</v>
      </c>
      <c r="D415">
        <v>1</v>
      </c>
      <c r="E415">
        <v>0</v>
      </c>
      <c r="F415">
        <v>1</v>
      </c>
      <c r="G415">
        <v>5</v>
      </c>
      <c r="H415" t="s">
        <v>21</v>
      </c>
      <c r="I415">
        <v>3</v>
      </c>
      <c r="J415">
        <v>2</v>
      </c>
      <c r="K415" s="53">
        <v>0.22</v>
      </c>
      <c r="L415" s="53">
        <v>0.2576</v>
      </c>
      <c r="M415" s="54">
        <v>0.93</v>
      </c>
      <c r="N415">
        <v>8.9599999999999999E-2</v>
      </c>
      <c r="O415">
        <v>0</v>
      </c>
      <c r="P415">
        <v>7</v>
      </c>
      <c r="Q415">
        <v>7</v>
      </c>
      <c r="R415" t="s">
        <v>33</v>
      </c>
      <c r="S415">
        <v>2011</v>
      </c>
      <c r="T415" t="s">
        <v>31</v>
      </c>
      <c r="U415" s="66">
        <v>0.20833333333333334</v>
      </c>
      <c r="V415" t="s">
        <v>52</v>
      </c>
      <c r="W415" t="s">
        <v>34</v>
      </c>
      <c r="X415" s="53">
        <v>0.22</v>
      </c>
      <c r="Y415" s="53">
        <v>0.26</v>
      </c>
      <c r="Z415" s="54">
        <v>0.93</v>
      </c>
      <c r="AA415" s="67" t="str">
        <f>TEXT(RESULT__A[[#This Row],[TIME]],"AM/PM")</f>
        <v>AM</v>
      </c>
      <c r="AB415" t="str">
        <f>TEXT(RESULT__A[[#This Row],[DTEDAY]],"DD")</f>
        <v>19</v>
      </c>
    </row>
    <row r="416" spans="1:28" x14ac:dyDescent="0.25">
      <c r="A416" t="s">
        <v>16</v>
      </c>
      <c r="B416">
        <v>414</v>
      </c>
      <c r="C416" s="1">
        <v>40562</v>
      </c>
      <c r="D416">
        <v>1</v>
      </c>
      <c r="E416">
        <v>0</v>
      </c>
      <c r="F416">
        <v>1</v>
      </c>
      <c r="G416">
        <v>6</v>
      </c>
      <c r="H416" t="s">
        <v>21</v>
      </c>
      <c r="I416">
        <v>3</v>
      </c>
      <c r="J416">
        <v>2</v>
      </c>
      <c r="K416" s="53">
        <v>0.22</v>
      </c>
      <c r="L416" s="53">
        <v>0.2576</v>
      </c>
      <c r="M416" s="54">
        <v>0.93</v>
      </c>
      <c r="N416">
        <v>8.9599999999999999E-2</v>
      </c>
      <c r="O416">
        <v>0</v>
      </c>
      <c r="P416">
        <v>32</v>
      </c>
      <c r="Q416">
        <v>32</v>
      </c>
      <c r="R416" t="s">
        <v>33</v>
      </c>
      <c r="S416">
        <v>2011</v>
      </c>
      <c r="T416" t="s">
        <v>31</v>
      </c>
      <c r="U416" s="66">
        <v>0.25</v>
      </c>
      <c r="V416" t="s">
        <v>52</v>
      </c>
      <c r="W416" t="s">
        <v>34</v>
      </c>
      <c r="X416" s="53">
        <v>0.22</v>
      </c>
      <c r="Y416" s="53">
        <v>0.26</v>
      </c>
      <c r="Z416" s="54">
        <v>0.93</v>
      </c>
      <c r="AA416" s="67" t="str">
        <f>TEXT(RESULT__A[[#This Row],[TIME]],"AM/PM")</f>
        <v>AM</v>
      </c>
      <c r="AB416" t="str">
        <f>TEXT(RESULT__A[[#This Row],[DTEDAY]],"DD")</f>
        <v>19</v>
      </c>
    </row>
    <row r="417" spans="1:28" x14ac:dyDescent="0.25">
      <c r="A417" t="s">
        <v>16</v>
      </c>
      <c r="B417">
        <v>415</v>
      </c>
      <c r="C417" s="1">
        <v>40562</v>
      </c>
      <c r="D417">
        <v>1</v>
      </c>
      <c r="E417">
        <v>0</v>
      </c>
      <c r="F417">
        <v>1</v>
      </c>
      <c r="G417">
        <v>7</v>
      </c>
      <c r="H417" t="s">
        <v>21</v>
      </c>
      <c r="I417">
        <v>3</v>
      </c>
      <c r="J417">
        <v>2</v>
      </c>
      <c r="K417" s="53">
        <v>0.24</v>
      </c>
      <c r="L417" s="53">
        <v>0.2576</v>
      </c>
      <c r="M417" s="54">
        <v>0.92</v>
      </c>
      <c r="N417">
        <v>0.1045</v>
      </c>
      <c r="O417">
        <v>1</v>
      </c>
      <c r="P417">
        <v>89</v>
      </c>
      <c r="Q417">
        <v>90</v>
      </c>
      <c r="R417" t="s">
        <v>33</v>
      </c>
      <c r="S417">
        <v>2011</v>
      </c>
      <c r="T417" t="s">
        <v>31</v>
      </c>
      <c r="U417" s="66">
        <v>0.29166666666666669</v>
      </c>
      <c r="V417" t="s">
        <v>52</v>
      </c>
      <c r="W417" t="s">
        <v>34</v>
      </c>
      <c r="X417" s="53">
        <v>0.24</v>
      </c>
      <c r="Y417" s="53">
        <v>0.26</v>
      </c>
      <c r="Z417" s="54">
        <v>0.92</v>
      </c>
      <c r="AA417" s="67" t="str">
        <f>TEXT(RESULT__A[[#This Row],[TIME]],"AM/PM")</f>
        <v>AM</v>
      </c>
      <c r="AB417" t="str">
        <f>TEXT(RESULT__A[[#This Row],[DTEDAY]],"DD")</f>
        <v>19</v>
      </c>
    </row>
    <row r="418" spans="1:28" x14ac:dyDescent="0.25">
      <c r="A418" t="s">
        <v>16</v>
      </c>
      <c r="B418">
        <v>416</v>
      </c>
      <c r="C418" s="1">
        <v>40562</v>
      </c>
      <c r="D418">
        <v>1</v>
      </c>
      <c r="E418">
        <v>0</v>
      </c>
      <c r="F418">
        <v>1</v>
      </c>
      <c r="G418">
        <v>8</v>
      </c>
      <c r="H418" t="s">
        <v>21</v>
      </c>
      <c r="I418">
        <v>3</v>
      </c>
      <c r="J418">
        <v>2</v>
      </c>
      <c r="K418" s="53">
        <v>0.24</v>
      </c>
      <c r="L418" s="53">
        <v>0.2576</v>
      </c>
      <c r="M418" s="54">
        <v>0.93</v>
      </c>
      <c r="N418">
        <v>0.1045</v>
      </c>
      <c r="O418">
        <v>1</v>
      </c>
      <c r="P418">
        <v>196</v>
      </c>
      <c r="Q418">
        <v>197</v>
      </c>
      <c r="R418" t="s">
        <v>33</v>
      </c>
      <c r="S418">
        <v>2011</v>
      </c>
      <c r="T418" t="s">
        <v>31</v>
      </c>
      <c r="U418" s="66">
        <v>0.33333333333333331</v>
      </c>
      <c r="V418" t="s">
        <v>52</v>
      </c>
      <c r="W418" t="s">
        <v>34</v>
      </c>
      <c r="X418" s="53">
        <v>0.24</v>
      </c>
      <c r="Y418" s="53">
        <v>0.26</v>
      </c>
      <c r="Z418" s="54">
        <v>0.93</v>
      </c>
      <c r="AA418" s="67" t="str">
        <f>TEXT(RESULT__A[[#This Row],[TIME]],"AM/PM")</f>
        <v>AM</v>
      </c>
      <c r="AB418" t="str">
        <f>TEXT(RESULT__A[[#This Row],[DTEDAY]],"DD")</f>
        <v>19</v>
      </c>
    </row>
    <row r="419" spans="1:28" x14ac:dyDescent="0.25">
      <c r="A419" t="s">
        <v>16</v>
      </c>
      <c r="B419">
        <v>417</v>
      </c>
      <c r="C419" s="1">
        <v>40562</v>
      </c>
      <c r="D419">
        <v>1</v>
      </c>
      <c r="E419">
        <v>0</v>
      </c>
      <c r="F419">
        <v>1</v>
      </c>
      <c r="G419">
        <v>9</v>
      </c>
      <c r="H419" t="s">
        <v>21</v>
      </c>
      <c r="I419">
        <v>3</v>
      </c>
      <c r="J419">
        <v>2</v>
      </c>
      <c r="K419" s="53">
        <v>0.24</v>
      </c>
      <c r="L419" s="53">
        <v>0.2576</v>
      </c>
      <c r="M419" s="54">
        <v>0.93</v>
      </c>
      <c r="N419">
        <v>0.1045</v>
      </c>
      <c r="O419">
        <v>2</v>
      </c>
      <c r="P419">
        <v>107</v>
      </c>
      <c r="Q419">
        <v>109</v>
      </c>
      <c r="R419" t="s">
        <v>33</v>
      </c>
      <c r="S419">
        <v>2011</v>
      </c>
      <c r="T419" t="s">
        <v>31</v>
      </c>
      <c r="U419" s="66">
        <v>0.375</v>
      </c>
      <c r="V419" t="s">
        <v>52</v>
      </c>
      <c r="W419" t="s">
        <v>34</v>
      </c>
      <c r="X419" s="53">
        <v>0.24</v>
      </c>
      <c r="Y419" s="53">
        <v>0.26</v>
      </c>
      <c r="Z419" s="54">
        <v>0.93</v>
      </c>
      <c r="AA419" s="67" t="str">
        <f>TEXT(RESULT__A[[#This Row],[TIME]],"AM/PM")</f>
        <v>AM</v>
      </c>
      <c r="AB419" t="str">
        <f>TEXT(RESULT__A[[#This Row],[DTEDAY]],"DD")</f>
        <v>19</v>
      </c>
    </row>
    <row r="420" spans="1:28" x14ac:dyDescent="0.25">
      <c r="A420" t="s">
        <v>16</v>
      </c>
      <c r="B420">
        <v>418</v>
      </c>
      <c r="C420" s="1">
        <v>40562</v>
      </c>
      <c r="D420">
        <v>1</v>
      </c>
      <c r="E420">
        <v>0</v>
      </c>
      <c r="F420">
        <v>1</v>
      </c>
      <c r="G420">
        <v>10</v>
      </c>
      <c r="H420" t="s">
        <v>21</v>
      </c>
      <c r="I420">
        <v>3</v>
      </c>
      <c r="J420">
        <v>2</v>
      </c>
      <c r="K420" s="53">
        <v>0.26</v>
      </c>
      <c r="L420" s="53">
        <v>0.2727</v>
      </c>
      <c r="M420" s="54">
        <v>0.93</v>
      </c>
      <c r="N420">
        <v>0.1343</v>
      </c>
      <c r="O420">
        <v>1</v>
      </c>
      <c r="P420">
        <v>46</v>
      </c>
      <c r="Q420">
        <v>47</v>
      </c>
      <c r="R420" t="s">
        <v>33</v>
      </c>
      <c r="S420">
        <v>2011</v>
      </c>
      <c r="T420" t="s">
        <v>31</v>
      </c>
      <c r="U420" s="66">
        <v>0.41666666666666669</v>
      </c>
      <c r="V420" t="s">
        <v>52</v>
      </c>
      <c r="W420" t="s">
        <v>34</v>
      </c>
      <c r="X420" s="53">
        <v>0.26</v>
      </c>
      <c r="Y420" s="53">
        <v>0.27</v>
      </c>
      <c r="Z420" s="54">
        <v>0.93</v>
      </c>
      <c r="AA420" s="67" t="str">
        <f>TEXT(RESULT__A[[#This Row],[TIME]],"AM/PM")</f>
        <v>AM</v>
      </c>
      <c r="AB420" t="str">
        <f>TEXT(RESULT__A[[#This Row],[DTEDAY]],"DD")</f>
        <v>19</v>
      </c>
    </row>
    <row r="421" spans="1:28" x14ac:dyDescent="0.25">
      <c r="A421" t="s">
        <v>16</v>
      </c>
      <c r="B421">
        <v>419</v>
      </c>
      <c r="C421" s="1">
        <v>40562</v>
      </c>
      <c r="D421">
        <v>1</v>
      </c>
      <c r="E421">
        <v>0</v>
      </c>
      <c r="F421">
        <v>1</v>
      </c>
      <c r="G421">
        <v>11</v>
      </c>
      <c r="H421" t="s">
        <v>21</v>
      </c>
      <c r="I421">
        <v>3</v>
      </c>
      <c r="J421">
        <v>2</v>
      </c>
      <c r="K421" s="53">
        <v>0.28000000000000003</v>
      </c>
      <c r="L421" s="53">
        <v>0.30299999999999999</v>
      </c>
      <c r="M421" s="54">
        <v>0.87</v>
      </c>
      <c r="N421">
        <v>8.9599999999999999E-2</v>
      </c>
      <c r="O421">
        <v>5</v>
      </c>
      <c r="P421">
        <v>47</v>
      </c>
      <c r="Q421">
        <v>52</v>
      </c>
      <c r="R421" t="s">
        <v>33</v>
      </c>
      <c r="S421">
        <v>2011</v>
      </c>
      <c r="T421" t="s">
        <v>31</v>
      </c>
      <c r="U421" s="66">
        <v>0.45833333333333331</v>
      </c>
      <c r="V421" t="s">
        <v>52</v>
      </c>
      <c r="W421" t="s">
        <v>34</v>
      </c>
      <c r="X421" s="53">
        <v>0.28000000000000003</v>
      </c>
      <c r="Y421" s="53">
        <v>0.3</v>
      </c>
      <c r="Z421" s="54">
        <v>0.87</v>
      </c>
      <c r="AA421" s="67" t="str">
        <f>TEXT(RESULT__A[[#This Row],[TIME]],"AM/PM")</f>
        <v>AM</v>
      </c>
      <c r="AB421" t="str">
        <f>TEXT(RESULT__A[[#This Row],[DTEDAY]],"DD")</f>
        <v>19</v>
      </c>
    </row>
    <row r="422" spans="1:28" x14ac:dyDescent="0.25">
      <c r="A422" t="s">
        <v>16</v>
      </c>
      <c r="B422">
        <v>420</v>
      </c>
      <c r="C422" s="1">
        <v>40562</v>
      </c>
      <c r="D422">
        <v>1</v>
      </c>
      <c r="E422">
        <v>0</v>
      </c>
      <c r="F422">
        <v>1</v>
      </c>
      <c r="G422">
        <v>12</v>
      </c>
      <c r="H422" t="s">
        <v>21</v>
      </c>
      <c r="I422">
        <v>3</v>
      </c>
      <c r="J422">
        <v>2</v>
      </c>
      <c r="K422" s="53">
        <v>0.3</v>
      </c>
      <c r="L422" s="53">
        <v>0.31819999999999998</v>
      </c>
      <c r="M422" s="54">
        <v>0.81</v>
      </c>
      <c r="N422">
        <v>8.9599999999999999E-2</v>
      </c>
      <c r="O422">
        <v>5</v>
      </c>
      <c r="P422">
        <v>65</v>
      </c>
      <c r="Q422">
        <v>70</v>
      </c>
      <c r="R422" t="s">
        <v>33</v>
      </c>
      <c r="S422">
        <v>2011</v>
      </c>
      <c r="T422" t="s">
        <v>31</v>
      </c>
      <c r="U422" s="66">
        <v>0.5</v>
      </c>
      <c r="V422" t="s">
        <v>52</v>
      </c>
      <c r="W422" t="s">
        <v>34</v>
      </c>
      <c r="X422" s="53">
        <v>0.3</v>
      </c>
      <c r="Y422" s="53">
        <v>0.32</v>
      </c>
      <c r="Z422" s="54">
        <v>0.81</v>
      </c>
      <c r="AA422" s="67" t="str">
        <f>TEXT(RESULT__A[[#This Row],[TIME]],"AM/PM")</f>
        <v>PM</v>
      </c>
      <c r="AB422" t="str">
        <f>TEXT(RESULT__A[[#This Row],[DTEDAY]],"DD")</f>
        <v>19</v>
      </c>
    </row>
    <row r="423" spans="1:28" x14ac:dyDescent="0.25">
      <c r="A423" t="s">
        <v>16</v>
      </c>
      <c r="B423">
        <v>421</v>
      </c>
      <c r="C423" s="1">
        <v>40562</v>
      </c>
      <c r="D423">
        <v>1</v>
      </c>
      <c r="E423">
        <v>0</v>
      </c>
      <c r="F423">
        <v>1</v>
      </c>
      <c r="G423">
        <v>13</v>
      </c>
      <c r="H423" t="s">
        <v>21</v>
      </c>
      <c r="I423">
        <v>3</v>
      </c>
      <c r="J423">
        <v>1</v>
      </c>
      <c r="K423" s="53">
        <v>0.4</v>
      </c>
      <c r="L423" s="53">
        <v>0.40910000000000002</v>
      </c>
      <c r="M423" s="54">
        <v>0.62</v>
      </c>
      <c r="N423">
        <v>0.28360000000000002</v>
      </c>
      <c r="O423">
        <v>11</v>
      </c>
      <c r="P423">
        <v>67</v>
      </c>
      <c r="Q423">
        <v>78</v>
      </c>
      <c r="R423" t="s">
        <v>33</v>
      </c>
      <c r="S423">
        <v>2011</v>
      </c>
      <c r="T423" t="s">
        <v>31</v>
      </c>
      <c r="U423" s="66">
        <v>0.54166666666666663</v>
      </c>
      <c r="V423" t="s">
        <v>52</v>
      </c>
      <c r="W423" t="s">
        <v>32</v>
      </c>
      <c r="X423" s="53">
        <v>0.4</v>
      </c>
      <c r="Y423" s="53">
        <v>0.41</v>
      </c>
      <c r="Z423" s="54">
        <v>0.62</v>
      </c>
      <c r="AA423" s="67" t="str">
        <f>TEXT(RESULT__A[[#This Row],[TIME]],"AM/PM")</f>
        <v>PM</v>
      </c>
      <c r="AB423" t="str">
        <f>TEXT(RESULT__A[[#This Row],[DTEDAY]],"DD")</f>
        <v>19</v>
      </c>
    </row>
    <row r="424" spans="1:28" x14ac:dyDescent="0.25">
      <c r="A424" t="s">
        <v>16</v>
      </c>
      <c r="B424">
        <v>422</v>
      </c>
      <c r="C424" s="1">
        <v>40562</v>
      </c>
      <c r="D424">
        <v>1</v>
      </c>
      <c r="E424">
        <v>0</v>
      </c>
      <c r="F424">
        <v>1</v>
      </c>
      <c r="G424">
        <v>14</v>
      </c>
      <c r="H424" t="s">
        <v>21</v>
      </c>
      <c r="I424">
        <v>3</v>
      </c>
      <c r="J424">
        <v>1</v>
      </c>
      <c r="K424" s="53">
        <v>0.4</v>
      </c>
      <c r="L424" s="53">
        <v>0.40910000000000002</v>
      </c>
      <c r="M424" s="54">
        <v>0.57999999999999996</v>
      </c>
      <c r="N424">
        <v>0.25369999999999998</v>
      </c>
      <c r="O424">
        <v>7</v>
      </c>
      <c r="P424">
        <v>68</v>
      </c>
      <c r="Q424">
        <v>75</v>
      </c>
      <c r="R424" t="s">
        <v>33</v>
      </c>
      <c r="S424">
        <v>2011</v>
      </c>
      <c r="T424" t="s">
        <v>31</v>
      </c>
      <c r="U424" s="66">
        <v>0.58333333333333337</v>
      </c>
      <c r="V424" t="s">
        <v>52</v>
      </c>
      <c r="W424" t="s">
        <v>32</v>
      </c>
      <c r="X424" s="53">
        <v>0.4</v>
      </c>
      <c r="Y424" s="53">
        <v>0.41</v>
      </c>
      <c r="Z424" s="54">
        <v>0.57999999999999996</v>
      </c>
      <c r="AA424" s="67" t="str">
        <f>TEXT(RESULT__A[[#This Row],[TIME]],"AM/PM")</f>
        <v>PM</v>
      </c>
      <c r="AB424" t="str">
        <f>TEXT(RESULT__A[[#This Row],[DTEDAY]],"DD")</f>
        <v>19</v>
      </c>
    </row>
    <row r="425" spans="1:28" x14ac:dyDescent="0.25">
      <c r="A425" t="s">
        <v>16</v>
      </c>
      <c r="B425">
        <v>423</v>
      </c>
      <c r="C425" s="1">
        <v>40562</v>
      </c>
      <c r="D425">
        <v>1</v>
      </c>
      <c r="E425">
        <v>0</v>
      </c>
      <c r="F425">
        <v>1</v>
      </c>
      <c r="G425">
        <v>15</v>
      </c>
      <c r="H425" t="s">
        <v>21</v>
      </c>
      <c r="I425">
        <v>3</v>
      </c>
      <c r="J425">
        <v>1</v>
      </c>
      <c r="K425" s="53">
        <v>0.4</v>
      </c>
      <c r="L425" s="53">
        <v>0.40910000000000002</v>
      </c>
      <c r="M425" s="54">
        <v>0.54</v>
      </c>
      <c r="N425">
        <v>0.28360000000000002</v>
      </c>
      <c r="O425">
        <v>4</v>
      </c>
      <c r="P425">
        <v>78</v>
      </c>
      <c r="Q425">
        <v>82</v>
      </c>
      <c r="R425" t="s">
        <v>33</v>
      </c>
      <c r="S425">
        <v>2011</v>
      </c>
      <c r="T425" t="s">
        <v>31</v>
      </c>
      <c r="U425" s="66">
        <v>0.625</v>
      </c>
      <c r="V425" t="s">
        <v>52</v>
      </c>
      <c r="W425" t="s">
        <v>32</v>
      </c>
      <c r="X425" s="53">
        <v>0.4</v>
      </c>
      <c r="Y425" s="53">
        <v>0.41</v>
      </c>
      <c r="Z425" s="54">
        <v>0.54</v>
      </c>
      <c r="AA425" s="67" t="str">
        <f>TEXT(RESULT__A[[#This Row],[TIME]],"AM/PM")</f>
        <v>PM</v>
      </c>
      <c r="AB425" t="str">
        <f>TEXT(RESULT__A[[#This Row],[DTEDAY]],"DD")</f>
        <v>19</v>
      </c>
    </row>
    <row r="426" spans="1:28" x14ac:dyDescent="0.25">
      <c r="A426" t="s">
        <v>16</v>
      </c>
      <c r="B426">
        <v>424</v>
      </c>
      <c r="C426" s="1">
        <v>40562</v>
      </c>
      <c r="D426">
        <v>1</v>
      </c>
      <c r="E426">
        <v>0</v>
      </c>
      <c r="F426">
        <v>1</v>
      </c>
      <c r="G426">
        <v>16</v>
      </c>
      <c r="H426" t="s">
        <v>21</v>
      </c>
      <c r="I426">
        <v>3</v>
      </c>
      <c r="J426">
        <v>1</v>
      </c>
      <c r="K426" s="53">
        <v>0.38</v>
      </c>
      <c r="L426" s="53">
        <v>0.39389999999999997</v>
      </c>
      <c r="M426" s="54">
        <v>0.57999999999999996</v>
      </c>
      <c r="N426">
        <v>0.3881</v>
      </c>
      <c r="O426">
        <v>10</v>
      </c>
      <c r="P426">
        <v>94</v>
      </c>
      <c r="Q426">
        <v>104</v>
      </c>
      <c r="R426" t="s">
        <v>33</v>
      </c>
      <c r="S426">
        <v>2011</v>
      </c>
      <c r="T426" t="s">
        <v>31</v>
      </c>
      <c r="U426" s="66">
        <v>0.66666666666666663</v>
      </c>
      <c r="V426" t="s">
        <v>52</v>
      </c>
      <c r="W426" t="s">
        <v>32</v>
      </c>
      <c r="X426" s="53">
        <v>0.38</v>
      </c>
      <c r="Y426" s="53">
        <v>0.39</v>
      </c>
      <c r="Z426" s="54">
        <v>0.57999999999999996</v>
      </c>
      <c r="AA426" s="67" t="str">
        <f>TEXT(RESULT__A[[#This Row],[TIME]],"AM/PM")</f>
        <v>PM</v>
      </c>
      <c r="AB426" t="str">
        <f>TEXT(RESULT__A[[#This Row],[DTEDAY]],"DD")</f>
        <v>19</v>
      </c>
    </row>
    <row r="427" spans="1:28" x14ac:dyDescent="0.25">
      <c r="A427" t="s">
        <v>16</v>
      </c>
      <c r="B427">
        <v>425</v>
      </c>
      <c r="C427" s="1">
        <v>40562</v>
      </c>
      <c r="D427">
        <v>1</v>
      </c>
      <c r="E427">
        <v>0</v>
      </c>
      <c r="F427">
        <v>1</v>
      </c>
      <c r="G427">
        <v>17</v>
      </c>
      <c r="H427" t="s">
        <v>21</v>
      </c>
      <c r="I427">
        <v>3</v>
      </c>
      <c r="J427">
        <v>1</v>
      </c>
      <c r="K427" s="53">
        <v>0.36</v>
      </c>
      <c r="L427" s="53">
        <v>0.33329999999999999</v>
      </c>
      <c r="M427" s="54">
        <v>0.56999999999999995</v>
      </c>
      <c r="N427">
        <v>0.32840000000000003</v>
      </c>
      <c r="O427">
        <v>7</v>
      </c>
      <c r="P427">
        <v>190</v>
      </c>
      <c r="Q427">
        <v>197</v>
      </c>
      <c r="R427" t="s">
        <v>33</v>
      </c>
      <c r="S427">
        <v>2011</v>
      </c>
      <c r="T427" t="s">
        <v>31</v>
      </c>
      <c r="U427" s="66">
        <v>0.70833333333333337</v>
      </c>
      <c r="V427" t="s">
        <v>52</v>
      </c>
      <c r="W427" t="s">
        <v>32</v>
      </c>
      <c r="X427" s="53">
        <v>0.36</v>
      </c>
      <c r="Y427" s="53">
        <v>0.33</v>
      </c>
      <c r="Z427" s="54">
        <v>0.56999999999999995</v>
      </c>
      <c r="AA427" s="67" t="str">
        <f>TEXT(RESULT__A[[#This Row],[TIME]],"AM/PM")</f>
        <v>PM</v>
      </c>
      <c r="AB427" t="str">
        <f>TEXT(RESULT__A[[#This Row],[DTEDAY]],"DD")</f>
        <v>19</v>
      </c>
    </row>
    <row r="428" spans="1:28" x14ac:dyDescent="0.25">
      <c r="A428" t="s">
        <v>16</v>
      </c>
      <c r="B428">
        <v>426</v>
      </c>
      <c r="C428" s="1">
        <v>40562</v>
      </c>
      <c r="D428">
        <v>1</v>
      </c>
      <c r="E428">
        <v>0</v>
      </c>
      <c r="F428">
        <v>1</v>
      </c>
      <c r="G428">
        <v>18</v>
      </c>
      <c r="H428" t="s">
        <v>21</v>
      </c>
      <c r="I428">
        <v>3</v>
      </c>
      <c r="J428">
        <v>1</v>
      </c>
      <c r="K428" s="53">
        <v>0.34</v>
      </c>
      <c r="L428" s="53">
        <v>0.31819999999999998</v>
      </c>
      <c r="M428" s="54">
        <v>0.61</v>
      </c>
      <c r="N428">
        <v>0.28360000000000002</v>
      </c>
      <c r="O428">
        <v>5</v>
      </c>
      <c r="P428">
        <v>156</v>
      </c>
      <c r="Q428">
        <v>161</v>
      </c>
      <c r="R428" t="s">
        <v>33</v>
      </c>
      <c r="S428">
        <v>2011</v>
      </c>
      <c r="T428" t="s">
        <v>31</v>
      </c>
      <c r="U428" s="66">
        <v>0.75</v>
      </c>
      <c r="V428" t="s">
        <v>52</v>
      </c>
      <c r="W428" t="s">
        <v>32</v>
      </c>
      <c r="X428" s="53">
        <v>0.34</v>
      </c>
      <c r="Y428" s="53">
        <v>0.32</v>
      </c>
      <c r="Z428" s="54">
        <v>0.61</v>
      </c>
      <c r="AA428" s="67" t="str">
        <f>TEXT(RESULT__A[[#This Row],[TIME]],"AM/PM")</f>
        <v>PM</v>
      </c>
      <c r="AB428" t="str">
        <f>TEXT(RESULT__A[[#This Row],[DTEDAY]],"DD")</f>
        <v>19</v>
      </c>
    </row>
    <row r="429" spans="1:28" x14ac:dyDescent="0.25">
      <c r="A429" t="s">
        <v>16</v>
      </c>
      <c r="B429">
        <v>427</v>
      </c>
      <c r="C429" s="1">
        <v>40562</v>
      </c>
      <c r="D429">
        <v>1</v>
      </c>
      <c r="E429">
        <v>0</v>
      </c>
      <c r="F429">
        <v>1</v>
      </c>
      <c r="G429">
        <v>19</v>
      </c>
      <c r="H429" t="s">
        <v>21</v>
      </c>
      <c r="I429">
        <v>3</v>
      </c>
      <c r="J429">
        <v>1</v>
      </c>
      <c r="K429" s="53">
        <v>0.32</v>
      </c>
      <c r="L429" s="53">
        <v>0.28789999999999999</v>
      </c>
      <c r="M429" s="54">
        <v>0.56999999999999995</v>
      </c>
      <c r="N429">
        <v>0.41789999999999999</v>
      </c>
      <c r="O429">
        <v>4</v>
      </c>
      <c r="P429">
        <v>108</v>
      </c>
      <c r="Q429">
        <v>112</v>
      </c>
      <c r="R429" t="s">
        <v>33</v>
      </c>
      <c r="S429">
        <v>2011</v>
      </c>
      <c r="T429" t="s">
        <v>31</v>
      </c>
      <c r="U429" s="66">
        <v>0.79166666666666663</v>
      </c>
      <c r="V429" t="s">
        <v>52</v>
      </c>
      <c r="W429" t="s">
        <v>32</v>
      </c>
      <c r="X429" s="53">
        <v>0.32</v>
      </c>
      <c r="Y429" s="53">
        <v>0.28999999999999998</v>
      </c>
      <c r="Z429" s="54">
        <v>0.56999999999999995</v>
      </c>
      <c r="AA429" s="67" t="str">
        <f>TEXT(RESULT__A[[#This Row],[TIME]],"AM/PM")</f>
        <v>PM</v>
      </c>
      <c r="AB429" t="str">
        <f>TEXT(RESULT__A[[#This Row],[DTEDAY]],"DD")</f>
        <v>19</v>
      </c>
    </row>
    <row r="430" spans="1:28" x14ac:dyDescent="0.25">
      <c r="A430" t="s">
        <v>16</v>
      </c>
      <c r="B430">
        <v>428</v>
      </c>
      <c r="C430" s="1">
        <v>40562</v>
      </c>
      <c r="D430">
        <v>1</v>
      </c>
      <c r="E430">
        <v>0</v>
      </c>
      <c r="F430">
        <v>1</v>
      </c>
      <c r="G430">
        <v>20</v>
      </c>
      <c r="H430" t="s">
        <v>21</v>
      </c>
      <c r="I430">
        <v>3</v>
      </c>
      <c r="J430">
        <v>1</v>
      </c>
      <c r="K430" s="53">
        <v>0.32</v>
      </c>
      <c r="L430" s="53">
        <v>0.30299999999999999</v>
      </c>
      <c r="M430" s="54">
        <v>0.49</v>
      </c>
      <c r="N430">
        <v>0.29849999999999999</v>
      </c>
      <c r="O430">
        <v>2</v>
      </c>
      <c r="P430">
        <v>74</v>
      </c>
      <c r="Q430">
        <v>76</v>
      </c>
      <c r="R430" t="s">
        <v>33</v>
      </c>
      <c r="S430">
        <v>2011</v>
      </c>
      <c r="T430" t="s">
        <v>31</v>
      </c>
      <c r="U430" s="66">
        <v>0.83333333333333337</v>
      </c>
      <c r="V430" t="s">
        <v>52</v>
      </c>
      <c r="W430" t="s">
        <v>32</v>
      </c>
      <c r="X430" s="53">
        <v>0.32</v>
      </c>
      <c r="Y430" s="53">
        <v>0.3</v>
      </c>
      <c r="Z430" s="54">
        <v>0.49</v>
      </c>
      <c r="AA430" s="67" t="str">
        <f>TEXT(RESULT__A[[#This Row],[TIME]],"AM/PM")</f>
        <v>PM</v>
      </c>
      <c r="AB430" t="str">
        <f>TEXT(RESULT__A[[#This Row],[DTEDAY]],"DD")</f>
        <v>19</v>
      </c>
    </row>
    <row r="431" spans="1:28" x14ac:dyDescent="0.25">
      <c r="A431" t="s">
        <v>16</v>
      </c>
      <c r="B431">
        <v>429</v>
      </c>
      <c r="C431" s="1">
        <v>40562</v>
      </c>
      <c r="D431">
        <v>1</v>
      </c>
      <c r="E431">
        <v>0</v>
      </c>
      <c r="F431">
        <v>1</v>
      </c>
      <c r="G431">
        <v>21</v>
      </c>
      <c r="H431" t="s">
        <v>21</v>
      </c>
      <c r="I431">
        <v>3</v>
      </c>
      <c r="J431">
        <v>1</v>
      </c>
      <c r="K431" s="53">
        <v>0.32</v>
      </c>
      <c r="L431" s="53">
        <v>0.28789999999999999</v>
      </c>
      <c r="M431" s="54">
        <v>0.49</v>
      </c>
      <c r="N431">
        <v>0.41789999999999999</v>
      </c>
      <c r="O431">
        <v>4</v>
      </c>
      <c r="P431">
        <v>55</v>
      </c>
      <c r="Q431">
        <v>59</v>
      </c>
      <c r="R431" t="s">
        <v>33</v>
      </c>
      <c r="S431">
        <v>2011</v>
      </c>
      <c r="T431" t="s">
        <v>31</v>
      </c>
      <c r="U431" s="66">
        <v>0.875</v>
      </c>
      <c r="V431" t="s">
        <v>52</v>
      </c>
      <c r="W431" t="s">
        <v>32</v>
      </c>
      <c r="X431" s="53">
        <v>0.32</v>
      </c>
      <c r="Y431" s="53">
        <v>0.28999999999999998</v>
      </c>
      <c r="Z431" s="54">
        <v>0.49</v>
      </c>
      <c r="AA431" s="67" t="str">
        <f>TEXT(RESULT__A[[#This Row],[TIME]],"AM/PM")</f>
        <v>PM</v>
      </c>
      <c r="AB431" t="str">
        <f>TEXT(RESULT__A[[#This Row],[DTEDAY]],"DD")</f>
        <v>19</v>
      </c>
    </row>
    <row r="432" spans="1:28" x14ac:dyDescent="0.25">
      <c r="A432" t="s">
        <v>16</v>
      </c>
      <c r="B432">
        <v>430</v>
      </c>
      <c r="C432" s="1">
        <v>40562</v>
      </c>
      <c r="D432">
        <v>1</v>
      </c>
      <c r="E432">
        <v>0</v>
      </c>
      <c r="F432">
        <v>1</v>
      </c>
      <c r="G432">
        <v>22</v>
      </c>
      <c r="H432" t="s">
        <v>21</v>
      </c>
      <c r="I432">
        <v>3</v>
      </c>
      <c r="J432">
        <v>1</v>
      </c>
      <c r="K432" s="53">
        <v>0.3</v>
      </c>
      <c r="L432" s="53">
        <v>0.30299999999999999</v>
      </c>
      <c r="M432" s="54">
        <v>0.52</v>
      </c>
      <c r="N432">
        <v>0.16420000000000001</v>
      </c>
      <c r="O432">
        <v>6</v>
      </c>
      <c r="P432">
        <v>53</v>
      </c>
      <c r="Q432">
        <v>59</v>
      </c>
      <c r="R432" t="s">
        <v>33</v>
      </c>
      <c r="S432">
        <v>2011</v>
      </c>
      <c r="T432" t="s">
        <v>31</v>
      </c>
      <c r="U432" s="66">
        <v>0.91666666666666663</v>
      </c>
      <c r="V432" t="s">
        <v>52</v>
      </c>
      <c r="W432" t="s">
        <v>32</v>
      </c>
      <c r="X432" s="53">
        <v>0.3</v>
      </c>
      <c r="Y432" s="53">
        <v>0.3</v>
      </c>
      <c r="Z432" s="54">
        <v>0.52</v>
      </c>
      <c r="AA432" s="67" t="str">
        <f>TEXT(RESULT__A[[#This Row],[TIME]],"AM/PM")</f>
        <v>PM</v>
      </c>
      <c r="AB432" t="str">
        <f>TEXT(RESULT__A[[#This Row],[DTEDAY]],"DD")</f>
        <v>19</v>
      </c>
    </row>
    <row r="433" spans="1:28" x14ac:dyDescent="0.25">
      <c r="A433" t="s">
        <v>16</v>
      </c>
      <c r="B433">
        <v>431</v>
      </c>
      <c r="C433" s="1">
        <v>40562</v>
      </c>
      <c r="D433">
        <v>1</v>
      </c>
      <c r="E433">
        <v>0</v>
      </c>
      <c r="F433">
        <v>1</v>
      </c>
      <c r="G433">
        <v>23</v>
      </c>
      <c r="H433" t="s">
        <v>21</v>
      </c>
      <c r="I433">
        <v>3</v>
      </c>
      <c r="J433">
        <v>1</v>
      </c>
      <c r="K433" s="53">
        <v>0.3</v>
      </c>
      <c r="L433" s="53">
        <v>0.2727</v>
      </c>
      <c r="M433" s="54">
        <v>0.52</v>
      </c>
      <c r="N433">
        <v>0.4627</v>
      </c>
      <c r="O433">
        <v>1</v>
      </c>
      <c r="P433">
        <v>27</v>
      </c>
      <c r="Q433">
        <v>28</v>
      </c>
      <c r="R433" t="s">
        <v>33</v>
      </c>
      <c r="S433">
        <v>2011</v>
      </c>
      <c r="T433" t="s">
        <v>31</v>
      </c>
      <c r="U433" s="66">
        <v>0.95833333333333337</v>
      </c>
      <c r="V433" t="s">
        <v>52</v>
      </c>
      <c r="W433" t="s">
        <v>32</v>
      </c>
      <c r="X433" s="53">
        <v>0.3</v>
      </c>
      <c r="Y433" s="53">
        <v>0.27</v>
      </c>
      <c r="Z433" s="54">
        <v>0.52</v>
      </c>
      <c r="AA433" s="67" t="str">
        <f>TEXT(RESULT__A[[#This Row],[TIME]],"AM/PM")</f>
        <v>PM</v>
      </c>
      <c r="AB433" t="str">
        <f>TEXT(RESULT__A[[#This Row],[DTEDAY]],"DD")</f>
        <v>19</v>
      </c>
    </row>
    <row r="434" spans="1:28" x14ac:dyDescent="0.25">
      <c r="A434" t="s">
        <v>16</v>
      </c>
      <c r="B434">
        <v>432</v>
      </c>
      <c r="C434" s="1">
        <v>40563</v>
      </c>
      <c r="D434">
        <v>1</v>
      </c>
      <c r="E434">
        <v>0</v>
      </c>
      <c r="F434">
        <v>1</v>
      </c>
      <c r="G434">
        <v>0</v>
      </c>
      <c r="H434" t="s">
        <v>21</v>
      </c>
      <c r="I434">
        <v>4</v>
      </c>
      <c r="J434">
        <v>1</v>
      </c>
      <c r="K434" s="53">
        <v>0.26</v>
      </c>
      <c r="L434" s="53">
        <v>0.2273</v>
      </c>
      <c r="M434" s="54">
        <v>0.56000000000000005</v>
      </c>
      <c r="N434">
        <v>0.3881</v>
      </c>
      <c r="O434">
        <v>5</v>
      </c>
      <c r="P434">
        <v>8</v>
      </c>
      <c r="Q434">
        <v>13</v>
      </c>
      <c r="R434" t="s">
        <v>33</v>
      </c>
      <c r="S434">
        <v>2011</v>
      </c>
      <c r="T434" t="s">
        <v>31</v>
      </c>
      <c r="U434" s="66">
        <v>0</v>
      </c>
      <c r="V434" t="s">
        <v>53</v>
      </c>
      <c r="W434" t="s">
        <v>32</v>
      </c>
      <c r="X434" s="53">
        <v>0.26</v>
      </c>
      <c r="Y434" s="53">
        <v>0.23</v>
      </c>
      <c r="Z434" s="54">
        <v>0.56000000000000005</v>
      </c>
      <c r="AA434" s="67" t="str">
        <f>TEXT(RESULT__A[[#This Row],[TIME]],"AM/PM")</f>
        <v>AM</v>
      </c>
      <c r="AB434" t="str">
        <f>TEXT(RESULT__A[[#This Row],[DTEDAY]],"DD")</f>
        <v>20</v>
      </c>
    </row>
    <row r="435" spans="1:28" x14ac:dyDescent="0.25">
      <c r="A435" t="s">
        <v>16</v>
      </c>
      <c r="B435">
        <v>433</v>
      </c>
      <c r="C435" s="1">
        <v>40563</v>
      </c>
      <c r="D435">
        <v>1</v>
      </c>
      <c r="E435">
        <v>0</v>
      </c>
      <c r="F435">
        <v>1</v>
      </c>
      <c r="G435">
        <v>1</v>
      </c>
      <c r="H435" t="s">
        <v>21</v>
      </c>
      <c r="I435">
        <v>4</v>
      </c>
      <c r="J435">
        <v>1</v>
      </c>
      <c r="K435" s="53">
        <v>0.26</v>
      </c>
      <c r="L435" s="53">
        <v>0.2727</v>
      </c>
      <c r="M435" s="54">
        <v>0.56000000000000005</v>
      </c>
      <c r="N435">
        <v>0</v>
      </c>
      <c r="O435">
        <v>2</v>
      </c>
      <c r="P435">
        <v>3</v>
      </c>
      <c r="Q435">
        <v>5</v>
      </c>
      <c r="R435" t="s">
        <v>33</v>
      </c>
      <c r="S435">
        <v>2011</v>
      </c>
      <c r="T435" t="s">
        <v>31</v>
      </c>
      <c r="U435" s="66">
        <v>4.1666666666666664E-2</v>
      </c>
      <c r="V435" t="s">
        <v>53</v>
      </c>
      <c r="W435" t="s">
        <v>32</v>
      </c>
      <c r="X435" s="53">
        <v>0.26</v>
      </c>
      <c r="Y435" s="53">
        <v>0.27</v>
      </c>
      <c r="Z435" s="54">
        <v>0.56000000000000005</v>
      </c>
      <c r="AA435" s="67" t="str">
        <f>TEXT(RESULT__A[[#This Row],[TIME]],"AM/PM")</f>
        <v>AM</v>
      </c>
      <c r="AB435" t="str">
        <f>TEXT(RESULT__A[[#This Row],[DTEDAY]],"DD")</f>
        <v>20</v>
      </c>
    </row>
    <row r="436" spans="1:28" x14ac:dyDescent="0.25">
      <c r="A436" t="s">
        <v>16</v>
      </c>
      <c r="B436">
        <v>434</v>
      </c>
      <c r="C436" s="1">
        <v>40563</v>
      </c>
      <c r="D436">
        <v>1</v>
      </c>
      <c r="E436">
        <v>0</v>
      </c>
      <c r="F436">
        <v>1</v>
      </c>
      <c r="G436">
        <v>2</v>
      </c>
      <c r="H436" t="s">
        <v>21</v>
      </c>
      <c r="I436">
        <v>4</v>
      </c>
      <c r="J436">
        <v>1</v>
      </c>
      <c r="K436" s="53">
        <v>0.26</v>
      </c>
      <c r="L436" s="53">
        <v>0.2727</v>
      </c>
      <c r="M436" s="54">
        <v>0.56000000000000005</v>
      </c>
      <c r="N436">
        <v>0</v>
      </c>
      <c r="O436">
        <v>0</v>
      </c>
      <c r="P436">
        <v>2</v>
      </c>
      <c r="Q436">
        <v>2</v>
      </c>
      <c r="R436" t="s">
        <v>33</v>
      </c>
      <c r="S436">
        <v>2011</v>
      </c>
      <c r="T436" t="s">
        <v>31</v>
      </c>
      <c r="U436" s="66">
        <v>8.3333333333333329E-2</v>
      </c>
      <c r="V436" t="s">
        <v>53</v>
      </c>
      <c r="W436" t="s">
        <v>32</v>
      </c>
      <c r="X436" s="53">
        <v>0.26</v>
      </c>
      <c r="Y436" s="53">
        <v>0.27</v>
      </c>
      <c r="Z436" s="54">
        <v>0.56000000000000005</v>
      </c>
      <c r="AA436" s="67" t="str">
        <f>TEXT(RESULT__A[[#This Row],[TIME]],"AM/PM")</f>
        <v>AM</v>
      </c>
      <c r="AB436" t="str">
        <f>TEXT(RESULT__A[[#This Row],[DTEDAY]],"DD")</f>
        <v>20</v>
      </c>
    </row>
    <row r="437" spans="1:28" x14ac:dyDescent="0.25">
      <c r="A437" t="s">
        <v>16</v>
      </c>
      <c r="B437">
        <v>435</v>
      </c>
      <c r="C437" s="1">
        <v>40563</v>
      </c>
      <c r="D437">
        <v>1</v>
      </c>
      <c r="E437">
        <v>0</v>
      </c>
      <c r="F437">
        <v>1</v>
      </c>
      <c r="G437">
        <v>3</v>
      </c>
      <c r="H437" t="s">
        <v>21</v>
      </c>
      <c r="I437">
        <v>4</v>
      </c>
      <c r="J437">
        <v>1</v>
      </c>
      <c r="K437" s="53">
        <v>0.26</v>
      </c>
      <c r="L437" s="53">
        <v>0.2576</v>
      </c>
      <c r="M437" s="54">
        <v>0.56000000000000005</v>
      </c>
      <c r="N437">
        <v>0.16420000000000001</v>
      </c>
      <c r="O437">
        <v>0</v>
      </c>
      <c r="P437">
        <v>1</v>
      </c>
      <c r="Q437">
        <v>1</v>
      </c>
      <c r="R437" t="s">
        <v>33</v>
      </c>
      <c r="S437">
        <v>2011</v>
      </c>
      <c r="T437" t="s">
        <v>31</v>
      </c>
      <c r="U437" s="66">
        <v>0.125</v>
      </c>
      <c r="V437" t="s">
        <v>53</v>
      </c>
      <c r="W437" t="s">
        <v>32</v>
      </c>
      <c r="X437" s="53">
        <v>0.26</v>
      </c>
      <c r="Y437" s="53">
        <v>0.26</v>
      </c>
      <c r="Z437" s="54">
        <v>0.56000000000000005</v>
      </c>
      <c r="AA437" s="67" t="str">
        <f>TEXT(RESULT__A[[#This Row],[TIME]],"AM/PM")</f>
        <v>AM</v>
      </c>
      <c r="AB437" t="str">
        <f>TEXT(RESULT__A[[#This Row],[DTEDAY]],"DD")</f>
        <v>20</v>
      </c>
    </row>
    <row r="438" spans="1:28" x14ac:dyDescent="0.25">
      <c r="A438" t="s">
        <v>16</v>
      </c>
      <c r="B438">
        <v>436</v>
      </c>
      <c r="C438" s="1">
        <v>40563</v>
      </c>
      <c r="D438">
        <v>1</v>
      </c>
      <c r="E438">
        <v>0</v>
      </c>
      <c r="F438">
        <v>1</v>
      </c>
      <c r="G438">
        <v>4</v>
      </c>
      <c r="H438" t="s">
        <v>21</v>
      </c>
      <c r="I438">
        <v>4</v>
      </c>
      <c r="J438">
        <v>1</v>
      </c>
      <c r="K438" s="53">
        <v>0.26</v>
      </c>
      <c r="L438" s="53">
        <v>0.2576</v>
      </c>
      <c r="M438" s="54">
        <v>0.56000000000000005</v>
      </c>
      <c r="N438">
        <v>0.16420000000000001</v>
      </c>
      <c r="O438">
        <v>0</v>
      </c>
      <c r="P438">
        <v>1</v>
      </c>
      <c r="Q438">
        <v>1</v>
      </c>
      <c r="R438" t="s">
        <v>33</v>
      </c>
      <c r="S438">
        <v>2011</v>
      </c>
      <c r="T438" t="s">
        <v>31</v>
      </c>
      <c r="U438" s="66">
        <v>0.16666666666666666</v>
      </c>
      <c r="V438" t="s">
        <v>53</v>
      </c>
      <c r="W438" t="s">
        <v>32</v>
      </c>
      <c r="X438" s="53">
        <v>0.26</v>
      </c>
      <c r="Y438" s="53">
        <v>0.26</v>
      </c>
      <c r="Z438" s="54">
        <v>0.56000000000000005</v>
      </c>
      <c r="AA438" s="67" t="str">
        <f>TEXT(RESULT__A[[#This Row],[TIME]],"AM/PM")</f>
        <v>AM</v>
      </c>
      <c r="AB438" t="str">
        <f>TEXT(RESULT__A[[#This Row],[DTEDAY]],"DD")</f>
        <v>20</v>
      </c>
    </row>
    <row r="439" spans="1:28" x14ac:dyDescent="0.25">
      <c r="A439" t="s">
        <v>16</v>
      </c>
      <c r="B439">
        <v>437</v>
      </c>
      <c r="C439" s="1">
        <v>40563</v>
      </c>
      <c r="D439">
        <v>1</v>
      </c>
      <c r="E439">
        <v>0</v>
      </c>
      <c r="F439">
        <v>1</v>
      </c>
      <c r="G439">
        <v>5</v>
      </c>
      <c r="H439" t="s">
        <v>21</v>
      </c>
      <c r="I439">
        <v>4</v>
      </c>
      <c r="J439">
        <v>1</v>
      </c>
      <c r="K439" s="53">
        <v>0.24</v>
      </c>
      <c r="L439" s="53">
        <v>0.2273</v>
      </c>
      <c r="M439" s="54">
        <v>0.6</v>
      </c>
      <c r="N439">
        <v>0.22389999999999999</v>
      </c>
      <c r="O439">
        <v>0</v>
      </c>
      <c r="P439">
        <v>6</v>
      </c>
      <c r="Q439">
        <v>6</v>
      </c>
      <c r="R439" t="s">
        <v>33</v>
      </c>
      <c r="S439">
        <v>2011</v>
      </c>
      <c r="T439" t="s">
        <v>31</v>
      </c>
      <c r="U439" s="66">
        <v>0.20833333333333334</v>
      </c>
      <c r="V439" t="s">
        <v>53</v>
      </c>
      <c r="W439" t="s">
        <v>32</v>
      </c>
      <c r="X439" s="53">
        <v>0.24</v>
      </c>
      <c r="Y439" s="53">
        <v>0.23</v>
      </c>
      <c r="Z439" s="54">
        <v>0.6</v>
      </c>
      <c r="AA439" s="67" t="str">
        <f>TEXT(RESULT__A[[#This Row],[TIME]],"AM/PM")</f>
        <v>AM</v>
      </c>
      <c r="AB439" t="str">
        <f>TEXT(RESULT__A[[#This Row],[DTEDAY]],"DD")</f>
        <v>20</v>
      </c>
    </row>
    <row r="440" spans="1:28" x14ac:dyDescent="0.25">
      <c r="A440" t="s">
        <v>16</v>
      </c>
      <c r="B440">
        <v>438</v>
      </c>
      <c r="C440" s="1">
        <v>40563</v>
      </c>
      <c r="D440">
        <v>1</v>
      </c>
      <c r="E440">
        <v>0</v>
      </c>
      <c r="F440">
        <v>1</v>
      </c>
      <c r="G440">
        <v>6</v>
      </c>
      <c r="H440" t="s">
        <v>21</v>
      </c>
      <c r="I440">
        <v>4</v>
      </c>
      <c r="J440">
        <v>1</v>
      </c>
      <c r="K440" s="53">
        <v>0.22</v>
      </c>
      <c r="L440" s="53">
        <v>0.21210000000000001</v>
      </c>
      <c r="M440" s="54">
        <v>0.6</v>
      </c>
      <c r="N440">
        <v>0.22389999999999999</v>
      </c>
      <c r="O440">
        <v>0</v>
      </c>
      <c r="P440">
        <v>35</v>
      </c>
      <c r="Q440">
        <v>35</v>
      </c>
      <c r="R440" t="s">
        <v>33</v>
      </c>
      <c r="S440">
        <v>2011</v>
      </c>
      <c r="T440" t="s">
        <v>31</v>
      </c>
      <c r="U440" s="66">
        <v>0.25</v>
      </c>
      <c r="V440" t="s">
        <v>53</v>
      </c>
      <c r="W440" t="s">
        <v>32</v>
      </c>
      <c r="X440" s="53">
        <v>0.22</v>
      </c>
      <c r="Y440" s="53">
        <v>0.21</v>
      </c>
      <c r="Z440" s="54">
        <v>0.6</v>
      </c>
      <c r="AA440" s="67" t="str">
        <f>TEXT(RESULT__A[[#This Row],[TIME]],"AM/PM")</f>
        <v>AM</v>
      </c>
      <c r="AB440" t="str">
        <f>TEXT(RESULT__A[[#This Row],[DTEDAY]],"DD")</f>
        <v>20</v>
      </c>
    </row>
    <row r="441" spans="1:28" x14ac:dyDescent="0.25">
      <c r="A441" t="s">
        <v>16</v>
      </c>
      <c r="B441">
        <v>439</v>
      </c>
      <c r="C441" s="1">
        <v>40563</v>
      </c>
      <c r="D441">
        <v>1</v>
      </c>
      <c r="E441">
        <v>0</v>
      </c>
      <c r="F441">
        <v>1</v>
      </c>
      <c r="G441">
        <v>7</v>
      </c>
      <c r="H441" t="s">
        <v>21</v>
      </c>
      <c r="I441">
        <v>4</v>
      </c>
      <c r="J441">
        <v>1</v>
      </c>
      <c r="K441" s="53">
        <v>0.22</v>
      </c>
      <c r="L441" s="53">
        <v>0.21210000000000001</v>
      </c>
      <c r="M441" s="54">
        <v>0.55000000000000004</v>
      </c>
      <c r="N441">
        <v>0.22389999999999999</v>
      </c>
      <c r="O441">
        <v>1</v>
      </c>
      <c r="P441">
        <v>100</v>
      </c>
      <c r="Q441">
        <v>101</v>
      </c>
      <c r="R441" t="s">
        <v>33</v>
      </c>
      <c r="S441">
        <v>2011</v>
      </c>
      <c r="T441" t="s">
        <v>31</v>
      </c>
      <c r="U441" s="66">
        <v>0.29166666666666669</v>
      </c>
      <c r="V441" t="s">
        <v>53</v>
      </c>
      <c r="W441" t="s">
        <v>32</v>
      </c>
      <c r="X441" s="53">
        <v>0.22</v>
      </c>
      <c r="Y441" s="53">
        <v>0.21</v>
      </c>
      <c r="Z441" s="54">
        <v>0.55000000000000004</v>
      </c>
      <c r="AA441" s="67" t="str">
        <f>TEXT(RESULT__A[[#This Row],[TIME]],"AM/PM")</f>
        <v>AM</v>
      </c>
      <c r="AB441" t="str">
        <f>TEXT(RESULT__A[[#This Row],[DTEDAY]],"DD")</f>
        <v>20</v>
      </c>
    </row>
    <row r="442" spans="1:28" x14ac:dyDescent="0.25">
      <c r="A442" t="s">
        <v>16</v>
      </c>
      <c r="B442">
        <v>440</v>
      </c>
      <c r="C442" s="1">
        <v>40563</v>
      </c>
      <c r="D442">
        <v>1</v>
      </c>
      <c r="E442">
        <v>0</v>
      </c>
      <c r="F442">
        <v>1</v>
      </c>
      <c r="G442">
        <v>8</v>
      </c>
      <c r="H442" t="s">
        <v>21</v>
      </c>
      <c r="I442">
        <v>4</v>
      </c>
      <c r="J442">
        <v>1</v>
      </c>
      <c r="K442" s="53">
        <v>0.22</v>
      </c>
      <c r="L442" s="53">
        <v>0.21210000000000001</v>
      </c>
      <c r="M442" s="54">
        <v>0.55000000000000004</v>
      </c>
      <c r="N442">
        <v>0.28360000000000002</v>
      </c>
      <c r="O442">
        <v>2</v>
      </c>
      <c r="P442">
        <v>247</v>
      </c>
      <c r="Q442">
        <v>249</v>
      </c>
      <c r="R442" t="s">
        <v>33</v>
      </c>
      <c r="S442">
        <v>2011</v>
      </c>
      <c r="T442" t="s">
        <v>31</v>
      </c>
      <c r="U442" s="66">
        <v>0.33333333333333331</v>
      </c>
      <c r="V442" t="s">
        <v>53</v>
      </c>
      <c r="W442" t="s">
        <v>32</v>
      </c>
      <c r="X442" s="53">
        <v>0.22</v>
      </c>
      <c r="Y442" s="53">
        <v>0.21</v>
      </c>
      <c r="Z442" s="54">
        <v>0.55000000000000004</v>
      </c>
      <c r="AA442" s="67" t="str">
        <f>TEXT(RESULT__A[[#This Row],[TIME]],"AM/PM")</f>
        <v>AM</v>
      </c>
      <c r="AB442" t="str">
        <f>TEXT(RESULT__A[[#This Row],[DTEDAY]],"DD")</f>
        <v>20</v>
      </c>
    </row>
    <row r="443" spans="1:28" x14ac:dyDescent="0.25">
      <c r="A443" t="s">
        <v>16</v>
      </c>
      <c r="B443">
        <v>441</v>
      </c>
      <c r="C443" s="1">
        <v>40563</v>
      </c>
      <c r="D443">
        <v>1</v>
      </c>
      <c r="E443">
        <v>0</v>
      </c>
      <c r="F443">
        <v>1</v>
      </c>
      <c r="G443">
        <v>9</v>
      </c>
      <c r="H443" t="s">
        <v>21</v>
      </c>
      <c r="I443">
        <v>4</v>
      </c>
      <c r="J443">
        <v>2</v>
      </c>
      <c r="K443" s="53">
        <v>0.24</v>
      </c>
      <c r="L443" s="53">
        <v>0.2273</v>
      </c>
      <c r="M443" s="54">
        <v>0.52</v>
      </c>
      <c r="N443">
        <v>0.22389999999999999</v>
      </c>
      <c r="O443">
        <v>3</v>
      </c>
      <c r="P443">
        <v>140</v>
      </c>
      <c r="Q443">
        <v>143</v>
      </c>
      <c r="R443" t="s">
        <v>33</v>
      </c>
      <c r="S443">
        <v>2011</v>
      </c>
      <c r="T443" t="s">
        <v>31</v>
      </c>
      <c r="U443" s="66">
        <v>0.375</v>
      </c>
      <c r="V443" t="s">
        <v>53</v>
      </c>
      <c r="W443" t="s">
        <v>34</v>
      </c>
      <c r="X443" s="53">
        <v>0.24</v>
      </c>
      <c r="Y443" s="53">
        <v>0.23</v>
      </c>
      <c r="Z443" s="54">
        <v>0.52</v>
      </c>
      <c r="AA443" s="67" t="str">
        <f>TEXT(RESULT__A[[#This Row],[TIME]],"AM/PM")</f>
        <v>AM</v>
      </c>
      <c r="AB443" t="str">
        <f>TEXT(RESULT__A[[#This Row],[DTEDAY]],"DD")</f>
        <v>20</v>
      </c>
    </row>
    <row r="444" spans="1:28" x14ac:dyDescent="0.25">
      <c r="A444" t="s">
        <v>16</v>
      </c>
      <c r="B444">
        <v>442</v>
      </c>
      <c r="C444" s="1">
        <v>40563</v>
      </c>
      <c r="D444">
        <v>1</v>
      </c>
      <c r="E444">
        <v>0</v>
      </c>
      <c r="F444">
        <v>1</v>
      </c>
      <c r="G444">
        <v>10</v>
      </c>
      <c r="H444" t="s">
        <v>21</v>
      </c>
      <c r="I444">
        <v>4</v>
      </c>
      <c r="J444">
        <v>1</v>
      </c>
      <c r="K444" s="53">
        <v>0.26</v>
      </c>
      <c r="L444" s="53">
        <v>0.2273</v>
      </c>
      <c r="M444" s="54">
        <v>0.48</v>
      </c>
      <c r="N444">
        <v>0.29849999999999999</v>
      </c>
      <c r="O444">
        <v>1</v>
      </c>
      <c r="P444">
        <v>56</v>
      </c>
      <c r="Q444">
        <v>57</v>
      </c>
      <c r="R444" t="s">
        <v>33</v>
      </c>
      <c r="S444">
        <v>2011</v>
      </c>
      <c r="T444" t="s">
        <v>31</v>
      </c>
      <c r="U444" s="66">
        <v>0.41666666666666669</v>
      </c>
      <c r="V444" t="s">
        <v>53</v>
      </c>
      <c r="W444" t="s">
        <v>32</v>
      </c>
      <c r="X444" s="53">
        <v>0.26</v>
      </c>
      <c r="Y444" s="53">
        <v>0.23</v>
      </c>
      <c r="Z444" s="54">
        <v>0.48</v>
      </c>
      <c r="AA444" s="67" t="str">
        <f>TEXT(RESULT__A[[#This Row],[TIME]],"AM/PM")</f>
        <v>AM</v>
      </c>
      <c r="AB444" t="str">
        <f>TEXT(RESULT__A[[#This Row],[DTEDAY]],"DD")</f>
        <v>20</v>
      </c>
    </row>
    <row r="445" spans="1:28" x14ac:dyDescent="0.25">
      <c r="A445" t="s">
        <v>16</v>
      </c>
      <c r="B445">
        <v>443</v>
      </c>
      <c r="C445" s="1">
        <v>40563</v>
      </c>
      <c r="D445">
        <v>1</v>
      </c>
      <c r="E445">
        <v>0</v>
      </c>
      <c r="F445">
        <v>1</v>
      </c>
      <c r="G445">
        <v>11</v>
      </c>
      <c r="H445" t="s">
        <v>21</v>
      </c>
      <c r="I445">
        <v>4</v>
      </c>
      <c r="J445">
        <v>2</v>
      </c>
      <c r="K445" s="53">
        <v>0.28000000000000003</v>
      </c>
      <c r="L445" s="53">
        <v>0.2727</v>
      </c>
      <c r="M445" s="54">
        <v>0.45</v>
      </c>
      <c r="N445">
        <v>0.16420000000000001</v>
      </c>
      <c r="O445">
        <v>5</v>
      </c>
      <c r="P445">
        <v>63</v>
      </c>
      <c r="Q445">
        <v>68</v>
      </c>
      <c r="R445" t="s">
        <v>33</v>
      </c>
      <c r="S445">
        <v>2011</v>
      </c>
      <c r="T445" t="s">
        <v>31</v>
      </c>
      <c r="U445" s="66">
        <v>0.45833333333333331</v>
      </c>
      <c r="V445" t="s">
        <v>53</v>
      </c>
      <c r="W445" t="s">
        <v>34</v>
      </c>
      <c r="X445" s="53">
        <v>0.28000000000000003</v>
      </c>
      <c r="Y445" s="53">
        <v>0.27</v>
      </c>
      <c r="Z445" s="54">
        <v>0.45</v>
      </c>
      <c r="AA445" s="67" t="str">
        <f>TEXT(RESULT__A[[#This Row],[TIME]],"AM/PM")</f>
        <v>AM</v>
      </c>
      <c r="AB445" t="str">
        <f>TEXT(RESULT__A[[#This Row],[DTEDAY]],"DD")</f>
        <v>20</v>
      </c>
    </row>
    <row r="446" spans="1:28" x14ac:dyDescent="0.25">
      <c r="A446" t="s">
        <v>16</v>
      </c>
      <c r="B446">
        <v>444</v>
      </c>
      <c r="C446" s="1">
        <v>40563</v>
      </c>
      <c r="D446">
        <v>1</v>
      </c>
      <c r="E446">
        <v>0</v>
      </c>
      <c r="F446">
        <v>1</v>
      </c>
      <c r="G446">
        <v>12</v>
      </c>
      <c r="H446" t="s">
        <v>21</v>
      </c>
      <c r="I446">
        <v>4</v>
      </c>
      <c r="J446">
        <v>2</v>
      </c>
      <c r="K446" s="53">
        <v>0.3</v>
      </c>
      <c r="L446" s="53">
        <v>0.33329999999999999</v>
      </c>
      <c r="M446" s="54">
        <v>0.42</v>
      </c>
      <c r="N446">
        <v>0</v>
      </c>
      <c r="O446">
        <v>7</v>
      </c>
      <c r="P446">
        <v>77</v>
      </c>
      <c r="Q446">
        <v>84</v>
      </c>
      <c r="R446" t="s">
        <v>33</v>
      </c>
      <c r="S446">
        <v>2011</v>
      </c>
      <c r="T446" t="s">
        <v>31</v>
      </c>
      <c r="U446" s="66">
        <v>0.5</v>
      </c>
      <c r="V446" t="s">
        <v>53</v>
      </c>
      <c r="W446" t="s">
        <v>34</v>
      </c>
      <c r="X446" s="53">
        <v>0.3</v>
      </c>
      <c r="Y446" s="53">
        <v>0.33</v>
      </c>
      <c r="Z446" s="54">
        <v>0.42</v>
      </c>
      <c r="AA446" s="67" t="str">
        <f>TEXT(RESULT__A[[#This Row],[TIME]],"AM/PM")</f>
        <v>PM</v>
      </c>
      <c r="AB446" t="str">
        <f>TEXT(RESULT__A[[#This Row],[DTEDAY]],"DD")</f>
        <v>20</v>
      </c>
    </row>
    <row r="447" spans="1:28" x14ac:dyDescent="0.25">
      <c r="A447" t="s">
        <v>16</v>
      </c>
      <c r="B447">
        <v>445</v>
      </c>
      <c r="C447" s="1">
        <v>40563</v>
      </c>
      <c r="D447">
        <v>1</v>
      </c>
      <c r="E447">
        <v>0</v>
      </c>
      <c r="F447">
        <v>1</v>
      </c>
      <c r="G447">
        <v>13</v>
      </c>
      <c r="H447" t="s">
        <v>21</v>
      </c>
      <c r="I447">
        <v>4</v>
      </c>
      <c r="J447">
        <v>2</v>
      </c>
      <c r="K447" s="53">
        <v>0.28000000000000003</v>
      </c>
      <c r="L447" s="53">
        <v>0.28789999999999999</v>
      </c>
      <c r="M447" s="54">
        <v>0.45</v>
      </c>
      <c r="N447">
        <v>0.1045</v>
      </c>
      <c r="O447">
        <v>12</v>
      </c>
      <c r="P447">
        <v>86</v>
      </c>
      <c r="Q447">
        <v>98</v>
      </c>
      <c r="R447" t="s">
        <v>33</v>
      </c>
      <c r="S447">
        <v>2011</v>
      </c>
      <c r="T447" t="s">
        <v>31</v>
      </c>
      <c r="U447" s="66">
        <v>0.54166666666666663</v>
      </c>
      <c r="V447" t="s">
        <v>53</v>
      </c>
      <c r="W447" t="s">
        <v>34</v>
      </c>
      <c r="X447" s="53">
        <v>0.28000000000000003</v>
      </c>
      <c r="Y447" s="53">
        <v>0.28999999999999998</v>
      </c>
      <c r="Z447" s="54">
        <v>0.45</v>
      </c>
      <c r="AA447" s="67" t="str">
        <f>TEXT(RESULT__A[[#This Row],[TIME]],"AM/PM")</f>
        <v>PM</v>
      </c>
      <c r="AB447" t="str">
        <f>TEXT(RESULT__A[[#This Row],[DTEDAY]],"DD")</f>
        <v>20</v>
      </c>
    </row>
    <row r="448" spans="1:28" x14ac:dyDescent="0.25">
      <c r="A448" t="s">
        <v>16</v>
      </c>
      <c r="B448">
        <v>446</v>
      </c>
      <c r="C448" s="1">
        <v>40563</v>
      </c>
      <c r="D448">
        <v>1</v>
      </c>
      <c r="E448">
        <v>0</v>
      </c>
      <c r="F448">
        <v>1</v>
      </c>
      <c r="G448">
        <v>14</v>
      </c>
      <c r="H448" t="s">
        <v>21</v>
      </c>
      <c r="I448">
        <v>4</v>
      </c>
      <c r="J448">
        <v>2</v>
      </c>
      <c r="K448" s="53">
        <v>0.3</v>
      </c>
      <c r="L448" s="53">
        <v>0.30299999999999999</v>
      </c>
      <c r="M448" s="54">
        <v>0.45</v>
      </c>
      <c r="N448">
        <v>0.1343</v>
      </c>
      <c r="O448">
        <v>6</v>
      </c>
      <c r="P448">
        <v>75</v>
      </c>
      <c r="Q448">
        <v>81</v>
      </c>
      <c r="R448" t="s">
        <v>33</v>
      </c>
      <c r="S448">
        <v>2011</v>
      </c>
      <c r="T448" t="s">
        <v>31</v>
      </c>
      <c r="U448" s="66">
        <v>0.58333333333333337</v>
      </c>
      <c r="V448" t="s">
        <v>53</v>
      </c>
      <c r="W448" t="s">
        <v>34</v>
      </c>
      <c r="X448" s="53">
        <v>0.3</v>
      </c>
      <c r="Y448" s="53">
        <v>0.3</v>
      </c>
      <c r="Z448" s="54">
        <v>0.45</v>
      </c>
      <c r="AA448" s="67" t="str">
        <f>TEXT(RESULT__A[[#This Row],[TIME]],"AM/PM")</f>
        <v>PM</v>
      </c>
      <c r="AB448" t="str">
        <f>TEXT(RESULT__A[[#This Row],[DTEDAY]],"DD")</f>
        <v>20</v>
      </c>
    </row>
    <row r="449" spans="1:28" x14ac:dyDescent="0.25">
      <c r="A449" t="s">
        <v>16</v>
      </c>
      <c r="B449">
        <v>447</v>
      </c>
      <c r="C449" s="1">
        <v>40563</v>
      </c>
      <c r="D449">
        <v>1</v>
      </c>
      <c r="E449">
        <v>0</v>
      </c>
      <c r="F449">
        <v>1</v>
      </c>
      <c r="G449">
        <v>15</v>
      </c>
      <c r="H449" t="s">
        <v>21</v>
      </c>
      <c r="I449">
        <v>4</v>
      </c>
      <c r="J449">
        <v>2</v>
      </c>
      <c r="K449" s="53">
        <v>0.32</v>
      </c>
      <c r="L449" s="53">
        <v>0.31819999999999998</v>
      </c>
      <c r="M449" s="54">
        <v>0.45</v>
      </c>
      <c r="N449">
        <v>0.19400000000000001</v>
      </c>
      <c r="O449">
        <v>8</v>
      </c>
      <c r="P449">
        <v>62</v>
      </c>
      <c r="Q449">
        <v>70</v>
      </c>
      <c r="R449" t="s">
        <v>33</v>
      </c>
      <c r="S449">
        <v>2011</v>
      </c>
      <c r="T449" t="s">
        <v>31</v>
      </c>
      <c r="U449" s="66">
        <v>0.625</v>
      </c>
      <c r="V449" t="s">
        <v>53</v>
      </c>
      <c r="W449" t="s">
        <v>34</v>
      </c>
      <c r="X449" s="53">
        <v>0.32</v>
      </c>
      <c r="Y449" s="53">
        <v>0.32</v>
      </c>
      <c r="Z449" s="54">
        <v>0.45</v>
      </c>
      <c r="AA449" s="67" t="str">
        <f>TEXT(RESULT__A[[#This Row],[TIME]],"AM/PM")</f>
        <v>PM</v>
      </c>
      <c r="AB449" t="str">
        <f>TEXT(RESULT__A[[#This Row],[DTEDAY]],"DD")</f>
        <v>20</v>
      </c>
    </row>
    <row r="450" spans="1:28" x14ac:dyDescent="0.25">
      <c r="A450" t="s">
        <v>16</v>
      </c>
      <c r="B450">
        <v>448</v>
      </c>
      <c r="C450" s="1">
        <v>40563</v>
      </c>
      <c r="D450">
        <v>1</v>
      </c>
      <c r="E450">
        <v>0</v>
      </c>
      <c r="F450">
        <v>1</v>
      </c>
      <c r="G450">
        <v>16</v>
      </c>
      <c r="H450" t="s">
        <v>21</v>
      </c>
      <c r="I450">
        <v>4</v>
      </c>
      <c r="J450">
        <v>2</v>
      </c>
      <c r="K450" s="53">
        <v>0.3</v>
      </c>
      <c r="L450" s="53">
        <v>0.30299999999999999</v>
      </c>
      <c r="M450" s="54">
        <v>0.49</v>
      </c>
      <c r="N450">
        <v>0.1343</v>
      </c>
      <c r="O450">
        <v>8</v>
      </c>
      <c r="P450">
        <v>83</v>
      </c>
      <c r="Q450">
        <v>91</v>
      </c>
      <c r="R450" t="s">
        <v>33</v>
      </c>
      <c r="S450">
        <v>2011</v>
      </c>
      <c r="T450" t="s">
        <v>31</v>
      </c>
      <c r="U450" s="66">
        <v>0.66666666666666663</v>
      </c>
      <c r="V450" t="s">
        <v>53</v>
      </c>
      <c r="W450" t="s">
        <v>34</v>
      </c>
      <c r="X450" s="53">
        <v>0.3</v>
      </c>
      <c r="Y450" s="53">
        <v>0.3</v>
      </c>
      <c r="Z450" s="54">
        <v>0.49</v>
      </c>
      <c r="AA450" s="67" t="str">
        <f>TEXT(RESULT__A[[#This Row],[TIME]],"AM/PM")</f>
        <v>PM</v>
      </c>
      <c r="AB450" t="str">
        <f>TEXT(RESULT__A[[#This Row],[DTEDAY]],"DD")</f>
        <v>20</v>
      </c>
    </row>
    <row r="451" spans="1:28" x14ac:dyDescent="0.25">
      <c r="A451" t="s">
        <v>16</v>
      </c>
      <c r="B451">
        <v>449</v>
      </c>
      <c r="C451" s="1">
        <v>40563</v>
      </c>
      <c r="D451">
        <v>1</v>
      </c>
      <c r="E451">
        <v>0</v>
      </c>
      <c r="F451">
        <v>1</v>
      </c>
      <c r="G451">
        <v>17</v>
      </c>
      <c r="H451" t="s">
        <v>21</v>
      </c>
      <c r="I451">
        <v>4</v>
      </c>
      <c r="J451">
        <v>2</v>
      </c>
      <c r="K451" s="53">
        <v>0.3</v>
      </c>
      <c r="L451" s="53">
        <v>0.31819999999999998</v>
      </c>
      <c r="M451" s="54">
        <v>0.49</v>
      </c>
      <c r="N451">
        <v>0.1045</v>
      </c>
      <c r="O451">
        <v>8</v>
      </c>
      <c r="P451">
        <v>207</v>
      </c>
      <c r="Q451">
        <v>215</v>
      </c>
      <c r="R451" t="s">
        <v>33</v>
      </c>
      <c r="S451">
        <v>2011</v>
      </c>
      <c r="T451" t="s">
        <v>31</v>
      </c>
      <c r="U451" s="66">
        <v>0.70833333333333337</v>
      </c>
      <c r="V451" t="s">
        <v>53</v>
      </c>
      <c r="W451" t="s">
        <v>34</v>
      </c>
      <c r="X451" s="53">
        <v>0.3</v>
      </c>
      <c r="Y451" s="53">
        <v>0.32</v>
      </c>
      <c r="Z451" s="54">
        <v>0.49</v>
      </c>
      <c r="AA451" s="67" t="str">
        <f>TEXT(RESULT__A[[#This Row],[TIME]],"AM/PM")</f>
        <v>PM</v>
      </c>
      <c r="AB451" t="str">
        <f>TEXT(RESULT__A[[#This Row],[DTEDAY]],"DD")</f>
        <v>20</v>
      </c>
    </row>
    <row r="452" spans="1:28" x14ac:dyDescent="0.25">
      <c r="A452" t="s">
        <v>16</v>
      </c>
      <c r="B452">
        <v>450</v>
      </c>
      <c r="C452" s="1">
        <v>40563</v>
      </c>
      <c r="D452">
        <v>1</v>
      </c>
      <c r="E452">
        <v>0</v>
      </c>
      <c r="F452">
        <v>1</v>
      </c>
      <c r="G452">
        <v>18</v>
      </c>
      <c r="H452" t="s">
        <v>21</v>
      </c>
      <c r="I452">
        <v>4</v>
      </c>
      <c r="J452">
        <v>2</v>
      </c>
      <c r="K452" s="53">
        <v>0.26</v>
      </c>
      <c r="L452" s="53">
        <v>0.2576</v>
      </c>
      <c r="M452" s="54">
        <v>0.56000000000000005</v>
      </c>
      <c r="N452">
        <v>0.19400000000000001</v>
      </c>
      <c r="O452">
        <v>1</v>
      </c>
      <c r="P452">
        <v>184</v>
      </c>
      <c r="Q452">
        <v>185</v>
      </c>
      <c r="R452" t="s">
        <v>33</v>
      </c>
      <c r="S452">
        <v>2011</v>
      </c>
      <c r="T452" t="s">
        <v>31</v>
      </c>
      <c r="U452" s="66">
        <v>0.75</v>
      </c>
      <c r="V452" t="s">
        <v>53</v>
      </c>
      <c r="W452" t="s">
        <v>34</v>
      </c>
      <c r="X452" s="53">
        <v>0.26</v>
      </c>
      <c r="Y452" s="53">
        <v>0.26</v>
      </c>
      <c r="Z452" s="54">
        <v>0.56000000000000005</v>
      </c>
      <c r="AA452" s="67" t="str">
        <f>TEXT(RESULT__A[[#This Row],[TIME]],"AM/PM")</f>
        <v>PM</v>
      </c>
      <c r="AB452" t="str">
        <f>TEXT(RESULT__A[[#This Row],[DTEDAY]],"DD")</f>
        <v>20</v>
      </c>
    </row>
    <row r="453" spans="1:28" x14ac:dyDescent="0.25">
      <c r="A453" t="s">
        <v>16</v>
      </c>
      <c r="B453">
        <v>451</v>
      </c>
      <c r="C453" s="1">
        <v>40563</v>
      </c>
      <c r="D453">
        <v>1</v>
      </c>
      <c r="E453">
        <v>0</v>
      </c>
      <c r="F453">
        <v>1</v>
      </c>
      <c r="G453">
        <v>19</v>
      </c>
      <c r="H453" t="s">
        <v>21</v>
      </c>
      <c r="I453">
        <v>4</v>
      </c>
      <c r="J453">
        <v>1</v>
      </c>
      <c r="K453" s="53">
        <v>0.26</v>
      </c>
      <c r="L453" s="53">
        <v>0.2273</v>
      </c>
      <c r="M453" s="54">
        <v>0.56000000000000005</v>
      </c>
      <c r="N453">
        <v>0.32840000000000003</v>
      </c>
      <c r="O453">
        <v>6</v>
      </c>
      <c r="P453">
        <v>146</v>
      </c>
      <c r="Q453">
        <v>152</v>
      </c>
      <c r="R453" t="s">
        <v>33</v>
      </c>
      <c r="S453">
        <v>2011</v>
      </c>
      <c r="T453" t="s">
        <v>31</v>
      </c>
      <c r="U453" s="66">
        <v>0.79166666666666663</v>
      </c>
      <c r="V453" t="s">
        <v>53</v>
      </c>
      <c r="W453" t="s">
        <v>32</v>
      </c>
      <c r="X453" s="53">
        <v>0.26</v>
      </c>
      <c r="Y453" s="53">
        <v>0.23</v>
      </c>
      <c r="Z453" s="54">
        <v>0.56000000000000005</v>
      </c>
      <c r="AA453" s="67" t="str">
        <f>TEXT(RESULT__A[[#This Row],[TIME]],"AM/PM")</f>
        <v>PM</v>
      </c>
      <c r="AB453" t="str">
        <f>TEXT(RESULT__A[[#This Row],[DTEDAY]],"DD")</f>
        <v>20</v>
      </c>
    </row>
    <row r="454" spans="1:28" x14ac:dyDescent="0.25">
      <c r="A454" t="s">
        <v>16</v>
      </c>
      <c r="B454">
        <v>452</v>
      </c>
      <c r="C454" s="1">
        <v>40563</v>
      </c>
      <c r="D454">
        <v>1</v>
      </c>
      <c r="E454">
        <v>0</v>
      </c>
      <c r="F454">
        <v>1</v>
      </c>
      <c r="G454">
        <v>20</v>
      </c>
      <c r="H454" t="s">
        <v>21</v>
      </c>
      <c r="I454">
        <v>4</v>
      </c>
      <c r="J454">
        <v>2</v>
      </c>
      <c r="K454" s="53">
        <v>0.26</v>
      </c>
      <c r="L454" s="53">
        <v>0.2424</v>
      </c>
      <c r="M454" s="54">
        <v>0.6</v>
      </c>
      <c r="N454">
        <v>0.28360000000000002</v>
      </c>
      <c r="O454">
        <v>2</v>
      </c>
      <c r="P454">
        <v>124</v>
      </c>
      <c r="Q454">
        <v>126</v>
      </c>
      <c r="R454" t="s">
        <v>33</v>
      </c>
      <c r="S454">
        <v>2011</v>
      </c>
      <c r="T454" t="s">
        <v>31</v>
      </c>
      <c r="U454" s="66">
        <v>0.83333333333333337</v>
      </c>
      <c r="V454" t="s">
        <v>53</v>
      </c>
      <c r="W454" t="s">
        <v>34</v>
      </c>
      <c r="X454" s="53">
        <v>0.26</v>
      </c>
      <c r="Y454" s="53">
        <v>0.24</v>
      </c>
      <c r="Z454" s="54">
        <v>0.6</v>
      </c>
      <c r="AA454" s="67" t="str">
        <f>TEXT(RESULT__A[[#This Row],[TIME]],"AM/PM")</f>
        <v>PM</v>
      </c>
      <c r="AB454" t="str">
        <f>TEXT(RESULT__A[[#This Row],[DTEDAY]],"DD")</f>
        <v>20</v>
      </c>
    </row>
    <row r="455" spans="1:28" x14ac:dyDescent="0.25">
      <c r="A455" t="s">
        <v>16</v>
      </c>
      <c r="B455">
        <v>453</v>
      </c>
      <c r="C455" s="1">
        <v>40563</v>
      </c>
      <c r="D455">
        <v>1</v>
      </c>
      <c r="E455">
        <v>0</v>
      </c>
      <c r="F455">
        <v>1</v>
      </c>
      <c r="G455">
        <v>21</v>
      </c>
      <c r="H455" t="s">
        <v>21</v>
      </c>
      <c r="I455">
        <v>4</v>
      </c>
      <c r="J455">
        <v>2</v>
      </c>
      <c r="K455" s="53">
        <v>0.24</v>
      </c>
      <c r="L455" s="53">
        <v>0.2273</v>
      </c>
      <c r="M455" s="54">
        <v>0.6</v>
      </c>
      <c r="N455">
        <v>0.25369999999999998</v>
      </c>
      <c r="O455">
        <v>3</v>
      </c>
      <c r="P455">
        <v>54</v>
      </c>
      <c r="Q455">
        <v>57</v>
      </c>
      <c r="R455" t="s">
        <v>33</v>
      </c>
      <c r="S455">
        <v>2011</v>
      </c>
      <c r="T455" t="s">
        <v>31</v>
      </c>
      <c r="U455" s="66">
        <v>0.875</v>
      </c>
      <c r="V455" t="s">
        <v>53</v>
      </c>
      <c r="W455" t="s">
        <v>34</v>
      </c>
      <c r="X455" s="53">
        <v>0.24</v>
      </c>
      <c r="Y455" s="53">
        <v>0.23</v>
      </c>
      <c r="Z455" s="54">
        <v>0.6</v>
      </c>
      <c r="AA455" s="67" t="str">
        <f>TEXT(RESULT__A[[#This Row],[TIME]],"AM/PM")</f>
        <v>PM</v>
      </c>
      <c r="AB455" t="str">
        <f>TEXT(RESULT__A[[#This Row],[DTEDAY]],"DD")</f>
        <v>20</v>
      </c>
    </row>
    <row r="456" spans="1:28" x14ac:dyDescent="0.25">
      <c r="A456" t="s">
        <v>16</v>
      </c>
      <c r="B456">
        <v>454</v>
      </c>
      <c r="C456" s="1">
        <v>40563</v>
      </c>
      <c r="D456">
        <v>1</v>
      </c>
      <c r="E456">
        <v>0</v>
      </c>
      <c r="F456">
        <v>1</v>
      </c>
      <c r="G456">
        <v>22</v>
      </c>
      <c r="H456" t="s">
        <v>21</v>
      </c>
      <c r="I456">
        <v>4</v>
      </c>
      <c r="J456">
        <v>2</v>
      </c>
      <c r="K456" s="53">
        <v>0.24</v>
      </c>
      <c r="L456" s="53">
        <v>0.21210000000000001</v>
      </c>
      <c r="M456" s="54">
        <v>0.65</v>
      </c>
      <c r="N456">
        <v>0.28360000000000002</v>
      </c>
      <c r="O456">
        <v>0</v>
      </c>
      <c r="P456">
        <v>56</v>
      </c>
      <c r="Q456">
        <v>56</v>
      </c>
      <c r="R456" t="s">
        <v>33</v>
      </c>
      <c r="S456">
        <v>2011</v>
      </c>
      <c r="T456" t="s">
        <v>31</v>
      </c>
      <c r="U456" s="66">
        <v>0.91666666666666663</v>
      </c>
      <c r="V456" t="s">
        <v>53</v>
      </c>
      <c r="W456" t="s">
        <v>34</v>
      </c>
      <c r="X456" s="53">
        <v>0.24</v>
      </c>
      <c r="Y456" s="53">
        <v>0.21</v>
      </c>
      <c r="Z456" s="54">
        <v>0.65</v>
      </c>
      <c r="AA456" s="67" t="str">
        <f>TEXT(RESULT__A[[#This Row],[TIME]],"AM/PM")</f>
        <v>PM</v>
      </c>
      <c r="AB456" t="str">
        <f>TEXT(RESULT__A[[#This Row],[DTEDAY]],"DD")</f>
        <v>20</v>
      </c>
    </row>
    <row r="457" spans="1:28" x14ac:dyDescent="0.25">
      <c r="A457" t="s">
        <v>16</v>
      </c>
      <c r="B457">
        <v>455</v>
      </c>
      <c r="C457" s="1">
        <v>40563</v>
      </c>
      <c r="D457">
        <v>1</v>
      </c>
      <c r="E457">
        <v>0</v>
      </c>
      <c r="F457">
        <v>1</v>
      </c>
      <c r="G457">
        <v>23</v>
      </c>
      <c r="H457" t="s">
        <v>21</v>
      </c>
      <c r="I457">
        <v>4</v>
      </c>
      <c r="J457">
        <v>2</v>
      </c>
      <c r="K457" s="53">
        <v>0.24</v>
      </c>
      <c r="L457" s="53">
        <v>0.21210000000000001</v>
      </c>
      <c r="M457" s="54">
        <v>0.65</v>
      </c>
      <c r="N457">
        <v>0.32840000000000003</v>
      </c>
      <c r="O457">
        <v>3</v>
      </c>
      <c r="P457">
        <v>28</v>
      </c>
      <c r="Q457">
        <v>31</v>
      </c>
      <c r="R457" t="s">
        <v>33</v>
      </c>
      <c r="S457">
        <v>2011</v>
      </c>
      <c r="T457" t="s">
        <v>31</v>
      </c>
      <c r="U457" s="66">
        <v>0.95833333333333337</v>
      </c>
      <c r="V457" t="s">
        <v>53</v>
      </c>
      <c r="W457" t="s">
        <v>34</v>
      </c>
      <c r="X457" s="53">
        <v>0.24</v>
      </c>
      <c r="Y457" s="53">
        <v>0.21</v>
      </c>
      <c r="Z457" s="54">
        <v>0.65</v>
      </c>
      <c r="AA457" s="67" t="str">
        <f>TEXT(RESULT__A[[#This Row],[TIME]],"AM/PM")</f>
        <v>PM</v>
      </c>
      <c r="AB457" t="str">
        <f>TEXT(RESULT__A[[#This Row],[DTEDAY]],"DD")</f>
        <v>20</v>
      </c>
    </row>
    <row r="458" spans="1:28" x14ac:dyDescent="0.25">
      <c r="A458" t="s">
        <v>16</v>
      </c>
      <c r="B458">
        <v>456</v>
      </c>
      <c r="C458" s="1">
        <v>40564</v>
      </c>
      <c r="D458">
        <v>1</v>
      </c>
      <c r="E458">
        <v>0</v>
      </c>
      <c r="F458">
        <v>1</v>
      </c>
      <c r="G458">
        <v>0</v>
      </c>
      <c r="H458" t="s">
        <v>21</v>
      </c>
      <c r="I458">
        <v>5</v>
      </c>
      <c r="J458">
        <v>2</v>
      </c>
      <c r="K458" s="53">
        <v>0.24</v>
      </c>
      <c r="L458" s="53">
        <v>0.2273</v>
      </c>
      <c r="M458" s="54">
        <v>0.7</v>
      </c>
      <c r="N458">
        <v>0.25369999999999998</v>
      </c>
      <c r="O458">
        <v>1</v>
      </c>
      <c r="P458">
        <v>20</v>
      </c>
      <c r="Q458">
        <v>21</v>
      </c>
      <c r="R458" t="s">
        <v>33</v>
      </c>
      <c r="S458">
        <v>2011</v>
      </c>
      <c r="T458" t="s">
        <v>31</v>
      </c>
      <c r="U458" s="66">
        <v>0</v>
      </c>
      <c r="V458" t="s">
        <v>54</v>
      </c>
      <c r="W458" t="s">
        <v>34</v>
      </c>
      <c r="X458" s="53">
        <v>0.24</v>
      </c>
      <c r="Y458" s="53">
        <v>0.23</v>
      </c>
      <c r="Z458" s="54">
        <v>0.7</v>
      </c>
      <c r="AA458" s="67" t="str">
        <f>TEXT(RESULT__A[[#This Row],[TIME]],"AM/PM")</f>
        <v>AM</v>
      </c>
      <c r="AB458" t="str">
        <f>TEXT(RESULT__A[[#This Row],[DTEDAY]],"DD")</f>
        <v>21</v>
      </c>
    </row>
    <row r="459" spans="1:28" x14ac:dyDescent="0.25">
      <c r="A459" t="s">
        <v>16</v>
      </c>
      <c r="B459">
        <v>457</v>
      </c>
      <c r="C459" s="1">
        <v>40564</v>
      </c>
      <c r="D459">
        <v>1</v>
      </c>
      <c r="E459">
        <v>0</v>
      </c>
      <c r="F459">
        <v>1</v>
      </c>
      <c r="G459">
        <v>1</v>
      </c>
      <c r="H459" t="s">
        <v>21</v>
      </c>
      <c r="I459">
        <v>5</v>
      </c>
      <c r="J459">
        <v>2</v>
      </c>
      <c r="K459" s="53">
        <v>0.24</v>
      </c>
      <c r="L459" s="53">
        <v>0.2273</v>
      </c>
      <c r="M459" s="54">
        <v>0.7</v>
      </c>
      <c r="N459">
        <v>0.25369999999999998</v>
      </c>
      <c r="O459">
        <v>0</v>
      </c>
      <c r="P459">
        <v>6</v>
      </c>
      <c r="Q459">
        <v>6</v>
      </c>
      <c r="R459" t="s">
        <v>33</v>
      </c>
      <c r="S459">
        <v>2011</v>
      </c>
      <c r="T459" t="s">
        <v>31</v>
      </c>
      <c r="U459" s="66">
        <v>4.1666666666666664E-2</v>
      </c>
      <c r="V459" t="s">
        <v>54</v>
      </c>
      <c r="W459" t="s">
        <v>34</v>
      </c>
      <c r="X459" s="53">
        <v>0.24</v>
      </c>
      <c r="Y459" s="53">
        <v>0.23</v>
      </c>
      <c r="Z459" s="54">
        <v>0.7</v>
      </c>
      <c r="AA459" s="67" t="str">
        <f>TEXT(RESULT__A[[#This Row],[TIME]],"AM/PM")</f>
        <v>AM</v>
      </c>
      <c r="AB459" t="str">
        <f>TEXT(RESULT__A[[#This Row],[DTEDAY]],"DD")</f>
        <v>21</v>
      </c>
    </row>
    <row r="460" spans="1:28" x14ac:dyDescent="0.25">
      <c r="A460" t="s">
        <v>16</v>
      </c>
      <c r="B460">
        <v>458</v>
      </c>
      <c r="C460" s="1">
        <v>40564</v>
      </c>
      <c r="D460">
        <v>1</v>
      </c>
      <c r="E460">
        <v>0</v>
      </c>
      <c r="F460">
        <v>1</v>
      </c>
      <c r="G460">
        <v>2</v>
      </c>
      <c r="H460" t="s">
        <v>21</v>
      </c>
      <c r="I460">
        <v>5</v>
      </c>
      <c r="J460">
        <v>3</v>
      </c>
      <c r="K460" s="53">
        <v>0.24</v>
      </c>
      <c r="L460" s="53">
        <v>0.2424</v>
      </c>
      <c r="M460" s="54">
        <v>0.75</v>
      </c>
      <c r="N460">
        <v>0.16420000000000001</v>
      </c>
      <c r="O460">
        <v>0</v>
      </c>
      <c r="P460">
        <v>2</v>
      </c>
      <c r="Q460">
        <v>2</v>
      </c>
      <c r="R460" t="s">
        <v>33</v>
      </c>
      <c r="S460">
        <v>2011</v>
      </c>
      <c r="T460" t="s">
        <v>31</v>
      </c>
      <c r="U460" s="66">
        <v>8.3333333333333329E-2</v>
      </c>
      <c r="V460" t="s">
        <v>54</v>
      </c>
      <c r="W460" t="s">
        <v>35</v>
      </c>
      <c r="X460" s="53">
        <v>0.24</v>
      </c>
      <c r="Y460" s="53">
        <v>0.24</v>
      </c>
      <c r="Z460" s="54">
        <v>0.75</v>
      </c>
      <c r="AA460" s="67" t="str">
        <f>TEXT(RESULT__A[[#This Row],[TIME]],"AM/PM")</f>
        <v>AM</v>
      </c>
      <c r="AB460" t="str">
        <f>TEXT(RESULT__A[[#This Row],[DTEDAY]],"DD")</f>
        <v>21</v>
      </c>
    </row>
    <row r="461" spans="1:28" x14ac:dyDescent="0.25">
      <c r="A461" t="s">
        <v>16</v>
      </c>
      <c r="B461">
        <v>459</v>
      </c>
      <c r="C461" s="1">
        <v>40564</v>
      </c>
      <c r="D461">
        <v>1</v>
      </c>
      <c r="E461">
        <v>0</v>
      </c>
      <c r="F461">
        <v>1</v>
      </c>
      <c r="G461">
        <v>3</v>
      </c>
      <c r="H461" t="s">
        <v>21</v>
      </c>
      <c r="I461">
        <v>5</v>
      </c>
      <c r="J461">
        <v>3</v>
      </c>
      <c r="K461" s="53">
        <v>0.22</v>
      </c>
      <c r="L461" s="53">
        <v>0.21210000000000001</v>
      </c>
      <c r="M461" s="54">
        <v>0.8</v>
      </c>
      <c r="N461">
        <v>0.29849999999999999</v>
      </c>
      <c r="O461">
        <v>0</v>
      </c>
      <c r="P461">
        <v>1</v>
      </c>
      <c r="Q461">
        <v>1</v>
      </c>
      <c r="R461" t="s">
        <v>33</v>
      </c>
      <c r="S461">
        <v>2011</v>
      </c>
      <c r="T461" t="s">
        <v>31</v>
      </c>
      <c r="U461" s="66">
        <v>0.125</v>
      </c>
      <c r="V461" t="s">
        <v>54</v>
      </c>
      <c r="W461" t="s">
        <v>35</v>
      </c>
      <c r="X461" s="53">
        <v>0.22</v>
      </c>
      <c r="Y461" s="53">
        <v>0.21</v>
      </c>
      <c r="Z461" s="54">
        <v>0.8</v>
      </c>
      <c r="AA461" s="67" t="str">
        <f>TEXT(RESULT__A[[#This Row],[TIME]],"AM/PM")</f>
        <v>AM</v>
      </c>
      <c r="AB461" t="str">
        <f>TEXT(RESULT__A[[#This Row],[DTEDAY]],"DD")</f>
        <v>21</v>
      </c>
    </row>
    <row r="462" spans="1:28" x14ac:dyDescent="0.25">
      <c r="A462" t="s">
        <v>16</v>
      </c>
      <c r="B462">
        <v>460</v>
      </c>
      <c r="C462" s="1">
        <v>40564</v>
      </c>
      <c r="D462">
        <v>1</v>
      </c>
      <c r="E462">
        <v>0</v>
      </c>
      <c r="F462">
        <v>1</v>
      </c>
      <c r="G462">
        <v>4</v>
      </c>
      <c r="H462" t="s">
        <v>21</v>
      </c>
      <c r="I462">
        <v>5</v>
      </c>
      <c r="J462">
        <v>2</v>
      </c>
      <c r="K462" s="53">
        <v>0.22</v>
      </c>
      <c r="L462" s="53">
        <v>0.2576</v>
      </c>
      <c r="M462" s="54">
        <v>0.87</v>
      </c>
      <c r="N462">
        <v>8.9599999999999999E-2</v>
      </c>
      <c r="O462">
        <v>0</v>
      </c>
      <c r="P462">
        <v>1</v>
      </c>
      <c r="Q462">
        <v>1</v>
      </c>
      <c r="R462" t="s">
        <v>33</v>
      </c>
      <c r="S462">
        <v>2011</v>
      </c>
      <c r="T462" t="s">
        <v>31</v>
      </c>
      <c r="U462" s="66">
        <v>0.16666666666666666</v>
      </c>
      <c r="V462" t="s">
        <v>54</v>
      </c>
      <c r="W462" t="s">
        <v>34</v>
      </c>
      <c r="X462" s="53">
        <v>0.22</v>
      </c>
      <c r="Y462" s="53">
        <v>0.26</v>
      </c>
      <c r="Z462" s="54">
        <v>0.87</v>
      </c>
      <c r="AA462" s="67" t="str">
        <f>TEXT(RESULT__A[[#This Row],[TIME]],"AM/PM")</f>
        <v>AM</v>
      </c>
      <c r="AB462" t="str">
        <f>TEXT(RESULT__A[[#This Row],[DTEDAY]],"DD")</f>
        <v>21</v>
      </c>
    </row>
    <row r="463" spans="1:28" x14ac:dyDescent="0.25">
      <c r="A463" t="s">
        <v>16</v>
      </c>
      <c r="B463">
        <v>461</v>
      </c>
      <c r="C463" s="1">
        <v>40564</v>
      </c>
      <c r="D463">
        <v>1</v>
      </c>
      <c r="E463">
        <v>0</v>
      </c>
      <c r="F463">
        <v>1</v>
      </c>
      <c r="G463">
        <v>5</v>
      </c>
      <c r="H463" t="s">
        <v>21</v>
      </c>
      <c r="I463">
        <v>5</v>
      </c>
      <c r="J463">
        <v>1</v>
      </c>
      <c r="K463" s="53">
        <v>0.24</v>
      </c>
      <c r="L463" s="53">
        <v>0.19700000000000001</v>
      </c>
      <c r="M463" s="54">
        <v>0.6</v>
      </c>
      <c r="N463">
        <v>0.41789999999999999</v>
      </c>
      <c r="O463">
        <v>1</v>
      </c>
      <c r="P463">
        <v>4</v>
      </c>
      <c r="Q463">
        <v>5</v>
      </c>
      <c r="R463" t="s">
        <v>33</v>
      </c>
      <c r="S463">
        <v>2011</v>
      </c>
      <c r="T463" t="s">
        <v>31</v>
      </c>
      <c r="U463" s="66">
        <v>0.20833333333333334</v>
      </c>
      <c r="V463" t="s">
        <v>54</v>
      </c>
      <c r="W463" t="s">
        <v>32</v>
      </c>
      <c r="X463" s="53">
        <v>0.24</v>
      </c>
      <c r="Y463" s="53">
        <v>0.2</v>
      </c>
      <c r="Z463" s="54">
        <v>0.6</v>
      </c>
      <c r="AA463" s="67" t="str">
        <f>TEXT(RESULT__A[[#This Row],[TIME]],"AM/PM")</f>
        <v>AM</v>
      </c>
      <c r="AB463" t="str">
        <f>TEXT(RESULT__A[[#This Row],[DTEDAY]],"DD")</f>
        <v>21</v>
      </c>
    </row>
    <row r="464" spans="1:28" x14ac:dyDescent="0.25">
      <c r="A464" t="s">
        <v>16</v>
      </c>
      <c r="B464">
        <v>462</v>
      </c>
      <c r="C464" s="1">
        <v>40564</v>
      </c>
      <c r="D464">
        <v>1</v>
      </c>
      <c r="E464">
        <v>0</v>
      </c>
      <c r="F464">
        <v>1</v>
      </c>
      <c r="G464">
        <v>6</v>
      </c>
      <c r="H464" t="s">
        <v>21</v>
      </c>
      <c r="I464">
        <v>5</v>
      </c>
      <c r="J464">
        <v>1</v>
      </c>
      <c r="K464" s="53">
        <v>0.22</v>
      </c>
      <c r="L464" s="53">
        <v>0.21210000000000001</v>
      </c>
      <c r="M464" s="54">
        <v>0.55000000000000004</v>
      </c>
      <c r="N464">
        <v>0.25369999999999998</v>
      </c>
      <c r="O464">
        <v>0</v>
      </c>
      <c r="P464">
        <v>27</v>
      </c>
      <c r="Q464">
        <v>27</v>
      </c>
      <c r="R464" t="s">
        <v>33</v>
      </c>
      <c r="S464">
        <v>2011</v>
      </c>
      <c r="T464" t="s">
        <v>31</v>
      </c>
      <c r="U464" s="66">
        <v>0.25</v>
      </c>
      <c r="V464" t="s">
        <v>54</v>
      </c>
      <c r="W464" t="s">
        <v>32</v>
      </c>
      <c r="X464" s="53">
        <v>0.22</v>
      </c>
      <c r="Y464" s="53">
        <v>0.21</v>
      </c>
      <c r="Z464" s="54">
        <v>0.55000000000000004</v>
      </c>
      <c r="AA464" s="67" t="str">
        <f>TEXT(RESULT__A[[#This Row],[TIME]],"AM/PM")</f>
        <v>AM</v>
      </c>
      <c r="AB464" t="str">
        <f>TEXT(RESULT__A[[#This Row],[DTEDAY]],"DD")</f>
        <v>21</v>
      </c>
    </row>
    <row r="465" spans="1:28" x14ac:dyDescent="0.25">
      <c r="A465" t="s">
        <v>16</v>
      </c>
      <c r="B465">
        <v>463</v>
      </c>
      <c r="C465" s="1">
        <v>40564</v>
      </c>
      <c r="D465">
        <v>1</v>
      </c>
      <c r="E465">
        <v>0</v>
      </c>
      <c r="F465">
        <v>1</v>
      </c>
      <c r="G465">
        <v>7</v>
      </c>
      <c r="H465" t="s">
        <v>21</v>
      </c>
      <c r="I465">
        <v>5</v>
      </c>
      <c r="J465">
        <v>1</v>
      </c>
      <c r="K465" s="53">
        <v>0.2</v>
      </c>
      <c r="L465" s="53">
        <v>0.18179999999999999</v>
      </c>
      <c r="M465" s="54">
        <v>0.51</v>
      </c>
      <c r="N465">
        <v>0.28360000000000002</v>
      </c>
      <c r="O465">
        <v>2</v>
      </c>
      <c r="P465">
        <v>66</v>
      </c>
      <c r="Q465">
        <v>68</v>
      </c>
      <c r="R465" t="s">
        <v>33</v>
      </c>
      <c r="S465">
        <v>2011</v>
      </c>
      <c r="T465" t="s">
        <v>31</v>
      </c>
      <c r="U465" s="66">
        <v>0.29166666666666669</v>
      </c>
      <c r="V465" t="s">
        <v>54</v>
      </c>
      <c r="W465" t="s">
        <v>32</v>
      </c>
      <c r="X465" s="53">
        <v>0.2</v>
      </c>
      <c r="Y465" s="53">
        <v>0.18</v>
      </c>
      <c r="Z465" s="54">
        <v>0.51</v>
      </c>
      <c r="AA465" s="67" t="str">
        <f>TEXT(RESULT__A[[#This Row],[TIME]],"AM/PM")</f>
        <v>AM</v>
      </c>
      <c r="AB465" t="str">
        <f>TEXT(RESULT__A[[#This Row],[DTEDAY]],"DD")</f>
        <v>21</v>
      </c>
    </row>
    <row r="466" spans="1:28" x14ac:dyDescent="0.25">
      <c r="A466" t="s">
        <v>16</v>
      </c>
      <c r="B466">
        <v>464</v>
      </c>
      <c r="C466" s="1">
        <v>40564</v>
      </c>
      <c r="D466">
        <v>1</v>
      </c>
      <c r="E466">
        <v>0</v>
      </c>
      <c r="F466">
        <v>1</v>
      </c>
      <c r="G466">
        <v>8</v>
      </c>
      <c r="H466" t="s">
        <v>21</v>
      </c>
      <c r="I466">
        <v>5</v>
      </c>
      <c r="J466">
        <v>1</v>
      </c>
      <c r="K466" s="53">
        <v>0.2</v>
      </c>
      <c r="L466" s="53">
        <v>0.18179999999999999</v>
      </c>
      <c r="M466" s="54">
        <v>0.47</v>
      </c>
      <c r="N466">
        <v>0.32840000000000003</v>
      </c>
      <c r="O466">
        <v>7</v>
      </c>
      <c r="P466">
        <v>210</v>
      </c>
      <c r="Q466">
        <v>217</v>
      </c>
      <c r="R466" t="s">
        <v>33</v>
      </c>
      <c r="S466">
        <v>2011</v>
      </c>
      <c r="T466" t="s">
        <v>31</v>
      </c>
      <c r="U466" s="66">
        <v>0.33333333333333331</v>
      </c>
      <c r="V466" t="s">
        <v>54</v>
      </c>
      <c r="W466" t="s">
        <v>32</v>
      </c>
      <c r="X466" s="53">
        <v>0.2</v>
      </c>
      <c r="Y466" s="53">
        <v>0.18</v>
      </c>
      <c r="Z466" s="54">
        <v>0.47</v>
      </c>
      <c r="AA466" s="67" t="str">
        <f>TEXT(RESULT__A[[#This Row],[TIME]],"AM/PM")</f>
        <v>AM</v>
      </c>
      <c r="AB466" t="str">
        <f>TEXT(RESULT__A[[#This Row],[DTEDAY]],"DD")</f>
        <v>21</v>
      </c>
    </row>
    <row r="467" spans="1:28" x14ac:dyDescent="0.25">
      <c r="A467" t="s">
        <v>16</v>
      </c>
      <c r="B467">
        <v>465</v>
      </c>
      <c r="C467" s="1">
        <v>40564</v>
      </c>
      <c r="D467">
        <v>1</v>
      </c>
      <c r="E467">
        <v>0</v>
      </c>
      <c r="F467">
        <v>1</v>
      </c>
      <c r="G467">
        <v>9</v>
      </c>
      <c r="H467" t="s">
        <v>21</v>
      </c>
      <c r="I467">
        <v>5</v>
      </c>
      <c r="J467">
        <v>1</v>
      </c>
      <c r="K467" s="53">
        <v>0.2</v>
      </c>
      <c r="L467" s="53">
        <v>0.18179999999999999</v>
      </c>
      <c r="M467" s="54">
        <v>0.51</v>
      </c>
      <c r="N467">
        <v>0.35820000000000002</v>
      </c>
      <c r="O467">
        <v>7</v>
      </c>
      <c r="P467">
        <v>159</v>
      </c>
      <c r="Q467">
        <v>166</v>
      </c>
      <c r="R467" t="s">
        <v>33</v>
      </c>
      <c r="S467">
        <v>2011</v>
      </c>
      <c r="T467" t="s">
        <v>31</v>
      </c>
      <c r="U467" s="66">
        <v>0.375</v>
      </c>
      <c r="V467" t="s">
        <v>54</v>
      </c>
      <c r="W467" t="s">
        <v>32</v>
      </c>
      <c r="X467" s="53">
        <v>0.2</v>
      </c>
      <c r="Y467" s="53">
        <v>0.18</v>
      </c>
      <c r="Z467" s="54">
        <v>0.51</v>
      </c>
      <c r="AA467" s="67" t="str">
        <f>TEXT(RESULT__A[[#This Row],[TIME]],"AM/PM")</f>
        <v>AM</v>
      </c>
      <c r="AB467" t="str">
        <f>TEXT(RESULT__A[[#This Row],[DTEDAY]],"DD")</f>
        <v>21</v>
      </c>
    </row>
    <row r="468" spans="1:28" x14ac:dyDescent="0.25">
      <c r="A468" t="s">
        <v>16</v>
      </c>
      <c r="B468">
        <v>466</v>
      </c>
      <c r="C468" s="1">
        <v>40564</v>
      </c>
      <c r="D468">
        <v>1</v>
      </c>
      <c r="E468">
        <v>0</v>
      </c>
      <c r="F468">
        <v>1</v>
      </c>
      <c r="G468">
        <v>10</v>
      </c>
      <c r="H468" t="s">
        <v>21</v>
      </c>
      <c r="I468">
        <v>5</v>
      </c>
      <c r="J468">
        <v>1</v>
      </c>
      <c r="K468" s="53">
        <v>0.2</v>
      </c>
      <c r="L468" s="53">
        <v>0.16669999999999999</v>
      </c>
      <c r="M468" s="54">
        <v>0.47</v>
      </c>
      <c r="N468">
        <v>0.4627</v>
      </c>
      <c r="O468">
        <v>6</v>
      </c>
      <c r="P468">
        <v>57</v>
      </c>
      <c r="Q468">
        <v>63</v>
      </c>
      <c r="R468" t="s">
        <v>33</v>
      </c>
      <c r="S468">
        <v>2011</v>
      </c>
      <c r="T468" t="s">
        <v>31</v>
      </c>
      <c r="U468" s="66">
        <v>0.41666666666666669</v>
      </c>
      <c r="V468" t="s">
        <v>54</v>
      </c>
      <c r="W468" t="s">
        <v>32</v>
      </c>
      <c r="X468" s="53">
        <v>0.2</v>
      </c>
      <c r="Y468" s="53">
        <v>0.17</v>
      </c>
      <c r="Z468" s="54">
        <v>0.47</v>
      </c>
      <c r="AA468" s="67" t="str">
        <f>TEXT(RESULT__A[[#This Row],[TIME]],"AM/PM")</f>
        <v>AM</v>
      </c>
      <c r="AB468" t="str">
        <f>TEXT(RESULT__A[[#This Row],[DTEDAY]],"DD")</f>
        <v>21</v>
      </c>
    </row>
    <row r="469" spans="1:28" x14ac:dyDescent="0.25">
      <c r="A469" t="s">
        <v>16</v>
      </c>
      <c r="B469">
        <v>467</v>
      </c>
      <c r="C469" s="1">
        <v>40564</v>
      </c>
      <c r="D469">
        <v>1</v>
      </c>
      <c r="E469">
        <v>0</v>
      </c>
      <c r="F469">
        <v>1</v>
      </c>
      <c r="G469">
        <v>11</v>
      </c>
      <c r="H469" t="s">
        <v>21</v>
      </c>
      <c r="I469">
        <v>5</v>
      </c>
      <c r="J469">
        <v>1</v>
      </c>
      <c r="K469" s="53">
        <v>0.22</v>
      </c>
      <c r="L469" s="53">
        <v>0.18179999999999999</v>
      </c>
      <c r="M469" s="54">
        <v>0.41</v>
      </c>
      <c r="N469">
        <v>0.4627</v>
      </c>
      <c r="O469">
        <v>6</v>
      </c>
      <c r="P469">
        <v>53</v>
      </c>
      <c r="Q469">
        <v>59</v>
      </c>
      <c r="R469" t="s">
        <v>33</v>
      </c>
      <c r="S469">
        <v>2011</v>
      </c>
      <c r="T469" t="s">
        <v>31</v>
      </c>
      <c r="U469" s="66">
        <v>0.45833333333333331</v>
      </c>
      <c r="V469" t="s">
        <v>54</v>
      </c>
      <c r="W469" t="s">
        <v>32</v>
      </c>
      <c r="X469" s="53">
        <v>0.22</v>
      </c>
      <c r="Y469" s="53">
        <v>0.18</v>
      </c>
      <c r="Z469" s="54">
        <v>0.41</v>
      </c>
      <c r="AA469" s="67" t="str">
        <f>TEXT(RESULT__A[[#This Row],[TIME]],"AM/PM")</f>
        <v>AM</v>
      </c>
      <c r="AB469" t="str">
        <f>TEXT(RESULT__A[[#This Row],[DTEDAY]],"DD")</f>
        <v>21</v>
      </c>
    </row>
    <row r="470" spans="1:28" x14ac:dyDescent="0.25">
      <c r="A470" t="s">
        <v>16</v>
      </c>
      <c r="B470">
        <v>468</v>
      </c>
      <c r="C470" s="1">
        <v>40564</v>
      </c>
      <c r="D470">
        <v>1</v>
      </c>
      <c r="E470">
        <v>0</v>
      </c>
      <c r="F470">
        <v>1</v>
      </c>
      <c r="G470">
        <v>12</v>
      </c>
      <c r="H470" t="s">
        <v>21</v>
      </c>
      <c r="I470">
        <v>5</v>
      </c>
      <c r="J470">
        <v>1</v>
      </c>
      <c r="K470" s="53">
        <v>0.22</v>
      </c>
      <c r="L470" s="53">
        <v>0.18179999999999999</v>
      </c>
      <c r="M470" s="54">
        <v>0.27</v>
      </c>
      <c r="N470">
        <v>0.58209999999999995</v>
      </c>
      <c r="O470">
        <v>11</v>
      </c>
      <c r="P470">
        <v>67</v>
      </c>
      <c r="Q470">
        <v>78</v>
      </c>
      <c r="R470" t="s">
        <v>33</v>
      </c>
      <c r="S470">
        <v>2011</v>
      </c>
      <c r="T470" t="s">
        <v>31</v>
      </c>
      <c r="U470" s="66">
        <v>0.5</v>
      </c>
      <c r="V470" t="s">
        <v>54</v>
      </c>
      <c r="W470" t="s">
        <v>32</v>
      </c>
      <c r="X470" s="53">
        <v>0.22</v>
      </c>
      <c r="Y470" s="53">
        <v>0.18</v>
      </c>
      <c r="Z470" s="54">
        <v>0.27</v>
      </c>
      <c r="AA470" s="67" t="str">
        <f>TEXT(RESULT__A[[#This Row],[TIME]],"AM/PM")</f>
        <v>PM</v>
      </c>
      <c r="AB470" t="str">
        <f>TEXT(RESULT__A[[#This Row],[DTEDAY]],"DD")</f>
        <v>21</v>
      </c>
    </row>
    <row r="471" spans="1:28" x14ac:dyDescent="0.25">
      <c r="A471" t="s">
        <v>16</v>
      </c>
      <c r="B471">
        <v>469</v>
      </c>
      <c r="C471" s="1">
        <v>40564</v>
      </c>
      <c r="D471">
        <v>1</v>
      </c>
      <c r="E471">
        <v>0</v>
      </c>
      <c r="F471">
        <v>1</v>
      </c>
      <c r="G471">
        <v>13</v>
      </c>
      <c r="H471" t="s">
        <v>21</v>
      </c>
      <c r="I471">
        <v>5</v>
      </c>
      <c r="J471">
        <v>1</v>
      </c>
      <c r="K471" s="53">
        <v>0.2</v>
      </c>
      <c r="L471" s="53">
        <v>0.1515</v>
      </c>
      <c r="M471" s="54">
        <v>0.21</v>
      </c>
      <c r="N471">
        <v>0.58209999999999995</v>
      </c>
      <c r="O471">
        <v>8</v>
      </c>
      <c r="P471">
        <v>65</v>
      </c>
      <c r="Q471">
        <v>73</v>
      </c>
      <c r="R471" t="s">
        <v>33</v>
      </c>
      <c r="S471">
        <v>2011</v>
      </c>
      <c r="T471" t="s">
        <v>31</v>
      </c>
      <c r="U471" s="66">
        <v>0.54166666666666663</v>
      </c>
      <c r="V471" t="s">
        <v>54</v>
      </c>
      <c r="W471" t="s">
        <v>32</v>
      </c>
      <c r="X471" s="53">
        <v>0.2</v>
      </c>
      <c r="Y471" s="53">
        <v>0.15</v>
      </c>
      <c r="Z471" s="54">
        <v>0.21</v>
      </c>
      <c r="AA471" s="67" t="str">
        <f>TEXT(RESULT__A[[#This Row],[TIME]],"AM/PM")</f>
        <v>PM</v>
      </c>
      <c r="AB471" t="str">
        <f>TEXT(RESULT__A[[#This Row],[DTEDAY]],"DD")</f>
        <v>21</v>
      </c>
    </row>
    <row r="472" spans="1:28" x14ac:dyDescent="0.25">
      <c r="A472" t="s">
        <v>16</v>
      </c>
      <c r="B472">
        <v>470</v>
      </c>
      <c r="C472" s="1">
        <v>40564</v>
      </c>
      <c r="D472">
        <v>1</v>
      </c>
      <c r="E472">
        <v>0</v>
      </c>
      <c r="F472">
        <v>1</v>
      </c>
      <c r="G472">
        <v>14</v>
      </c>
      <c r="H472" t="s">
        <v>21</v>
      </c>
      <c r="I472">
        <v>5</v>
      </c>
      <c r="J472">
        <v>1</v>
      </c>
      <c r="K472" s="53">
        <v>0.2</v>
      </c>
      <c r="L472" s="53">
        <v>0.1515</v>
      </c>
      <c r="M472" s="54">
        <v>0.25</v>
      </c>
      <c r="N472">
        <v>0.52239999999999998</v>
      </c>
      <c r="O472">
        <v>6</v>
      </c>
      <c r="P472">
        <v>56</v>
      </c>
      <c r="Q472">
        <v>62</v>
      </c>
      <c r="R472" t="s">
        <v>33</v>
      </c>
      <c r="S472">
        <v>2011</v>
      </c>
      <c r="T472" t="s">
        <v>31</v>
      </c>
      <c r="U472" s="66">
        <v>0.58333333333333337</v>
      </c>
      <c r="V472" t="s">
        <v>54</v>
      </c>
      <c r="W472" t="s">
        <v>32</v>
      </c>
      <c r="X472" s="53">
        <v>0.2</v>
      </c>
      <c r="Y472" s="53">
        <v>0.15</v>
      </c>
      <c r="Z472" s="54">
        <v>0.25</v>
      </c>
      <c r="AA472" s="67" t="str">
        <f>TEXT(RESULT__A[[#This Row],[TIME]],"AM/PM")</f>
        <v>PM</v>
      </c>
      <c r="AB472" t="str">
        <f>TEXT(RESULT__A[[#This Row],[DTEDAY]],"DD")</f>
        <v>21</v>
      </c>
    </row>
    <row r="473" spans="1:28" x14ac:dyDescent="0.25">
      <c r="A473" t="s">
        <v>16</v>
      </c>
      <c r="B473">
        <v>471</v>
      </c>
      <c r="C473" s="1">
        <v>40564</v>
      </c>
      <c r="D473">
        <v>1</v>
      </c>
      <c r="E473">
        <v>0</v>
      </c>
      <c r="F473">
        <v>1</v>
      </c>
      <c r="G473">
        <v>15</v>
      </c>
      <c r="H473" t="s">
        <v>21</v>
      </c>
      <c r="I473">
        <v>5</v>
      </c>
      <c r="J473">
        <v>1</v>
      </c>
      <c r="K473" s="53">
        <v>0.16</v>
      </c>
      <c r="L473" s="53">
        <v>0.1212</v>
      </c>
      <c r="M473" s="54">
        <v>0.26</v>
      </c>
      <c r="N473">
        <v>0.44779999999999998</v>
      </c>
      <c r="O473">
        <v>4</v>
      </c>
      <c r="P473">
        <v>61</v>
      </c>
      <c r="Q473">
        <v>65</v>
      </c>
      <c r="R473" t="s">
        <v>33</v>
      </c>
      <c r="S473">
        <v>2011</v>
      </c>
      <c r="T473" t="s">
        <v>31</v>
      </c>
      <c r="U473" s="66">
        <v>0.625</v>
      </c>
      <c r="V473" t="s">
        <v>54</v>
      </c>
      <c r="W473" t="s">
        <v>32</v>
      </c>
      <c r="X473" s="53">
        <v>0.16</v>
      </c>
      <c r="Y473" s="53">
        <v>0.12</v>
      </c>
      <c r="Z473" s="54">
        <v>0.26</v>
      </c>
      <c r="AA473" s="67" t="str">
        <f>TEXT(RESULT__A[[#This Row],[TIME]],"AM/PM")</f>
        <v>PM</v>
      </c>
      <c r="AB473" t="str">
        <f>TEXT(RESULT__A[[#This Row],[DTEDAY]],"DD")</f>
        <v>21</v>
      </c>
    </row>
    <row r="474" spans="1:28" x14ac:dyDescent="0.25">
      <c r="A474" t="s">
        <v>16</v>
      </c>
      <c r="B474">
        <v>472</v>
      </c>
      <c r="C474" s="1">
        <v>40564</v>
      </c>
      <c r="D474">
        <v>1</v>
      </c>
      <c r="E474">
        <v>0</v>
      </c>
      <c r="F474">
        <v>1</v>
      </c>
      <c r="G474">
        <v>16</v>
      </c>
      <c r="H474" t="s">
        <v>21</v>
      </c>
      <c r="I474">
        <v>5</v>
      </c>
      <c r="J474">
        <v>1</v>
      </c>
      <c r="K474" s="53">
        <v>0.16</v>
      </c>
      <c r="L474" s="53">
        <v>0.13639999999999999</v>
      </c>
      <c r="M474" s="54">
        <v>0.26</v>
      </c>
      <c r="N474">
        <v>0.35820000000000002</v>
      </c>
      <c r="O474">
        <v>0</v>
      </c>
      <c r="P474">
        <v>97</v>
      </c>
      <c r="Q474">
        <v>97</v>
      </c>
      <c r="R474" t="s">
        <v>33</v>
      </c>
      <c r="S474">
        <v>2011</v>
      </c>
      <c r="T474" t="s">
        <v>31</v>
      </c>
      <c r="U474" s="66">
        <v>0.66666666666666663</v>
      </c>
      <c r="V474" t="s">
        <v>54</v>
      </c>
      <c r="W474" t="s">
        <v>32</v>
      </c>
      <c r="X474" s="53">
        <v>0.16</v>
      </c>
      <c r="Y474" s="53">
        <v>0.14000000000000001</v>
      </c>
      <c r="Z474" s="54">
        <v>0.26</v>
      </c>
      <c r="AA474" s="67" t="str">
        <f>TEXT(RESULT__A[[#This Row],[TIME]],"AM/PM")</f>
        <v>PM</v>
      </c>
      <c r="AB474" t="str">
        <f>TEXT(RESULT__A[[#This Row],[DTEDAY]],"DD")</f>
        <v>21</v>
      </c>
    </row>
    <row r="475" spans="1:28" x14ac:dyDescent="0.25">
      <c r="A475" t="s">
        <v>16</v>
      </c>
      <c r="B475">
        <v>473</v>
      </c>
      <c r="C475" s="1">
        <v>40564</v>
      </c>
      <c r="D475">
        <v>1</v>
      </c>
      <c r="E475">
        <v>0</v>
      </c>
      <c r="F475">
        <v>1</v>
      </c>
      <c r="G475">
        <v>17</v>
      </c>
      <c r="H475" t="s">
        <v>21</v>
      </c>
      <c r="I475">
        <v>5</v>
      </c>
      <c r="J475">
        <v>1</v>
      </c>
      <c r="K475" s="53">
        <v>0.14000000000000001</v>
      </c>
      <c r="L475" s="53">
        <v>0.1212</v>
      </c>
      <c r="M475" s="54">
        <v>0.28000000000000003</v>
      </c>
      <c r="N475">
        <v>0.35820000000000002</v>
      </c>
      <c r="O475">
        <v>10</v>
      </c>
      <c r="P475">
        <v>151</v>
      </c>
      <c r="Q475">
        <v>161</v>
      </c>
      <c r="R475" t="s">
        <v>33</v>
      </c>
      <c r="S475">
        <v>2011</v>
      </c>
      <c r="T475" t="s">
        <v>31</v>
      </c>
      <c r="U475" s="66">
        <v>0.70833333333333337</v>
      </c>
      <c r="V475" t="s">
        <v>54</v>
      </c>
      <c r="W475" t="s">
        <v>32</v>
      </c>
      <c r="X475" s="53">
        <v>0.14000000000000001</v>
      </c>
      <c r="Y475" s="53">
        <v>0.12</v>
      </c>
      <c r="Z475" s="54">
        <v>0.28000000000000003</v>
      </c>
      <c r="AA475" s="67" t="str">
        <f>TEXT(RESULT__A[[#This Row],[TIME]],"AM/PM")</f>
        <v>PM</v>
      </c>
      <c r="AB475" t="str">
        <f>TEXT(RESULT__A[[#This Row],[DTEDAY]],"DD")</f>
        <v>21</v>
      </c>
    </row>
    <row r="476" spans="1:28" x14ac:dyDescent="0.25">
      <c r="A476" t="s">
        <v>16</v>
      </c>
      <c r="B476">
        <v>474</v>
      </c>
      <c r="C476" s="1">
        <v>40564</v>
      </c>
      <c r="D476">
        <v>1</v>
      </c>
      <c r="E476">
        <v>0</v>
      </c>
      <c r="F476">
        <v>1</v>
      </c>
      <c r="G476">
        <v>18</v>
      </c>
      <c r="H476" t="s">
        <v>21</v>
      </c>
      <c r="I476">
        <v>5</v>
      </c>
      <c r="J476">
        <v>1</v>
      </c>
      <c r="K476" s="53">
        <v>0.12</v>
      </c>
      <c r="L476" s="53">
        <v>0.1212</v>
      </c>
      <c r="M476" s="54">
        <v>0.3</v>
      </c>
      <c r="N476">
        <v>0.25369999999999998</v>
      </c>
      <c r="O476">
        <v>1</v>
      </c>
      <c r="P476">
        <v>119</v>
      </c>
      <c r="Q476">
        <v>120</v>
      </c>
      <c r="R476" t="s">
        <v>33</v>
      </c>
      <c r="S476">
        <v>2011</v>
      </c>
      <c r="T476" t="s">
        <v>31</v>
      </c>
      <c r="U476" s="66">
        <v>0.75</v>
      </c>
      <c r="V476" t="s">
        <v>54</v>
      </c>
      <c r="W476" t="s">
        <v>32</v>
      </c>
      <c r="X476" s="53">
        <v>0.12</v>
      </c>
      <c r="Y476" s="53">
        <v>0.12</v>
      </c>
      <c r="Z476" s="54">
        <v>0.3</v>
      </c>
      <c r="AA476" s="67" t="str">
        <f>TEXT(RESULT__A[[#This Row],[TIME]],"AM/PM")</f>
        <v>PM</v>
      </c>
      <c r="AB476" t="str">
        <f>TEXT(RESULT__A[[#This Row],[DTEDAY]],"DD")</f>
        <v>21</v>
      </c>
    </row>
    <row r="477" spans="1:28" x14ac:dyDescent="0.25">
      <c r="A477" t="s">
        <v>16</v>
      </c>
      <c r="B477">
        <v>475</v>
      </c>
      <c r="C477" s="1">
        <v>40564</v>
      </c>
      <c r="D477">
        <v>1</v>
      </c>
      <c r="E477">
        <v>0</v>
      </c>
      <c r="F477">
        <v>1</v>
      </c>
      <c r="G477">
        <v>19</v>
      </c>
      <c r="H477" t="s">
        <v>21</v>
      </c>
      <c r="I477">
        <v>5</v>
      </c>
      <c r="J477">
        <v>1</v>
      </c>
      <c r="K477" s="53">
        <v>0.12</v>
      </c>
      <c r="L477" s="53">
        <v>0.1061</v>
      </c>
      <c r="M477" s="54">
        <v>0.3</v>
      </c>
      <c r="N477">
        <v>0.32840000000000003</v>
      </c>
      <c r="O477">
        <v>3</v>
      </c>
      <c r="P477">
        <v>93</v>
      </c>
      <c r="Q477">
        <v>96</v>
      </c>
      <c r="R477" t="s">
        <v>33</v>
      </c>
      <c r="S477">
        <v>2011</v>
      </c>
      <c r="T477" t="s">
        <v>31</v>
      </c>
      <c r="U477" s="66">
        <v>0.79166666666666663</v>
      </c>
      <c r="V477" t="s">
        <v>54</v>
      </c>
      <c r="W477" t="s">
        <v>32</v>
      </c>
      <c r="X477" s="53">
        <v>0.12</v>
      </c>
      <c r="Y477" s="53">
        <v>0.11</v>
      </c>
      <c r="Z477" s="54">
        <v>0.3</v>
      </c>
      <c r="AA477" s="67" t="str">
        <f>TEXT(RESULT__A[[#This Row],[TIME]],"AM/PM")</f>
        <v>PM</v>
      </c>
      <c r="AB477" t="str">
        <f>TEXT(RESULT__A[[#This Row],[DTEDAY]],"DD")</f>
        <v>21</v>
      </c>
    </row>
    <row r="478" spans="1:28" x14ac:dyDescent="0.25">
      <c r="A478" t="s">
        <v>16</v>
      </c>
      <c r="B478">
        <v>476</v>
      </c>
      <c r="C478" s="1">
        <v>40564</v>
      </c>
      <c r="D478">
        <v>1</v>
      </c>
      <c r="E478">
        <v>0</v>
      </c>
      <c r="F478">
        <v>1</v>
      </c>
      <c r="G478">
        <v>20</v>
      </c>
      <c r="H478" t="s">
        <v>21</v>
      </c>
      <c r="I478">
        <v>5</v>
      </c>
      <c r="J478">
        <v>1</v>
      </c>
      <c r="K478" s="53">
        <v>0.1</v>
      </c>
      <c r="L478" s="53">
        <v>7.5800000000000006E-2</v>
      </c>
      <c r="M478" s="54">
        <v>0.33</v>
      </c>
      <c r="N478">
        <v>0.41789999999999999</v>
      </c>
      <c r="O478">
        <v>1</v>
      </c>
      <c r="P478">
        <v>52</v>
      </c>
      <c r="Q478">
        <v>53</v>
      </c>
      <c r="R478" t="s">
        <v>33</v>
      </c>
      <c r="S478">
        <v>2011</v>
      </c>
      <c r="T478" t="s">
        <v>31</v>
      </c>
      <c r="U478" s="66">
        <v>0.83333333333333337</v>
      </c>
      <c r="V478" t="s">
        <v>54</v>
      </c>
      <c r="W478" t="s">
        <v>32</v>
      </c>
      <c r="X478" s="53">
        <v>0.1</v>
      </c>
      <c r="Y478" s="53">
        <v>0.08</v>
      </c>
      <c r="Z478" s="54">
        <v>0.33</v>
      </c>
      <c r="AA478" s="67" t="str">
        <f>TEXT(RESULT__A[[#This Row],[TIME]],"AM/PM")</f>
        <v>PM</v>
      </c>
      <c r="AB478" t="str">
        <f>TEXT(RESULT__A[[#This Row],[DTEDAY]],"DD")</f>
        <v>21</v>
      </c>
    </row>
    <row r="479" spans="1:28" x14ac:dyDescent="0.25">
      <c r="A479" t="s">
        <v>16</v>
      </c>
      <c r="B479">
        <v>477</v>
      </c>
      <c r="C479" s="1">
        <v>40564</v>
      </c>
      <c r="D479">
        <v>1</v>
      </c>
      <c r="E479">
        <v>0</v>
      </c>
      <c r="F479">
        <v>1</v>
      </c>
      <c r="G479">
        <v>21</v>
      </c>
      <c r="H479" t="s">
        <v>21</v>
      </c>
      <c r="I479">
        <v>5</v>
      </c>
      <c r="J479">
        <v>1</v>
      </c>
      <c r="K479" s="53">
        <v>0.08</v>
      </c>
      <c r="L479" s="53">
        <v>7.5800000000000006E-2</v>
      </c>
      <c r="M479" s="54">
        <v>0.38</v>
      </c>
      <c r="N479">
        <v>0.28360000000000002</v>
      </c>
      <c r="O479">
        <v>0</v>
      </c>
      <c r="P479">
        <v>41</v>
      </c>
      <c r="Q479">
        <v>41</v>
      </c>
      <c r="R479" t="s">
        <v>33</v>
      </c>
      <c r="S479">
        <v>2011</v>
      </c>
      <c r="T479" t="s">
        <v>31</v>
      </c>
      <c r="U479" s="66">
        <v>0.875</v>
      </c>
      <c r="V479" t="s">
        <v>54</v>
      </c>
      <c r="W479" t="s">
        <v>32</v>
      </c>
      <c r="X479" s="53">
        <v>0.08</v>
      </c>
      <c r="Y479" s="53">
        <v>0.08</v>
      </c>
      <c r="Z479" s="54">
        <v>0.38</v>
      </c>
      <c r="AA479" s="67" t="str">
        <f>TEXT(RESULT__A[[#This Row],[TIME]],"AM/PM")</f>
        <v>PM</v>
      </c>
      <c r="AB479" t="str">
        <f>TEXT(RESULT__A[[#This Row],[DTEDAY]],"DD")</f>
        <v>21</v>
      </c>
    </row>
    <row r="480" spans="1:28" x14ac:dyDescent="0.25">
      <c r="A480" t="s">
        <v>16</v>
      </c>
      <c r="B480">
        <v>478</v>
      </c>
      <c r="C480" s="1">
        <v>40564</v>
      </c>
      <c r="D480">
        <v>1</v>
      </c>
      <c r="E480">
        <v>0</v>
      </c>
      <c r="F480">
        <v>1</v>
      </c>
      <c r="G480">
        <v>22</v>
      </c>
      <c r="H480" t="s">
        <v>21</v>
      </c>
      <c r="I480">
        <v>5</v>
      </c>
      <c r="J480">
        <v>1</v>
      </c>
      <c r="K480" s="53">
        <v>0.06</v>
      </c>
      <c r="L480" s="53">
        <v>3.0300000000000001E-2</v>
      </c>
      <c r="M480" s="54">
        <v>0.41</v>
      </c>
      <c r="N480">
        <v>0.3881</v>
      </c>
      <c r="O480">
        <v>1</v>
      </c>
      <c r="P480">
        <v>33</v>
      </c>
      <c r="Q480">
        <v>34</v>
      </c>
      <c r="R480" t="s">
        <v>33</v>
      </c>
      <c r="S480">
        <v>2011</v>
      </c>
      <c r="T480" t="s">
        <v>31</v>
      </c>
      <c r="U480" s="66">
        <v>0.91666666666666663</v>
      </c>
      <c r="V480" t="s">
        <v>54</v>
      </c>
      <c r="W480" t="s">
        <v>32</v>
      </c>
      <c r="X480" s="53">
        <v>0.06</v>
      </c>
      <c r="Y480" s="53">
        <v>0.03</v>
      </c>
      <c r="Z480" s="54">
        <v>0.41</v>
      </c>
      <c r="AA480" s="67" t="str">
        <f>TEXT(RESULT__A[[#This Row],[TIME]],"AM/PM")</f>
        <v>PM</v>
      </c>
      <c r="AB480" t="str">
        <f>TEXT(RESULT__A[[#This Row],[DTEDAY]],"DD")</f>
        <v>21</v>
      </c>
    </row>
    <row r="481" spans="1:28" x14ac:dyDescent="0.25">
      <c r="A481" t="s">
        <v>16</v>
      </c>
      <c r="B481">
        <v>479</v>
      </c>
      <c r="C481" s="1">
        <v>40564</v>
      </c>
      <c r="D481">
        <v>1</v>
      </c>
      <c r="E481">
        <v>0</v>
      </c>
      <c r="F481">
        <v>1</v>
      </c>
      <c r="G481">
        <v>23</v>
      </c>
      <c r="H481" t="s">
        <v>21</v>
      </c>
      <c r="I481">
        <v>5</v>
      </c>
      <c r="J481">
        <v>1</v>
      </c>
      <c r="K481" s="53">
        <v>0.06</v>
      </c>
      <c r="L481" s="53">
        <v>4.5499999999999999E-2</v>
      </c>
      <c r="M481" s="54">
        <v>0.38</v>
      </c>
      <c r="N481">
        <v>0.32840000000000003</v>
      </c>
      <c r="O481">
        <v>0</v>
      </c>
      <c r="P481">
        <v>27</v>
      </c>
      <c r="Q481">
        <v>27</v>
      </c>
      <c r="R481" t="s">
        <v>33</v>
      </c>
      <c r="S481">
        <v>2011</v>
      </c>
      <c r="T481" t="s">
        <v>31</v>
      </c>
      <c r="U481" s="66">
        <v>0.95833333333333337</v>
      </c>
      <c r="V481" t="s">
        <v>54</v>
      </c>
      <c r="W481" t="s">
        <v>32</v>
      </c>
      <c r="X481" s="53">
        <v>0.06</v>
      </c>
      <c r="Y481" s="53">
        <v>0.05</v>
      </c>
      <c r="Z481" s="54">
        <v>0.38</v>
      </c>
      <c r="AA481" s="67" t="str">
        <f>TEXT(RESULT__A[[#This Row],[TIME]],"AM/PM")</f>
        <v>PM</v>
      </c>
      <c r="AB481" t="str">
        <f>TEXT(RESULT__A[[#This Row],[DTEDAY]],"DD")</f>
        <v>21</v>
      </c>
    </row>
    <row r="482" spans="1:28" x14ac:dyDescent="0.25">
      <c r="A482" t="s">
        <v>16</v>
      </c>
      <c r="B482">
        <v>480</v>
      </c>
      <c r="C482" s="1">
        <v>40565</v>
      </c>
      <c r="D482">
        <v>1</v>
      </c>
      <c r="E482">
        <v>0</v>
      </c>
      <c r="F482">
        <v>1</v>
      </c>
      <c r="G482">
        <v>0</v>
      </c>
      <c r="H482" t="s">
        <v>21</v>
      </c>
      <c r="I482">
        <v>6</v>
      </c>
      <c r="J482">
        <v>1</v>
      </c>
      <c r="K482" s="53">
        <v>0.04</v>
      </c>
      <c r="L482" s="53">
        <v>3.0300000000000001E-2</v>
      </c>
      <c r="M482" s="54">
        <v>0.45</v>
      </c>
      <c r="N482">
        <v>0.25369999999999998</v>
      </c>
      <c r="O482">
        <v>0</v>
      </c>
      <c r="P482">
        <v>13</v>
      </c>
      <c r="Q482">
        <v>13</v>
      </c>
      <c r="R482" t="s">
        <v>33</v>
      </c>
      <c r="S482">
        <v>2011</v>
      </c>
      <c r="T482" t="s">
        <v>31</v>
      </c>
      <c r="U482" s="66">
        <v>0</v>
      </c>
      <c r="V482" t="s">
        <v>48</v>
      </c>
      <c r="W482" t="s">
        <v>32</v>
      </c>
      <c r="X482" s="53">
        <v>0.04</v>
      </c>
      <c r="Y482" s="53">
        <v>0.03</v>
      </c>
      <c r="Z482" s="54">
        <v>0.45</v>
      </c>
      <c r="AA482" s="67" t="str">
        <f>TEXT(RESULT__A[[#This Row],[TIME]],"AM/PM")</f>
        <v>AM</v>
      </c>
      <c r="AB482" t="str">
        <f>TEXT(RESULT__A[[#This Row],[DTEDAY]],"DD")</f>
        <v>22</v>
      </c>
    </row>
    <row r="483" spans="1:28" x14ac:dyDescent="0.25">
      <c r="A483" t="s">
        <v>16</v>
      </c>
      <c r="B483">
        <v>481</v>
      </c>
      <c r="C483" s="1">
        <v>40565</v>
      </c>
      <c r="D483">
        <v>1</v>
      </c>
      <c r="E483">
        <v>0</v>
      </c>
      <c r="F483">
        <v>1</v>
      </c>
      <c r="G483">
        <v>1</v>
      </c>
      <c r="H483" t="s">
        <v>21</v>
      </c>
      <c r="I483">
        <v>6</v>
      </c>
      <c r="J483">
        <v>2</v>
      </c>
      <c r="K483" s="53">
        <v>0.04</v>
      </c>
      <c r="L483" s="53">
        <v>0</v>
      </c>
      <c r="M483" s="54">
        <v>0.41</v>
      </c>
      <c r="N483">
        <v>0.3881</v>
      </c>
      <c r="O483">
        <v>3</v>
      </c>
      <c r="P483">
        <v>9</v>
      </c>
      <c r="Q483">
        <v>12</v>
      </c>
      <c r="R483" t="s">
        <v>33</v>
      </c>
      <c r="S483">
        <v>2011</v>
      </c>
      <c r="T483" t="s">
        <v>31</v>
      </c>
      <c r="U483" s="66">
        <v>4.1666666666666664E-2</v>
      </c>
      <c r="V483" t="s">
        <v>48</v>
      </c>
      <c r="W483" t="s">
        <v>34</v>
      </c>
      <c r="X483" s="53">
        <v>0.04</v>
      </c>
      <c r="Y483" s="53">
        <v>0</v>
      </c>
      <c r="Z483" s="54">
        <v>0.41</v>
      </c>
      <c r="AA483" s="67" t="str">
        <f>TEXT(RESULT__A[[#This Row],[TIME]],"AM/PM")</f>
        <v>AM</v>
      </c>
      <c r="AB483" t="str">
        <f>TEXT(RESULT__A[[#This Row],[DTEDAY]],"DD")</f>
        <v>22</v>
      </c>
    </row>
    <row r="484" spans="1:28" x14ac:dyDescent="0.25">
      <c r="A484" t="s">
        <v>16</v>
      </c>
      <c r="B484">
        <v>482</v>
      </c>
      <c r="C484" s="1">
        <v>40565</v>
      </c>
      <c r="D484">
        <v>1</v>
      </c>
      <c r="E484">
        <v>0</v>
      </c>
      <c r="F484">
        <v>1</v>
      </c>
      <c r="G484">
        <v>2</v>
      </c>
      <c r="H484" t="s">
        <v>21</v>
      </c>
      <c r="I484">
        <v>6</v>
      </c>
      <c r="J484">
        <v>2</v>
      </c>
      <c r="K484" s="53">
        <v>0.04</v>
      </c>
      <c r="L484" s="53">
        <v>3.0300000000000001E-2</v>
      </c>
      <c r="M484" s="54">
        <v>0.41</v>
      </c>
      <c r="N484">
        <v>0.25369999999999998</v>
      </c>
      <c r="O484">
        <v>0</v>
      </c>
      <c r="P484">
        <v>11</v>
      </c>
      <c r="Q484">
        <v>11</v>
      </c>
      <c r="R484" t="s">
        <v>33</v>
      </c>
      <c r="S484">
        <v>2011</v>
      </c>
      <c r="T484" t="s">
        <v>31</v>
      </c>
      <c r="U484" s="66">
        <v>8.3333333333333329E-2</v>
      </c>
      <c r="V484" t="s">
        <v>48</v>
      </c>
      <c r="W484" t="s">
        <v>34</v>
      </c>
      <c r="X484" s="53">
        <v>0.04</v>
      </c>
      <c r="Y484" s="53">
        <v>0.03</v>
      </c>
      <c r="Z484" s="54">
        <v>0.41</v>
      </c>
      <c r="AA484" s="67" t="str">
        <f>TEXT(RESULT__A[[#This Row],[TIME]],"AM/PM")</f>
        <v>AM</v>
      </c>
      <c r="AB484" t="str">
        <f>TEXT(RESULT__A[[#This Row],[DTEDAY]],"DD")</f>
        <v>22</v>
      </c>
    </row>
    <row r="485" spans="1:28" x14ac:dyDescent="0.25">
      <c r="A485" t="s">
        <v>16</v>
      </c>
      <c r="B485">
        <v>483</v>
      </c>
      <c r="C485" s="1">
        <v>40565</v>
      </c>
      <c r="D485">
        <v>1</v>
      </c>
      <c r="E485">
        <v>0</v>
      </c>
      <c r="F485">
        <v>1</v>
      </c>
      <c r="G485">
        <v>3</v>
      </c>
      <c r="H485" t="s">
        <v>21</v>
      </c>
      <c r="I485">
        <v>6</v>
      </c>
      <c r="J485">
        <v>2</v>
      </c>
      <c r="K485" s="53">
        <v>0.04</v>
      </c>
      <c r="L485" s="53">
        <v>3.0300000000000001E-2</v>
      </c>
      <c r="M485" s="54">
        <v>0.41</v>
      </c>
      <c r="N485">
        <v>0.28360000000000002</v>
      </c>
      <c r="O485">
        <v>1</v>
      </c>
      <c r="P485">
        <v>6</v>
      </c>
      <c r="Q485">
        <v>7</v>
      </c>
      <c r="R485" t="s">
        <v>33</v>
      </c>
      <c r="S485">
        <v>2011</v>
      </c>
      <c r="T485" t="s">
        <v>31</v>
      </c>
      <c r="U485" s="66">
        <v>0.125</v>
      </c>
      <c r="V485" t="s">
        <v>48</v>
      </c>
      <c r="W485" t="s">
        <v>34</v>
      </c>
      <c r="X485" s="53">
        <v>0.04</v>
      </c>
      <c r="Y485" s="53">
        <v>0.03</v>
      </c>
      <c r="Z485" s="54">
        <v>0.41</v>
      </c>
      <c r="AA485" s="67" t="str">
        <f>TEXT(RESULT__A[[#This Row],[TIME]],"AM/PM")</f>
        <v>AM</v>
      </c>
      <c r="AB485" t="str">
        <f>TEXT(RESULT__A[[#This Row],[DTEDAY]],"DD")</f>
        <v>22</v>
      </c>
    </row>
    <row r="486" spans="1:28" x14ac:dyDescent="0.25">
      <c r="A486" t="s">
        <v>16</v>
      </c>
      <c r="B486">
        <v>484</v>
      </c>
      <c r="C486" s="1">
        <v>40565</v>
      </c>
      <c r="D486">
        <v>1</v>
      </c>
      <c r="E486">
        <v>0</v>
      </c>
      <c r="F486">
        <v>1</v>
      </c>
      <c r="G486">
        <v>4</v>
      </c>
      <c r="H486" t="s">
        <v>21</v>
      </c>
      <c r="I486">
        <v>6</v>
      </c>
      <c r="J486">
        <v>2</v>
      </c>
      <c r="K486" s="53">
        <v>0.02</v>
      </c>
      <c r="L486" s="53">
        <v>1.52E-2</v>
      </c>
      <c r="M486" s="54">
        <v>0.48</v>
      </c>
      <c r="N486">
        <v>0.29849999999999999</v>
      </c>
      <c r="O486">
        <v>0</v>
      </c>
      <c r="P486">
        <v>3</v>
      </c>
      <c r="Q486">
        <v>3</v>
      </c>
      <c r="R486" t="s">
        <v>33</v>
      </c>
      <c r="S486">
        <v>2011</v>
      </c>
      <c r="T486" t="s">
        <v>31</v>
      </c>
      <c r="U486" s="66">
        <v>0.16666666666666666</v>
      </c>
      <c r="V486" t="s">
        <v>48</v>
      </c>
      <c r="W486" t="s">
        <v>34</v>
      </c>
      <c r="X486" s="53">
        <v>0.02</v>
      </c>
      <c r="Y486" s="53">
        <v>0.02</v>
      </c>
      <c r="Z486" s="54">
        <v>0.48</v>
      </c>
      <c r="AA486" s="67" t="str">
        <f>TEXT(RESULT__A[[#This Row],[TIME]],"AM/PM")</f>
        <v>AM</v>
      </c>
      <c r="AB486" t="str">
        <f>TEXT(RESULT__A[[#This Row],[DTEDAY]],"DD")</f>
        <v>22</v>
      </c>
    </row>
    <row r="487" spans="1:28" x14ac:dyDescent="0.25">
      <c r="A487" t="s">
        <v>16</v>
      </c>
      <c r="B487">
        <v>485</v>
      </c>
      <c r="C487" s="1">
        <v>40565</v>
      </c>
      <c r="D487">
        <v>1</v>
      </c>
      <c r="E487">
        <v>0</v>
      </c>
      <c r="F487">
        <v>1</v>
      </c>
      <c r="G487">
        <v>6</v>
      </c>
      <c r="H487" t="s">
        <v>21</v>
      </c>
      <c r="I487">
        <v>6</v>
      </c>
      <c r="J487">
        <v>2</v>
      </c>
      <c r="K487" s="53">
        <v>0.02</v>
      </c>
      <c r="L487" s="53">
        <v>3.0300000000000001E-2</v>
      </c>
      <c r="M487" s="54">
        <v>0.44</v>
      </c>
      <c r="N487">
        <v>0.22389999999999999</v>
      </c>
      <c r="O487">
        <v>0</v>
      </c>
      <c r="P487">
        <v>2</v>
      </c>
      <c r="Q487">
        <v>2</v>
      </c>
      <c r="R487" t="s">
        <v>33</v>
      </c>
      <c r="S487">
        <v>2011</v>
      </c>
      <c r="T487" t="s">
        <v>31</v>
      </c>
      <c r="U487" s="66">
        <v>0.25</v>
      </c>
      <c r="V487" t="s">
        <v>48</v>
      </c>
      <c r="W487" t="s">
        <v>34</v>
      </c>
      <c r="X487" s="53">
        <v>0.02</v>
      </c>
      <c r="Y487" s="53">
        <v>0.03</v>
      </c>
      <c r="Z487" s="54">
        <v>0.44</v>
      </c>
      <c r="AA487" s="67" t="str">
        <f>TEXT(RESULT__A[[#This Row],[TIME]],"AM/PM")</f>
        <v>AM</v>
      </c>
      <c r="AB487" t="str">
        <f>TEXT(RESULT__A[[#This Row],[DTEDAY]],"DD")</f>
        <v>22</v>
      </c>
    </row>
    <row r="488" spans="1:28" x14ac:dyDescent="0.25">
      <c r="A488" t="s">
        <v>16</v>
      </c>
      <c r="B488">
        <v>486</v>
      </c>
      <c r="C488" s="1">
        <v>40565</v>
      </c>
      <c r="D488">
        <v>1</v>
      </c>
      <c r="E488">
        <v>0</v>
      </c>
      <c r="F488">
        <v>1</v>
      </c>
      <c r="G488">
        <v>7</v>
      </c>
      <c r="H488" t="s">
        <v>21</v>
      </c>
      <c r="I488">
        <v>6</v>
      </c>
      <c r="J488">
        <v>1</v>
      </c>
      <c r="K488" s="53">
        <v>0.02</v>
      </c>
      <c r="L488" s="53">
        <v>1.52E-2</v>
      </c>
      <c r="M488" s="54">
        <v>0.44</v>
      </c>
      <c r="N488">
        <v>0.28360000000000002</v>
      </c>
      <c r="O488">
        <v>0</v>
      </c>
      <c r="P488">
        <v>8</v>
      </c>
      <c r="Q488">
        <v>8</v>
      </c>
      <c r="R488" t="s">
        <v>33</v>
      </c>
      <c r="S488">
        <v>2011</v>
      </c>
      <c r="T488" t="s">
        <v>31</v>
      </c>
      <c r="U488" s="66">
        <v>0.29166666666666669</v>
      </c>
      <c r="V488" t="s">
        <v>48</v>
      </c>
      <c r="W488" t="s">
        <v>32</v>
      </c>
      <c r="X488" s="53">
        <v>0.02</v>
      </c>
      <c r="Y488" s="53">
        <v>0.02</v>
      </c>
      <c r="Z488" s="54">
        <v>0.44</v>
      </c>
      <c r="AA488" s="67" t="str">
        <f>TEXT(RESULT__A[[#This Row],[TIME]],"AM/PM")</f>
        <v>AM</v>
      </c>
      <c r="AB488" t="str">
        <f>TEXT(RESULT__A[[#This Row],[DTEDAY]],"DD")</f>
        <v>22</v>
      </c>
    </row>
    <row r="489" spans="1:28" x14ac:dyDescent="0.25">
      <c r="A489" t="s">
        <v>16</v>
      </c>
      <c r="B489">
        <v>487</v>
      </c>
      <c r="C489" s="1">
        <v>40565</v>
      </c>
      <c r="D489">
        <v>1</v>
      </c>
      <c r="E489">
        <v>0</v>
      </c>
      <c r="F489">
        <v>1</v>
      </c>
      <c r="G489">
        <v>8</v>
      </c>
      <c r="H489" t="s">
        <v>21</v>
      </c>
      <c r="I489">
        <v>6</v>
      </c>
      <c r="J489">
        <v>1</v>
      </c>
      <c r="K489" s="53">
        <v>0.02</v>
      </c>
      <c r="L489" s="53">
        <v>0</v>
      </c>
      <c r="M489" s="54">
        <v>0.44</v>
      </c>
      <c r="N489">
        <v>0.32840000000000003</v>
      </c>
      <c r="O489">
        <v>1</v>
      </c>
      <c r="P489">
        <v>26</v>
      </c>
      <c r="Q489">
        <v>27</v>
      </c>
      <c r="R489" t="s">
        <v>33</v>
      </c>
      <c r="S489">
        <v>2011</v>
      </c>
      <c r="T489" t="s">
        <v>31</v>
      </c>
      <c r="U489" s="66">
        <v>0.33333333333333331</v>
      </c>
      <c r="V489" t="s">
        <v>48</v>
      </c>
      <c r="W489" t="s">
        <v>32</v>
      </c>
      <c r="X489" s="53">
        <v>0.02</v>
      </c>
      <c r="Y489" s="53">
        <v>0</v>
      </c>
      <c r="Z489" s="54">
        <v>0.44</v>
      </c>
      <c r="AA489" s="67" t="str">
        <f>TEXT(RESULT__A[[#This Row],[TIME]],"AM/PM")</f>
        <v>AM</v>
      </c>
      <c r="AB489" t="str">
        <f>TEXT(RESULT__A[[#This Row],[DTEDAY]],"DD")</f>
        <v>22</v>
      </c>
    </row>
    <row r="490" spans="1:28" x14ac:dyDescent="0.25">
      <c r="A490" t="s">
        <v>16</v>
      </c>
      <c r="B490">
        <v>488</v>
      </c>
      <c r="C490" s="1">
        <v>40565</v>
      </c>
      <c r="D490">
        <v>1</v>
      </c>
      <c r="E490">
        <v>0</v>
      </c>
      <c r="F490">
        <v>1</v>
      </c>
      <c r="G490">
        <v>9</v>
      </c>
      <c r="H490" t="s">
        <v>21</v>
      </c>
      <c r="I490">
        <v>6</v>
      </c>
      <c r="J490">
        <v>1</v>
      </c>
      <c r="K490" s="53">
        <v>0.04</v>
      </c>
      <c r="L490" s="53">
        <v>3.0300000000000001E-2</v>
      </c>
      <c r="M490" s="54">
        <v>0.41</v>
      </c>
      <c r="N490">
        <v>0.25369999999999998</v>
      </c>
      <c r="O490">
        <v>3</v>
      </c>
      <c r="P490">
        <v>37</v>
      </c>
      <c r="Q490">
        <v>40</v>
      </c>
      <c r="R490" t="s">
        <v>33</v>
      </c>
      <c r="S490">
        <v>2011</v>
      </c>
      <c r="T490" t="s">
        <v>31</v>
      </c>
      <c r="U490" s="66">
        <v>0.375</v>
      </c>
      <c r="V490" t="s">
        <v>48</v>
      </c>
      <c r="W490" t="s">
        <v>32</v>
      </c>
      <c r="X490" s="53">
        <v>0.04</v>
      </c>
      <c r="Y490" s="53">
        <v>0.03</v>
      </c>
      <c r="Z490" s="54">
        <v>0.41</v>
      </c>
      <c r="AA490" s="67" t="str">
        <f>TEXT(RESULT__A[[#This Row],[TIME]],"AM/PM")</f>
        <v>AM</v>
      </c>
      <c r="AB490" t="str">
        <f>TEXT(RESULT__A[[#This Row],[DTEDAY]],"DD")</f>
        <v>22</v>
      </c>
    </row>
    <row r="491" spans="1:28" x14ac:dyDescent="0.25">
      <c r="A491" t="s">
        <v>16</v>
      </c>
      <c r="B491">
        <v>489</v>
      </c>
      <c r="C491" s="1">
        <v>40565</v>
      </c>
      <c r="D491">
        <v>1</v>
      </c>
      <c r="E491">
        <v>0</v>
      </c>
      <c r="F491">
        <v>1</v>
      </c>
      <c r="G491">
        <v>10</v>
      </c>
      <c r="H491" t="s">
        <v>21</v>
      </c>
      <c r="I491">
        <v>6</v>
      </c>
      <c r="J491">
        <v>2</v>
      </c>
      <c r="K491" s="53">
        <v>0.04</v>
      </c>
      <c r="L491" s="53">
        <v>6.0600000000000001E-2</v>
      </c>
      <c r="M491" s="54">
        <v>0.41</v>
      </c>
      <c r="N491">
        <v>0.16420000000000001</v>
      </c>
      <c r="O491">
        <v>3</v>
      </c>
      <c r="P491">
        <v>50</v>
      </c>
      <c r="Q491">
        <v>53</v>
      </c>
      <c r="R491" t="s">
        <v>33</v>
      </c>
      <c r="S491">
        <v>2011</v>
      </c>
      <c r="T491" t="s">
        <v>31</v>
      </c>
      <c r="U491" s="66">
        <v>0.41666666666666669</v>
      </c>
      <c r="V491" t="s">
        <v>48</v>
      </c>
      <c r="W491" t="s">
        <v>34</v>
      </c>
      <c r="X491" s="53">
        <v>0.04</v>
      </c>
      <c r="Y491" s="53">
        <v>0.06</v>
      </c>
      <c r="Z491" s="54">
        <v>0.41</v>
      </c>
      <c r="AA491" s="67" t="str">
        <f>TEXT(RESULT__A[[#This Row],[TIME]],"AM/PM")</f>
        <v>AM</v>
      </c>
      <c r="AB491" t="str">
        <f>TEXT(RESULT__A[[#This Row],[DTEDAY]],"DD")</f>
        <v>22</v>
      </c>
    </row>
    <row r="492" spans="1:28" x14ac:dyDescent="0.25">
      <c r="A492" t="s">
        <v>16</v>
      </c>
      <c r="B492">
        <v>490</v>
      </c>
      <c r="C492" s="1">
        <v>40565</v>
      </c>
      <c r="D492">
        <v>1</v>
      </c>
      <c r="E492">
        <v>0</v>
      </c>
      <c r="F492">
        <v>1</v>
      </c>
      <c r="G492">
        <v>11</v>
      </c>
      <c r="H492" t="s">
        <v>21</v>
      </c>
      <c r="I492">
        <v>6</v>
      </c>
      <c r="J492">
        <v>2</v>
      </c>
      <c r="K492" s="53">
        <v>0.06</v>
      </c>
      <c r="L492" s="53">
        <v>7.5800000000000006E-2</v>
      </c>
      <c r="M492" s="54">
        <v>0.38</v>
      </c>
      <c r="N492">
        <v>0.1343</v>
      </c>
      <c r="O492">
        <v>4</v>
      </c>
      <c r="P492">
        <v>59</v>
      </c>
      <c r="Q492">
        <v>63</v>
      </c>
      <c r="R492" t="s">
        <v>33</v>
      </c>
      <c r="S492">
        <v>2011</v>
      </c>
      <c r="T492" t="s">
        <v>31</v>
      </c>
      <c r="U492" s="66">
        <v>0.45833333333333331</v>
      </c>
      <c r="V492" t="s">
        <v>48</v>
      </c>
      <c r="W492" t="s">
        <v>34</v>
      </c>
      <c r="X492" s="53">
        <v>0.06</v>
      </c>
      <c r="Y492" s="53">
        <v>0.08</v>
      </c>
      <c r="Z492" s="54">
        <v>0.38</v>
      </c>
      <c r="AA492" s="67" t="str">
        <f>TEXT(RESULT__A[[#This Row],[TIME]],"AM/PM")</f>
        <v>AM</v>
      </c>
      <c r="AB492" t="str">
        <f>TEXT(RESULT__A[[#This Row],[DTEDAY]],"DD")</f>
        <v>22</v>
      </c>
    </row>
    <row r="493" spans="1:28" x14ac:dyDescent="0.25">
      <c r="A493" t="s">
        <v>16</v>
      </c>
      <c r="B493">
        <v>491</v>
      </c>
      <c r="C493" s="1">
        <v>40565</v>
      </c>
      <c r="D493">
        <v>1</v>
      </c>
      <c r="E493">
        <v>0</v>
      </c>
      <c r="F493">
        <v>1</v>
      </c>
      <c r="G493">
        <v>12</v>
      </c>
      <c r="H493" t="s">
        <v>21</v>
      </c>
      <c r="I493">
        <v>6</v>
      </c>
      <c r="J493">
        <v>2</v>
      </c>
      <c r="K493" s="53">
        <v>0.06</v>
      </c>
      <c r="L493" s="53">
        <v>0.1061</v>
      </c>
      <c r="M493" s="54">
        <v>0.38</v>
      </c>
      <c r="N493">
        <v>0.1045</v>
      </c>
      <c r="O493">
        <v>10</v>
      </c>
      <c r="P493">
        <v>60</v>
      </c>
      <c r="Q493">
        <v>70</v>
      </c>
      <c r="R493" t="s">
        <v>33</v>
      </c>
      <c r="S493">
        <v>2011</v>
      </c>
      <c r="T493" t="s">
        <v>31</v>
      </c>
      <c r="U493" s="66">
        <v>0.5</v>
      </c>
      <c r="V493" t="s">
        <v>48</v>
      </c>
      <c r="W493" t="s">
        <v>34</v>
      </c>
      <c r="X493" s="53">
        <v>0.06</v>
      </c>
      <c r="Y493" s="53">
        <v>0.11</v>
      </c>
      <c r="Z493" s="54">
        <v>0.38</v>
      </c>
      <c r="AA493" s="67" t="str">
        <f>TEXT(RESULT__A[[#This Row],[TIME]],"AM/PM")</f>
        <v>PM</v>
      </c>
      <c r="AB493" t="str">
        <f>TEXT(RESULT__A[[#This Row],[DTEDAY]],"DD")</f>
        <v>22</v>
      </c>
    </row>
    <row r="494" spans="1:28" x14ac:dyDescent="0.25">
      <c r="A494" t="s">
        <v>16</v>
      </c>
      <c r="B494">
        <v>492</v>
      </c>
      <c r="C494" s="1">
        <v>40565</v>
      </c>
      <c r="D494">
        <v>1</v>
      </c>
      <c r="E494">
        <v>0</v>
      </c>
      <c r="F494">
        <v>1</v>
      </c>
      <c r="G494">
        <v>13</v>
      </c>
      <c r="H494" t="s">
        <v>21</v>
      </c>
      <c r="I494">
        <v>6</v>
      </c>
      <c r="J494">
        <v>1</v>
      </c>
      <c r="K494" s="53">
        <v>0.08</v>
      </c>
      <c r="L494" s="53">
        <v>0.16669999999999999</v>
      </c>
      <c r="M494" s="54">
        <v>0.35</v>
      </c>
      <c r="N494">
        <v>0</v>
      </c>
      <c r="O494">
        <v>12</v>
      </c>
      <c r="P494">
        <v>72</v>
      </c>
      <c r="Q494">
        <v>84</v>
      </c>
      <c r="R494" t="s">
        <v>33</v>
      </c>
      <c r="S494">
        <v>2011</v>
      </c>
      <c r="T494" t="s">
        <v>31</v>
      </c>
      <c r="U494" s="66">
        <v>0.54166666666666663</v>
      </c>
      <c r="V494" t="s">
        <v>48</v>
      </c>
      <c r="W494" t="s">
        <v>32</v>
      </c>
      <c r="X494" s="53">
        <v>0.08</v>
      </c>
      <c r="Y494" s="53">
        <v>0.17</v>
      </c>
      <c r="Z494" s="54">
        <v>0.35</v>
      </c>
      <c r="AA494" s="67" t="str">
        <f>TEXT(RESULT__A[[#This Row],[TIME]],"AM/PM")</f>
        <v>PM</v>
      </c>
      <c r="AB494" t="str">
        <f>TEXT(RESULT__A[[#This Row],[DTEDAY]],"DD")</f>
        <v>22</v>
      </c>
    </row>
    <row r="495" spans="1:28" x14ac:dyDescent="0.25">
      <c r="A495" t="s">
        <v>16</v>
      </c>
      <c r="B495">
        <v>493</v>
      </c>
      <c r="C495" s="1">
        <v>40565</v>
      </c>
      <c r="D495">
        <v>1</v>
      </c>
      <c r="E495">
        <v>0</v>
      </c>
      <c r="F495">
        <v>1</v>
      </c>
      <c r="G495">
        <v>14</v>
      </c>
      <c r="H495" t="s">
        <v>21</v>
      </c>
      <c r="I495">
        <v>6</v>
      </c>
      <c r="J495">
        <v>1</v>
      </c>
      <c r="K495" s="53">
        <v>0.1</v>
      </c>
      <c r="L495" s="53">
        <v>0.13639999999999999</v>
      </c>
      <c r="M495" s="54">
        <v>0.33</v>
      </c>
      <c r="N495">
        <v>0.1045</v>
      </c>
      <c r="O495">
        <v>11</v>
      </c>
      <c r="P495">
        <v>64</v>
      </c>
      <c r="Q495">
        <v>75</v>
      </c>
      <c r="R495" t="s">
        <v>33</v>
      </c>
      <c r="S495">
        <v>2011</v>
      </c>
      <c r="T495" t="s">
        <v>31</v>
      </c>
      <c r="U495" s="66">
        <v>0.58333333333333337</v>
      </c>
      <c r="V495" t="s">
        <v>48</v>
      </c>
      <c r="W495" t="s">
        <v>32</v>
      </c>
      <c r="X495" s="53">
        <v>0.1</v>
      </c>
      <c r="Y495" s="53">
        <v>0.14000000000000001</v>
      </c>
      <c r="Z495" s="54">
        <v>0.33</v>
      </c>
      <c r="AA495" s="67" t="str">
        <f>TEXT(RESULT__A[[#This Row],[TIME]],"AM/PM")</f>
        <v>PM</v>
      </c>
      <c r="AB495" t="str">
        <f>TEXT(RESULT__A[[#This Row],[DTEDAY]],"DD")</f>
        <v>22</v>
      </c>
    </row>
    <row r="496" spans="1:28" x14ac:dyDescent="0.25">
      <c r="A496" t="s">
        <v>16</v>
      </c>
      <c r="B496">
        <v>494</v>
      </c>
      <c r="C496" s="1">
        <v>40565</v>
      </c>
      <c r="D496">
        <v>1</v>
      </c>
      <c r="E496">
        <v>0</v>
      </c>
      <c r="F496">
        <v>1</v>
      </c>
      <c r="G496">
        <v>15</v>
      </c>
      <c r="H496" t="s">
        <v>21</v>
      </c>
      <c r="I496">
        <v>6</v>
      </c>
      <c r="J496">
        <v>1</v>
      </c>
      <c r="K496" s="53">
        <v>0.12</v>
      </c>
      <c r="L496" s="53">
        <v>0.1515</v>
      </c>
      <c r="M496" s="54">
        <v>0.28000000000000003</v>
      </c>
      <c r="N496">
        <v>0</v>
      </c>
      <c r="O496">
        <v>10</v>
      </c>
      <c r="P496">
        <v>93</v>
      </c>
      <c r="Q496">
        <v>103</v>
      </c>
      <c r="R496" t="s">
        <v>33</v>
      </c>
      <c r="S496">
        <v>2011</v>
      </c>
      <c r="T496" t="s">
        <v>31</v>
      </c>
      <c r="U496" s="66">
        <v>0.625</v>
      </c>
      <c r="V496" t="s">
        <v>48</v>
      </c>
      <c r="W496" t="s">
        <v>32</v>
      </c>
      <c r="X496" s="53">
        <v>0.12</v>
      </c>
      <c r="Y496" s="53">
        <v>0.15</v>
      </c>
      <c r="Z496" s="54">
        <v>0.28000000000000003</v>
      </c>
      <c r="AA496" s="67" t="str">
        <f>TEXT(RESULT__A[[#This Row],[TIME]],"AM/PM")</f>
        <v>PM</v>
      </c>
      <c r="AB496" t="str">
        <f>TEXT(RESULT__A[[#This Row],[DTEDAY]],"DD")</f>
        <v>22</v>
      </c>
    </row>
    <row r="497" spans="1:28" x14ac:dyDescent="0.25">
      <c r="A497" t="s">
        <v>16</v>
      </c>
      <c r="B497">
        <v>495</v>
      </c>
      <c r="C497" s="1">
        <v>40565</v>
      </c>
      <c r="D497">
        <v>1</v>
      </c>
      <c r="E497">
        <v>0</v>
      </c>
      <c r="F497">
        <v>1</v>
      </c>
      <c r="G497">
        <v>16</v>
      </c>
      <c r="H497" t="s">
        <v>21</v>
      </c>
      <c r="I497">
        <v>6</v>
      </c>
      <c r="J497">
        <v>1</v>
      </c>
      <c r="K497" s="53">
        <v>0.12</v>
      </c>
      <c r="L497" s="53">
        <v>0.13639999999999999</v>
      </c>
      <c r="M497" s="54">
        <v>0.28000000000000003</v>
      </c>
      <c r="N497">
        <v>0.19400000000000001</v>
      </c>
      <c r="O497">
        <v>11</v>
      </c>
      <c r="P497">
        <v>72</v>
      </c>
      <c r="Q497">
        <v>83</v>
      </c>
      <c r="R497" t="s">
        <v>33</v>
      </c>
      <c r="S497">
        <v>2011</v>
      </c>
      <c r="T497" t="s">
        <v>31</v>
      </c>
      <c r="U497" s="66">
        <v>0.66666666666666663</v>
      </c>
      <c r="V497" t="s">
        <v>48</v>
      </c>
      <c r="W497" t="s">
        <v>32</v>
      </c>
      <c r="X497" s="53">
        <v>0.12</v>
      </c>
      <c r="Y497" s="53">
        <v>0.14000000000000001</v>
      </c>
      <c r="Z497" s="54">
        <v>0.28000000000000003</v>
      </c>
      <c r="AA497" s="67" t="str">
        <f>TEXT(RESULT__A[[#This Row],[TIME]],"AM/PM")</f>
        <v>PM</v>
      </c>
      <c r="AB497" t="str">
        <f>TEXT(RESULT__A[[#This Row],[DTEDAY]],"DD")</f>
        <v>22</v>
      </c>
    </row>
    <row r="498" spans="1:28" x14ac:dyDescent="0.25">
      <c r="A498" t="s">
        <v>16</v>
      </c>
      <c r="B498">
        <v>496</v>
      </c>
      <c r="C498" s="1">
        <v>40565</v>
      </c>
      <c r="D498">
        <v>1</v>
      </c>
      <c r="E498">
        <v>0</v>
      </c>
      <c r="F498">
        <v>1</v>
      </c>
      <c r="G498">
        <v>17</v>
      </c>
      <c r="H498" t="s">
        <v>21</v>
      </c>
      <c r="I498">
        <v>6</v>
      </c>
      <c r="J498">
        <v>1</v>
      </c>
      <c r="K498" s="53">
        <v>0.12</v>
      </c>
      <c r="L498" s="53">
        <v>0.19700000000000001</v>
      </c>
      <c r="M498" s="54">
        <v>0.28000000000000003</v>
      </c>
      <c r="N498">
        <v>0</v>
      </c>
      <c r="O498">
        <v>8</v>
      </c>
      <c r="P498">
        <v>59</v>
      </c>
      <c r="Q498">
        <v>67</v>
      </c>
      <c r="R498" t="s">
        <v>33</v>
      </c>
      <c r="S498">
        <v>2011</v>
      </c>
      <c r="T498" t="s">
        <v>31</v>
      </c>
      <c r="U498" s="66">
        <v>0.70833333333333337</v>
      </c>
      <c r="V498" t="s">
        <v>48</v>
      </c>
      <c r="W498" t="s">
        <v>32</v>
      </c>
      <c r="X498" s="53">
        <v>0.12</v>
      </c>
      <c r="Y498" s="53">
        <v>0.2</v>
      </c>
      <c r="Z498" s="54">
        <v>0.28000000000000003</v>
      </c>
      <c r="AA498" s="67" t="str">
        <f>TEXT(RESULT__A[[#This Row],[TIME]],"AM/PM")</f>
        <v>PM</v>
      </c>
      <c r="AB498" t="str">
        <f>TEXT(RESULT__A[[#This Row],[DTEDAY]],"DD")</f>
        <v>22</v>
      </c>
    </row>
    <row r="499" spans="1:28" x14ac:dyDescent="0.25">
      <c r="A499" t="s">
        <v>16</v>
      </c>
      <c r="B499">
        <v>497</v>
      </c>
      <c r="C499" s="1">
        <v>40565</v>
      </c>
      <c r="D499">
        <v>1</v>
      </c>
      <c r="E499">
        <v>0</v>
      </c>
      <c r="F499">
        <v>1</v>
      </c>
      <c r="G499">
        <v>18</v>
      </c>
      <c r="H499" t="s">
        <v>21</v>
      </c>
      <c r="I499">
        <v>6</v>
      </c>
      <c r="J499">
        <v>1</v>
      </c>
      <c r="K499" s="53">
        <v>0.08</v>
      </c>
      <c r="L499" s="53">
        <v>9.0899999999999995E-2</v>
      </c>
      <c r="M499" s="54">
        <v>0.35</v>
      </c>
      <c r="N499">
        <v>0.19400000000000001</v>
      </c>
      <c r="O499">
        <v>0</v>
      </c>
      <c r="P499">
        <v>54</v>
      </c>
      <c r="Q499">
        <v>54</v>
      </c>
      <c r="R499" t="s">
        <v>33</v>
      </c>
      <c r="S499">
        <v>2011</v>
      </c>
      <c r="T499" t="s">
        <v>31</v>
      </c>
      <c r="U499" s="66">
        <v>0.75</v>
      </c>
      <c r="V499" t="s">
        <v>48</v>
      </c>
      <c r="W499" t="s">
        <v>32</v>
      </c>
      <c r="X499" s="53">
        <v>0.08</v>
      </c>
      <c r="Y499" s="53">
        <v>0.09</v>
      </c>
      <c r="Z499" s="54">
        <v>0.35</v>
      </c>
      <c r="AA499" s="67" t="str">
        <f>TEXT(RESULT__A[[#This Row],[TIME]],"AM/PM")</f>
        <v>PM</v>
      </c>
      <c r="AB499" t="str">
        <f>TEXT(RESULT__A[[#This Row],[DTEDAY]],"DD")</f>
        <v>22</v>
      </c>
    </row>
    <row r="500" spans="1:28" x14ac:dyDescent="0.25">
      <c r="A500" t="s">
        <v>16</v>
      </c>
      <c r="B500">
        <v>498</v>
      </c>
      <c r="C500" s="1">
        <v>40565</v>
      </c>
      <c r="D500">
        <v>1</v>
      </c>
      <c r="E500">
        <v>0</v>
      </c>
      <c r="F500">
        <v>1</v>
      </c>
      <c r="G500">
        <v>19</v>
      </c>
      <c r="H500" t="s">
        <v>21</v>
      </c>
      <c r="I500">
        <v>6</v>
      </c>
      <c r="J500">
        <v>1</v>
      </c>
      <c r="K500" s="53">
        <v>0.08</v>
      </c>
      <c r="L500" s="53">
        <v>0.1061</v>
      </c>
      <c r="M500" s="54">
        <v>0.35</v>
      </c>
      <c r="N500">
        <v>0.1343</v>
      </c>
      <c r="O500">
        <v>6</v>
      </c>
      <c r="P500">
        <v>53</v>
      </c>
      <c r="Q500">
        <v>59</v>
      </c>
      <c r="R500" t="s">
        <v>33</v>
      </c>
      <c r="S500">
        <v>2011</v>
      </c>
      <c r="T500" t="s">
        <v>31</v>
      </c>
      <c r="U500" s="66">
        <v>0.79166666666666663</v>
      </c>
      <c r="V500" t="s">
        <v>48</v>
      </c>
      <c r="W500" t="s">
        <v>32</v>
      </c>
      <c r="X500" s="53">
        <v>0.08</v>
      </c>
      <c r="Y500" s="53">
        <v>0.11</v>
      </c>
      <c r="Z500" s="54">
        <v>0.35</v>
      </c>
      <c r="AA500" s="67" t="str">
        <f>TEXT(RESULT__A[[#This Row],[TIME]],"AM/PM")</f>
        <v>PM</v>
      </c>
      <c r="AB500" t="str">
        <f>TEXT(RESULT__A[[#This Row],[DTEDAY]],"DD")</f>
        <v>22</v>
      </c>
    </row>
    <row r="501" spans="1:28" x14ac:dyDescent="0.25">
      <c r="A501" t="s">
        <v>16</v>
      </c>
      <c r="B501">
        <v>499</v>
      </c>
      <c r="C501" s="1">
        <v>40565</v>
      </c>
      <c r="D501">
        <v>1</v>
      </c>
      <c r="E501">
        <v>0</v>
      </c>
      <c r="F501">
        <v>1</v>
      </c>
      <c r="G501">
        <v>20</v>
      </c>
      <c r="H501" t="s">
        <v>21</v>
      </c>
      <c r="I501">
        <v>6</v>
      </c>
      <c r="J501">
        <v>1</v>
      </c>
      <c r="K501" s="53">
        <v>0.06</v>
      </c>
      <c r="L501" s="53">
        <v>7.5800000000000006E-2</v>
      </c>
      <c r="M501" s="54">
        <v>0.45</v>
      </c>
      <c r="N501">
        <v>0.16420000000000001</v>
      </c>
      <c r="O501">
        <v>1</v>
      </c>
      <c r="P501">
        <v>44</v>
      </c>
      <c r="Q501">
        <v>45</v>
      </c>
      <c r="R501" t="s">
        <v>33</v>
      </c>
      <c r="S501">
        <v>2011</v>
      </c>
      <c r="T501" t="s">
        <v>31</v>
      </c>
      <c r="U501" s="66">
        <v>0.83333333333333337</v>
      </c>
      <c r="V501" t="s">
        <v>48</v>
      </c>
      <c r="W501" t="s">
        <v>32</v>
      </c>
      <c r="X501" s="53">
        <v>0.06</v>
      </c>
      <c r="Y501" s="53">
        <v>0.08</v>
      </c>
      <c r="Z501" s="54">
        <v>0.45</v>
      </c>
      <c r="AA501" s="67" t="str">
        <f>TEXT(RESULT__A[[#This Row],[TIME]],"AM/PM")</f>
        <v>PM</v>
      </c>
      <c r="AB501" t="str">
        <f>TEXT(RESULT__A[[#This Row],[DTEDAY]],"DD")</f>
        <v>22</v>
      </c>
    </row>
    <row r="502" spans="1:28" x14ac:dyDescent="0.25">
      <c r="A502" t="s">
        <v>16</v>
      </c>
      <c r="B502">
        <v>500</v>
      </c>
      <c r="C502" s="1">
        <v>40565</v>
      </c>
      <c r="D502">
        <v>1</v>
      </c>
      <c r="E502">
        <v>0</v>
      </c>
      <c r="F502">
        <v>1</v>
      </c>
      <c r="G502">
        <v>21</v>
      </c>
      <c r="H502" t="s">
        <v>21</v>
      </c>
      <c r="I502">
        <v>6</v>
      </c>
      <c r="J502">
        <v>1</v>
      </c>
      <c r="K502" s="53">
        <v>0.06</v>
      </c>
      <c r="L502" s="53">
        <v>0.1061</v>
      </c>
      <c r="M502" s="54">
        <v>0.41</v>
      </c>
      <c r="N502">
        <v>8.9599999999999999E-2</v>
      </c>
      <c r="O502">
        <v>0</v>
      </c>
      <c r="P502">
        <v>39</v>
      </c>
      <c r="Q502">
        <v>39</v>
      </c>
      <c r="R502" t="s">
        <v>33</v>
      </c>
      <c r="S502">
        <v>2011</v>
      </c>
      <c r="T502" t="s">
        <v>31</v>
      </c>
      <c r="U502" s="66">
        <v>0.875</v>
      </c>
      <c r="V502" t="s">
        <v>48</v>
      </c>
      <c r="W502" t="s">
        <v>32</v>
      </c>
      <c r="X502" s="53">
        <v>0.06</v>
      </c>
      <c r="Y502" s="53">
        <v>0.11</v>
      </c>
      <c r="Z502" s="54">
        <v>0.41</v>
      </c>
      <c r="AA502" s="67" t="str">
        <f>TEXT(RESULT__A[[#This Row],[TIME]],"AM/PM")</f>
        <v>PM</v>
      </c>
      <c r="AB502" t="str">
        <f>TEXT(RESULT__A[[#This Row],[DTEDAY]],"DD")</f>
        <v>22</v>
      </c>
    </row>
    <row r="503" spans="1:28" x14ac:dyDescent="0.25">
      <c r="A503" t="s">
        <v>16</v>
      </c>
      <c r="B503">
        <v>501</v>
      </c>
      <c r="C503" s="1">
        <v>40565</v>
      </c>
      <c r="D503">
        <v>1</v>
      </c>
      <c r="E503">
        <v>0</v>
      </c>
      <c r="F503">
        <v>1</v>
      </c>
      <c r="G503">
        <v>22</v>
      </c>
      <c r="H503" t="s">
        <v>21</v>
      </c>
      <c r="I503">
        <v>6</v>
      </c>
      <c r="J503">
        <v>1</v>
      </c>
      <c r="K503" s="53">
        <v>0.06</v>
      </c>
      <c r="L503" s="53">
        <v>0.1515</v>
      </c>
      <c r="M503" s="54">
        <v>0.49</v>
      </c>
      <c r="N503">
        <v>0</v>
      </c>
      <c r="O503">
        <v>7</v>
      </c>
      <c r="P503">
        <v>23</v>
      </c>
      <c r="Q503">
        <v>30</v>
      </c>
      <c r="R503" t="s">
        <v>33</v>
      </c>
      <c r="S503">
        <v>2011</v>
      </c>
      <c r="T503" t="s">
        <v>31</v>
      </c>
      <c r="U503" s="66">
        <v>0.91666666666666663</v>
      </c>
      <c r="V503" t="s">
        <v>48</v>
      </c>
      <c r="W503" t="s">
        <v>32</v>
      </c>
      <c r="X503" s="53">
        <v>0.06</v>
      </c>
      <c r="Y503" s="53">
        <v>0.15</v>
      </c>
      <c r="Z503" s="54">
        <v>0.49</v>
      </c>
      <c r="AA503" s="67" t="str">
        <f>TEXT(RESULT__A[[#This Row],[TIME]],"AM/PM")</f>
        <v>PM</v>
      </c>
      <c r="AB503" t="str">
        <f>TEXT(RESULT__A[[#This Row],[DTEDAY]],"DD")</f>
        <v>22</v>
      </c>
    </row>
    <row r="504" spans="1:28" x14ac:dyDescent="0.25">
      <c r="A504" t="s">
        <v>16</v>
      </c>
      <c r="B504">
        <v>502</v>
      </c>
      <c r="C504" s="1">
        <v>40565</v>
      </c>
      <c r="D504">
        <v>1</v>
      </c>
      <c r="E504">
        <v>0</v>
      </c>
      <c r="F504">
        <v>1</v>
      </c>
      <c r="G504">
        <v>23</v>
      </c>
      <c r="H504" t="s">
        <v>21</v>
      </c>
      <c r="I504">
        <v>6</v>
      </c>
      <c r="J504">
        <v>1</v>
      </c>
      <c r="K504" s="53">
        <v>0.04</v>
      </c>
      <c r="L504" s="53">
        <v>7.5800000000000006E-2</v>
      </c>
      <c r="M504" s="54">
        <v>0.56999999999999995</v>
      </c>
      <c r="N504">
        <v>0.1045</v>
      </c>
      <c r="O504">
        <v>2</v>
      </c>
      <c r="P504">
        <v>31</v>
      </c>
      <c r="Q504">
        <v>33</v>
      </c>
      <c r="R504" t="s">
        <v>33</v>
      </c>
      <c r="S504">
        <v>2011</v>
      </c>
      <c r="T504" t="s">
        <v>31</v>
      </c>
      <c r="U504" s="66">
        <v>0.95833333333333337</v>
      </c>
      <c r="V504" t="s">
        <v>48</v>
      </c>
      <c r="W504" t="s">
        <v>32</v>
      </c>
      <c r="X504" s="53">
        <v>0.04</v>
      </c>
      <c r="Y504" s="53">
        <v>0.08</v>
      </c>
      <c r="Z504" s="54">
        <v>0.56999999999999995</v>
      </c>
      <c r="AA504" s="67" t="str">
        <f>TEXT(RESULT__A[[#This Row],[TIME]],"AM/PM")</f>
        <v>PM</v>
      </c>
      <c r="AB504" t="str">
        <f>TEXT(RESULT__A[[#This Row],[DTEDAY]],"DD")</f>
        <v>22</v>
      </c>
    </row>
    <row r="505" spans="1:28" x14ac:dyDescent="0.25">
      <c r="A505" t="s">
        <v>16</v>
      </c>
      <c r="B505">
        <v>503</v>
      </c>
      <c r="C505" s="1">
        <v>40566</v>
      </c>
      <c r="D505">
        <v>1</v>
      </c>
      <c r="E505">
        <v>0</v>
      </c>
      <c r="F505">
        <v>1</v>
      </c>
      <c r="G505">
        <v>0</v>
      </c>
      <c r="H505" t="s">
        <v>21</v>
      </c>
      <c r="I505">
        <v>0</v>
      </c>
      <c r="J505">
        <v>1</v>
      </c>
      <c r="K505" s="53">
        <v>0.04</v>
      </c>
      <c r="L505" s="53">
        <v>7.5800000000000006E-2</v>
      </c>
      <c r="M505" s="54">
        <v>0.56999999999999995</v>
      </c>
      <c r="N505">
        <v>0.1045</v>
      </c>
      <c r="O505">
        <v>2</v>
      </c>
      <c r="P505">
        <v>20</v>
      </c>
      <c r="Q505">
        <v>22</v>
      </c>
      <c r="R505" t="s">
        <v>33</v>
      </c>
      <c r="S505">
        <v>2011</v>
      </c>
      <c r="T505" t="s">
        <v>31</v>
      </c>
      <c r="U505" s="66">
        <v>0</v>
      </c>
      <c r="V505" t="s">
        <v>49</v>
      </c>
      <c r="W505" t="s">
        <v>32</v>
      </c>
      <c r="X505" s="53">
        <v>0.04</v>
      </c>
      <c r="Y505" s="53">
        <v>0.08</v>
      </c>
      <c r="Z505" s="54">
        <v>0.56999999999999995</v>
      </c>
      <c r="AA505" s="67" t="str">
        <f>TEXT(RESULT__A[[#This Row],[TIME]],"AM/PM")</f>
        <v>AM</v>
      </c>
      <c r="AB505" t="str">
        <f>TEXT(RESULT__A[[#This Row],[DTEDAY]],"DD")</f>
        <v>23</v>
      </c>
    </row>
    <row r="506" spans="1:28" x14ac:dyDescent="0.25">
      <c r="A506" t="s">
        <v>16</v>
      </c>
      <c r="B506">
        <v>504</v>
      </c>
      <c r="C506" s="1">
        <v>40566</v>
      </c>
      <c r="D506">
        <v>1</v>
      </c>
      <c r="E506">
        <v>0</v>
      </c>
      <c r="F506">
        <v>1</v>
      </c>
      <c r="G506">
        <v>1</v>
      </c>
      <c r="H506" t="s">
        <v>21</v>
      </c>
      <c r="I506">
        <v>0</v>
      </c>
      <c r="J506">
        <v>1</v>
      </c>
      <c r="K506" s="53">
        <v>0.04</v>
      </c>
      <c r="L506" s="53">
        <v>7.5800000000000006E-2</v>
      </c>
      <c r="M506" s="54">
        <v>0.56999999999999995</v>
      </c>
      <c r="N506">
        <v>0.1045</v>
      </c>
      <c r="O506">
        <v>1</v>
      </c>
      <c r="P506">
        <v>12</v>
      </c>
      <c r="Q506">
        <v>13</v>
      </c>
      <c r="R506" t="s">
        <v>33</v>
      </c>
      <c r="S506">
        <v>2011</v>
      </c>
      <c r="T506" t="s">
        <v>31</v>
      </c>
      <c r="U506" s="66">
        <v>4.1666666666666664E-2</v>
      </c>
      <c r="V506" t="s">
        <v>49</v>
      </c>
      <c r="W506" t="s">
        <v>32</v>
      </c>
      <c r="X506" s="53">
        <v>0.04</v>
      </c>
      <c r="Y506" s="53">
        <v>0.08</v>
      </c>
      <c r="Z506" s="54">
        <v>0.56999999999999995</v>
      </c>
      <c r="AA506" s="67" t="str">
        <f>TEXT(RESULT__A[[#This Row],[TIME]],"AM/PM")</f>
        <v>AM</v>
      </c>
      <c r="AB506" t="str">
        <f>TEXT(RESULT__A[[#This Row],[DTEDAY]],"DD")</f>
        <v>23</v>
      </c>
    </row>
    <row r="507" spans="1:28" x14ac:dyDescent="0.25">
      <c r="A507" t="s">
        <v>16</v>
      </c>
      <c r="B507">
        <v>505</v>
      </c>
      <c r="C507" s="1">
        <v>40566</v>
      </c>
      <c r="D507">
        <v>1</v>
      </c>
      <c r="E507">
        <v>0</v>
      </c>
      <c r="F507">
        <v>1</v>
      </c>
      <c r="G507">
        <v>2</v>
      </c>
      <c r="H507" t="s">
        <v>21</v>
      </c>
      <c r="I507">
        <v>0</v>
      </c>
      <c r="J507">
        <v>1</v>
      </c>
      <c r="K507" s="53">
        <v>0.02</v>
      </c>
      <c r="L507" s="53">
        <v>6.0600000000000001E-2</v>
      </c>
      <c r="M507" s="54">
        <v>0.62</v>
      </c>
      <c r="N507">
        <v>0.1343</v>
      </c>
      <c r="O507">
        <v>3</v>
      </c>
      <c r="P507">
        <v>15</v>
      </c>
      <c r="Q507">
        <v>18</v>
      </c>
      <c r="R507" t="s">
        <v>33</v>
      </c>
      <c r="S507">
        <v>2011</v>
      </c>
      <c r="T507" t="s">
        <v>31</v>
      </c>
      <c r="U507" s="66">
        <v>8.3333333333333329E-2</v>
      </c>
      <c r="V507" t="s">
        <v>49</v>
      </c>
      <c r="W507" t="s">
        <v>32</v>
      </c>
      <c r="X507" s="53">
        <v>0.02</v>
      </c>
      <c r="Y507" s="53">
        <v>0.06</v>
      </c>
      <c r="Z507" s="54">
        <v>0.62</v>
      </c>
      <c r="AA507" s="67" t="str">
        <f>TEXT(RESULT__A[[#This Row],[TIME]],"AM/PM")</f>
        <v>AM</v>
      </c>
      <c r="AB507" t="str">
        <f>TEXT(RESULT__A[[#This Row],[DTEDAY]],"DD")</f>
        <v>23</v>
      </c>
    </row>
    <row r="508" spans="1:28" x14ac:dyDescent="0.25">
      <c r="A508" t="s">
        <v>16</v>
      </c>
      <c r="B508">
        <v>506</v>
      </c>
      <c r="C508" s="1">
        <v>40566</v>
      </c>
      <c r="D508">
        <v>1</v>
      </c>
      <c r="E508">
        <v>0</v>
      </c>
      <c r="F508">
        <v>1</v>
      </c>
      <c r="G508">
        <v>3</v>
      </c>
      <c r="H508" t="s">
        <v>21</v>
      </c>
      <c r="I508">
        <v>0</v>
      </c>
      <c r="J508">
        <v>1</v>
      </c>
      <c r="K508" s="53">
        <v>0.02</v>
      </c>
      <c r="L508" s="53">
        <v>6.0600000000000001E-2</v>
      </c>
      <c r="M508" s="54">
        <v>0.62</v>
      </c>
      <c r="N508">
        <v>0.1343</v>
      </c>
      <c r="O508">
        <v>1</v>
      </c>
      <c r="P508">
        <v>4</v>
      </c>
      <c r="Q508">
        <v>5</v>
      </c>
      <c r="R508" t="s">
        <v>33</v>
      </c>
      <c r="S508">
        <v>2011</v>
      </c>
      <c r="T508" t="s">
        <v>31</v>
      </c>
      <c r="U508" s="66">
        <v>0.125</v>
      </c>
      <c r="V508" t="s">
        <v>49</v>
      </c>
      <c r="W508" t="s">
        <v>32</v>
      </c>
      <c r="X508" s="53">
        <v>0.02</v>
      </c>
      <c r="Y508" s="53">
        <v>0.06</v>
      </c>
      <c r="Z508" s="54">
        <v>0.62</v>
      </c>
      <c r="AA508" s="67" t="str">
        <f>TEXT(RESULT__A[[#This Row],[TIME]],"AM/PM")</f>
        <v>AM</v>
      </c>
      <c r="AB508" t="str">
        <f>TEXT(RESULT__A[[#This Row],[DTEDAY]],"DD")</f>
        <v>23</v>
      </c>
    </row>
    <row r="509" spans="1:28" x14ac:dyDescent="0.25">
      <c r="A509" t="s">
        <v>16</v>
      </c>
      <c r="B509">
        <v>507</v>
      </c>
      <c r="C509" s="1">
        <v>40566</v>
      </c>
      <c r="D509">
        <v>1</v>
      </c>
      <c r="E509">
        <v>0</v>
      </c>
      <c r="F509">
        <v>1</v>
      </c>
      <c r="G509">
        <v>5</v>
      </c>
      <c r="H509" t="s">
        <v>21</v>
      </c>
      <c r="I509">
        <v>0</v>
      </c>
      <c r="J509">
        <v>2</v>
      </c>
      <c r="K509" s="53">
        <v>0.04</v>
      </c>
      <c r="L509" s="53">
        <v>7.5800000000000006E-2</v>
      </c>
      <c r="M509" s="54">
        <v>0.56999999999999995</v>
      </c>
      <c r="N509">
        <v>0.1045</v>
      </c>
      <c r="O509">
        <v>0</v>
      </c>
      <c r="P509">
        <v>3</v>
      </c>
      <c r="Q509">
        <v>3</v>
      </c>
      <c r="R509" t="s">
        <v>33</v>
      </c>
      <c r="S509">
        <v>2011</v>
      </c>
      <c r="T509" t="s">
        <v>31</v>
      </c>
      <c r="U509" s="66">
        <v>0.20833333333333334</v>
      </c>
      <c r="V509" t="s">
        <v>49</v>
      </c>
      <c r="W509" t="s">
        <v>34</v>
      </c>
      <c r="X509" s="53">
        <v>0.04</v>
      </c>
      <c r="Y509" s="53">
        <v>0.08</v>
      </c>
      <c r="Z509" s="54">
        <v>0.56999999999999995</v>
      </c>
      <c r="AA509" s="67" t="str">
        <f>TEXT(RESULT__A[[#This Row],[TIME]],"AM/PM")</f>
        <v>AM</v>
      </c>
      <c r="AB509" t="str">
        <f>TEXT(RESULT__A[[#This Row],[DTEDAY]],"DD")</f>
        <v>23</v>
      </c>
    </row>
    <row r="510" spans="1:28" x14ac:dyDescent="0.25">
      <c r="A510" t="s">
        <v>16</v>
      </c>
      <c r="B510">
        <v>508</v>
      </c>
      <c r="C510" s="1">
        <v>40566</v>
      </c>
      <c r="D510">
        <v>1</v>
      </c>
      <c r="E510">
        <v>0</v>
      </c>
      <c r="F510">
        <v>1</v>
      </c>
      <c r="G510">
        <v>6</v>
      </c>
      <c r="H510" t="s">
        <v>21</v>
      </c>
      <c r="I510">
        <v>0</v>
      </c>
      <c r="J510">
        <v>2</v>
      </c>
      <c r="K510" s="53">
        <v>0.04</v>
      </c>
      <c r="L510" s="53">
        <v>7.5800000000000006E-2</v>
      </c>
      <c r="M510" s="54">
        <v>0.56999999999999995</v>
      </c>
      <c r="N510">
        <v>0.1045</v>
      </c>
      <c r="O510">
        <v>0</v>
      </c>
      <c r="P510">
        <v>1</v>
      </c>
      <c r="Q510">
        <v>1</v>
      </c>
      <c r="R510" t="s">
        <v>33</v>
      </c>
      <c r="S510">
        <v>2011</v>
      </c>
      <c r="T510" t="s">
        <v>31</v>
      </c>
      <c r="U510" s="66">
        <v>0.25</v>
      </c>
      <c r="V510" t="s">
        <v>49</v>
      </c>
      <c r="W510" t="s">
        <v>34</v>
      </c>
      <c r="X510" s="53">
        <v>0.04</v>
      </c>
      <c r="Y510" s="53">
        <v>0.08</v>
      </c>
      <c r="Z510" s="54">
        <v>0.56999999999999995</v>
      </c>
      <c r="AA510" s="67" t="str">
        <f>TEXT(RESULT__A[[#This Row],[TIME]],"AM/PM")</f>
        <v>AM</v>
      </c>
      <c r="AB510" t="str">
        <f>TEXT(RESULT__A[[#This Row],[DTEDAY]],"DD")</f>
        <v>23</v>
      </c>
    </row>
    <row r="511" spans="1:28" x14ac:dyDescent="0.25">
      <c r="A511" t="s">
        <v>16</v>
      </c>
      <c r="B511">
        <v>509</v>
      </c>
      <c r="C511" s="1">
        <v>40566</v>
      </c>
      <c r="D511">
        <v>1</v>
      </c>
      <c r="E511">
        <v>0</v>
      </c>
      <c r="F511">
        <v>1</v>
      </c>
      <c r="G511">
        <v>7</v>
      </c>
      <c r="H511" t="s">
        <v>21</v>
      </c>
      <c r="I511">
        <v>0</v>
      </c>
      <c r="J511">
        <v>1</v>
      </c>
      <c r="K511" s="53">
        <v>0.08</v>
      </c>
      <c r="L511" s="53">
        <v>0.1061</v>
      </c>
      <c r="M511" s="54">
        <v>0.57999999999999996</v>
      </c>
      <c r="N511">
        <v>0.16420000000000001</v>
      </c>
      <c r="O511">
        <v>1</v>
      </c>
      <c r="P511">
        <v>1</v>
      </c>
      <c r="Q511">
        <v>2</v>
      </c>
      <c r="R511" t="s">
        <v>33</v>
      </c>
      <c r="S511">
        <v>2011</v>
      </c>
      <c r="T511" t="s">
        <v>31</v>
      </c>
      <c r="U511" s="66">
        <v>0.29166666666666669</v>
      </c>
      <c r="V511" t="s">
        <v>49</v>
      </c>
      <c r="W511" t="s">
        <v>32</v>
      </c>
      <c r="X511" s="53">
        <v>0.08</v>
      </c>
      <c r="Y511" s="53">
        <v>0.11</v>
      </c>
      <c r="Z511" s="54">
        <v>0.57999999999999996</v>
      </c>
      <c r="AA511" s="67" t="str">
        <f>TEXT(RESULT__A[[#This Row],[TIME]],"AM/PM")</f>
        <v>AM</v>
      </c>
      <c r="AB511" t="str">
        <f>TEXT(RESULT__A[[#This Row],[DTEDAY]],"DD")</f>
        <v>23</v>
      </c>
    </row>
    <row r="512" spans="1:28" x14ac:dyDescent="0.25">
      <c r="A512" t="s">
        <v>16</v>
      </c>
      <c r="B512">
        <v>510</v>
      </c>
      <c r="C512" s="1">
        <v>40566</v>
      </c>
      <c r="D512">
        <v>1</v>
      </c>
      <c r="E512">
        <v>0</v>
      </c>
      <c r="F512">
        <v>1</v>
      </c>
      <c r="G512">
        <v>8</v>
      </c>
      <c r="H512" t="s">
        <v>21</v>
      </c>
      <c r="I512">
        <v>0</v>
      </c>
      <c r="J512">
        <v>1</v>
      </c>
      <c r="K512" s="53">
        <v>0.06</v>
      </c>
      <c r="L512" s="53">
        <v>7.5800000000000006E-2</v>
      </c>
      <c r="M512" s="54">
        <v>0.62</v>
      </c>
      <c r="N512">
        <v>0.16420000000000001</v>
      </c>
      <c r="O512">
        <v>2</v>
      </c>
      <c r="P512">
        <v>17</v>
      </c>
      <c r="Q512">
        <v>19</v>
      </c>
      <c r="R512" t="s">
        <v>33</v>
      </c>
      <c r="S512">
        <v>2011</v>
      </c>
      <c r="T512" t="s">
        <v>31</v>
      </c>
      <c r="U512" s="66">
        <v>0.33333333333333331</v>
      </c>
      <c r="V512" t="s">
        <v>49</v>
      </c>
      <c r="W512" t="s">
        <v>32</v>
      </c>
      <c r="X512" s="53">
        <v>0.06</v>
      </c>
      <c r="Y512" s="53">
        <v>0.08</v>
      </c>
      <c r="Z512" s="54">
        <v>0.62</v>
      </c>
      <c r="AA512" s="67" t="str">
        <f>TEXT(RESULT__A[[#This Row],[TIME]],"AM/PM")</f>
        <v>AM</v>
      </c>
      <c r="AB512" t="str">
        <f>TEXT(RESULT__A[[#This Row],[DTEDAY]],"DD")</f>
        <v>23</v>
      </c>
    </row>
    <row r="513" spans="1:28" x14ac:dyDescent="0.25">
      <c r="A513" t="s">
        <v>16</v>
      </c>
      <c r="B513">
        <v>511</v>
      </c>
      <c r="C513" s="1">
        <v>40566</v>
      </c>
      <c r="D513">
        <v>1</v>
      </c>
      <c r="E513">
        <v>0</v>
      </c>
      <c r="F513">
        <v>1</v>
      </c>
      <c r="G513">
        <v>9</v>
      </c>
      <c r="H513" t="s">
        <v>21</v>
      </c>
      <c r="I513">
        <v>0</v>
      </c>
      <c r="J513">
        <v>1</v>
      </c>
      <c r="K513" s="53">
        <v>0.1</v>
      </c>
      <c r="L513" s="53">
        <v>7.5800000000000006E-2</v>
      </c>
      <c r="M513" s="54">
        <v>0.54</v>
      </c>
      <c r="N513">
        <v>0.35820000000000002</v>
      </c>
      <c r="O513">
        <v>3</v>
      </c>
      <c r="P513">
        <v>25</v>
      </c>
      <c r="Q513">
        <v>28</v>
      </c>
      <c r="R513" t="s">
        <v>33</v>
      </c>
      <c r="S513">
        <v>2011</v>
      </c>
      <c r="T513" t="s">
        <v>31</v>
      </c>
      <c r="U513" s="66">
        <v>0.375</v>
      </c>
      <c r="V513" t="s">
        <v>49</v>
      </c>
      <c r="W513" t="s">
        <v>32</v>
      </c>
      <c r="X513" s="53">
        <v>0.1</v>
      </c>
      <c r="Y513" s="53">
        <v>0.08</v>
      </c>
      <c r="Z513" s="54">
        <v>0.54</v>
      </c>
      <c r="AA513" s="67" t="str">
        <f>TEXT(RESULT__A[[#This Row],[TIME]],"AM/PM")</f>
        <v>AM</v>
      </c>
      <c r="AB513" t="str">
        <f>TEXT(RESULT__A[[#This Row],[DTEDAY]],"DD")</f>
        <v>23</v>
      </c>
    </row>
    <row r="514" spans="1:28" x14ac:dyDescent="0.25">
      <c r="A514" t="s">
        <v>16</v>
      </c>
      <c r="B514">
        <v>512</v>
      </c>
      <c r="C514" s="1">
        <v>40566</v>
      </c>
      <c r="D514">
        <v>1</v>
      </c>
      <c r="E514">
        <v>0</v>
      </c>
      <c r="F514">
        <v>1</v>
      </c>
      <c r="G514">
        <v>10</v>
      </c>
      <c r="H514" t="s">
        <v>21</v>
      </c>
      <c r="I514">
        <v>0</v>
      </c>
      <c r="J514">
        <v>1</v>
      </c>
      <c r="K514" s="53">
        <v>0.14000000000000001</v>
      </c>
      <c r="L514" s="53">
        <v>0.1061</v>
      </c>
      <c r="M514" s="54">
        <v>0.46</v>
      </c>
      <c r="N514">
        <v>0.3881</v>
      </c>
      <c r="O514">
        <v>7</v>
      </c>
      <c r="P514">
        <v>51</v>
      </c>
      <c r="Q514">
        <v>58</v>
      </c>
      <c r="R514" t="s">
        <v>33</v>
      </c>
      <c r="S514">
        <v>2011</v>
      </c>
      <c r="T514" t="s">
        <v>31</v>
      </c>
      <c r="U514" s="66">
        <v>0.41666666666666669</v>
      </c>
      <c r="V514" t="s">
        <v>49</v>
      </c>
      <c r="W514" t="s">
        <v>32</v>
      </c>
      <c r="X514" s="53">
        <v>0.14000000000000001</v>
      </c>
      <c r="Y514" s="53">
        <v>0.11</v>
      </c>
      <c r="Z514" s="54">
        <v>0.46</v>
      </c>
      <c r="AA514" s="67" t="str">
        <f>TEXT(RESULT__A[[#This Row],[TIME]],"AM/PM")</f>
        <v>AM</v>
      </c>
      <c r="AB514" t="str">
        <f>TEXT(RESULT__A[[#This Row],[DTEDAY]],"DD")</f>
        <v>23</v>
      </c>
    </row>
    <row r="515" spans="1:28" x14ac:dyDescent="0.25">
      <c r="A515" t="s">
        <v>16</v>
      </c>
      <c r="B515">
        <v>513</v>
      </c>
      <c r="C515" s="1">
        <v>40566</v>
      </c>
      <c r="D515">
        <v>1</v>
      </c>
      <c r="E515">
        <v>0</v>
      </c>
      <c r="F515">
        <v>1</v>
      </c>
      <c r="G515">
        <v>11</v>
      </c>
      <c r="H515" t="s">
        <v>21</v>
      </c>
      <c r="I515">
        <v>0</v>
      </c>
      <c r="J515">
        <v>1</v>
      </c>
      <c r="K515" s="53">
        <v>0.14000000000000001</v>
      </c>
      <c r="L515" s="53">
        <v>0.13639999999999999</v>
      </c>
      <c r="M515" s="54">
        <v>0.43</v>
      </c>
      <c r="N515">
        <v>0.22389999999999999</v>
      </c>
      <c r="O515">
        <v>22</v>
      </c>
      <c r="P515">
        <v>77</v>
      </c>
      <c r="Q515">
        <v>99</v>
      </c>
      <c r="R515" t="s">
        <v>33</v>
      </c>
      <c r="S515">
        <v>2011</v>
      </c>
      <c r="T515" t="s">
        <v>31</v>
      </c>
      <c r="U515" s="66">
        <v>0.45833333333333331</v>
      </c>
      <c r="V515" t="s">
        <v>49</v>
      </c>
      <c r="W515" t="s">
        <v>32</v>
      </c>
      <c r="X515" s="53">
        <v>0.14000000000000001</v>
      </c>
      <c r="Y515" s="53">
        <v>0.14000000000000001</v>
      </c>
      <c r="Z515" s="54">
        <v>0.43</v>
      </c>
      <c r="AA515" s="67" t="str">
        <f>TEXT(RESULT__A[[#This Row],[TIME]],"AM/PM")</f>
        <v>AM</v>
      </c>
      <c r="AB515" t="str">
        <f>TEXT(RESULT__A[[#This Row],[DTEDAY]],"DD")</f>
        <v>23</v>
      </c>
    </row>
    <row r="516" spans="1:28" x14ac:dyDescent="0.25">
      <c r="A516" t="s">
        <v>16</v>
      </c>
      <c r="B516">
        <v>514</v>
      </c>
      <c r="C516" s="1">
        <v>40566</v>
      </c>
      <c r="D516">
        <v>1</v>
      </c>
      <c r="E516">
        <v>0</v>
      </c>
      <c r="F516">
        <v>1</v>
      </c>
      <c r="G516">
        <v>12</v>
      </c>
      <c r="H516" t="s">
        <v>21</v>
      </c>
      <c r="I516">
        <v>0</v>
      </c>
      <c r="J516">
        <v>1</v>
      </c>
      <c r="K516" s="53">
        <v>0.16</v>
      </c>
      <c r="L516" s="53">
        <v>0.1212</v>
      </c>
      <c r="M516" s="54">
        <v>0.37</v>
      </c>
      <c r="N516">
        <v>0.4627</v>
      </c>
      <c r="O516">
        <v>24</v>
      </c>
      <c r="P516">
        <v>92</v>
      </c>
      <c r="Q516">
        <v>116</v>
      </c>
      <c r="R516" t="s">
        <v>33</v>
      </c>
      <c r="S516">
        <v>2011</v>
      </c>
      <c r="T516" t="s">
        <v>31</v>
      </c>
      <c r="U516" s="66">
        <v>0.5</v>
      </c>
      <c r="V516" t="s">
        <v>49</v>
      </c>
      <c r="W516" t="s">
        <v>32</v>
      </c>
      <c r="X516" s="53">
        <v>0.16</v>
      </c>
      <c r="Y516" s="53">
        <v>0.12</v>
      </c>
      <c r="Z516" s="54">
        <v>0.37</v>
      </c>
      <c r="AA516" s="67" t="str">
        <f>TEXT(RESULT__A[[#This Row],[TIME]],"AM/PM")</f>
        <v>PM</v>
      </c>
      <c r="AB516" t="str">
        <f>TEXT(RESULT__A[[#This Row],[DTEDAY]],"DD")</f>
        <v>23</v>
      </c>
    </row>
    <row r="517" spans="1:28" x14ac:dyDescent="0.25">
      <c r="A517" t="s">
        <v>16</v>
      </c>
      <c r="B517">
        <v>515</v>
      </c>
      <c r="C517" s="1">
        <v>40566</v>
      </c>
      <c r="D517">
        <v>1</v>
      </c>
      <c r="E517">
        <v>0</v>
      </c>
      <c r="F517">
        <v>1</v>
      </c>
      <c r="G517">
        <v>13</v>
      </c>
      <c r="H517" t="s">
        <v>21</v>
      </c>
      <c r="I517">
        <v>0</v>
      </c>
      <c r="J517">
        <v>1</v>
      </c>
      <c r="K517" s="53">
        <v>0.14000000000000001</v>
      </c>
      <c r="L517" s="53">
        <v>0.1061</v>
      </c>
      <c r="M517" s="54">
        <v>0.33</v>
      </c>
      <c r="N517">
        <v>0.3881</v>
      </c>
      <c r="O517">
        <v>12</v>
      </c>
      <c r="P517">
        <v>75</v>
      </c>
      <c r="Q517">
        <v>87</v>
      </c>
      <c r="R517" t="s">
        <v>33</v>
      </c>
      <c r="S517">
        <v>2011</v>
      </c>
      <c r="T517" t="s">
        <v>31</v>
      </c>
      <c r="U517" s="66">
        <v>0.54166666666666663</v>
      </c>
      <c r="V517" t="s">
        <v>49</v>
      </c>
      <c r="W517" t="s">
        <v>32</v>
      </c>
      <c r="X517" s="53">
        <v>0.14000000000000001</v>
      </c>
      <c r="Y517" s="53">
        <v>0.11</v>
      </c>
      <c r="Z517" s="54">
        <v>0.33</v>
      </c>
      <c r="AA517" s="67" t="str">
        <f>TEXT(RESULT__A[[#This Row],[TIME]],"AM/PM")</f>
        <v>PM</v>
      </c>
      <c r="AB517" t="str">
        <f>TEXT(RESULT__A[[#This Row],[DTEDAY]],"DD")</f>
        <v>23</v>
      </c>
    </row>
    <row r="518" spans="1:28" x14ac:dyDescent="0.25">
      <c r="A518" t="s">
        <v>16</v>
      </c>
      <c r="B518">
        <v>516</v>
      </c>
      <c r="C518" s="1">
        <v>40566</v>
      </c>
      <c r="D518">
        <v>1</v>
      </c>
      <c r="E518">
        <v>0</v>
      </c>
      <c r="F518">
        <v>1</v>
      </c>
      <c r="G518">
        <v>14</v>
      </c>
      <c r="H518" t="s">
        <v>21</v>
      </c>
      <c r="I518">
        <v>0</v>
      </c>
      <c r="J518">
        <v>1</v>
      </c>
      <c r="K518" s="53">
        <v>0.16</v>
      </c>
      <c r="L518" s="53">
        <v>0.13639999999999999</v>
      </c>
      <c r="M518" s="54">
        <v>0.28000000000000003</v>
      </c>
      <c r="N518">
        <v>0.35820000000000002</v>
      </c>
      <c r="O518">
        <v>17</v>
      </c>
      <c r="P518">
        <v>93</v>
      </c>
      <c r="Q518">
        <v>110</v>
      </c>
      <c r="R518" t="s">
        <v>33</v>
      </c>
      <c r="S518">
        <v>2011</v>
      </c>
      <c r="T518" t="s">
        <v>31</v>
      </c>
      <c r="U518" s="66">
        <v>0.58333333333333337</v>
      </c>
      <c r="V518" t="s">
        <v>49</v>
      </c>
      <c r="W518" t="s">
        <v>32</v>
      </c>
      <c r="X518" s="53">
        <v>0.16</v>
      </c>
      <c r="Y518" s="53">
        <v>0.14000000000000001</v>
      </c>
      <c r="Z518" s="54">
        <v>0.28000000000000003</v>
      </c>
      <c r="AA518" s="67" t="str">
        <f>TEXT(RESULT__A[[#This Row],[TIME]],"AM/PM")</f>
        <v>PM</v>
      </c>
      <c r="AB518" t="str">
        <f>TEXT(RESULT__A[[#This Row],[DTEDAY]],"DD")</f>
        <v>23</v>
      </c>
    </row>
    <row r="519" spans="1:28" x14ac:dyDescent="0.25">
      <c r="A519" t="s">
        <v>16</v>
      </c>
      <c r="B519">
        <v>517</v>
      </c>
      <c r="C519" s="1">
        <v>40566</v>
      </c>
      <c r="D519">
        <v>1</v>
      </c>
      <c r="E519">
        <v>0</v>
      </c>
      <c r="F519">
        <v>1</v>
      </c>
      <c r="G519">
        <v>15</v>
      </c>
      <c r="H519" t="s">
        <v>21</v>
      </c>
      <c r="I519">
        <v>0</v>
      </c>
      <c r="J519">
        <v>1</v>
      </c>
      <c r="K519" s="53">
        <v>0.16</v>
      </c>
      <c r="L519" s="53">
        <v>0.13639999999999999</v>
      </c>
      <c r="M519" s="54">
        <v>0.28000000000000003</v>
      </c>
      <c r="N519">
        <v>0.35820000000000002</v>
      </c>
      <c r="O519">
        <v>13</v>
      </c>
      <c r="P519">
        <v>64</v>
      </c>
      <c r="Q519">
        <v>77</v>
      </c>
      <c r="R519" t="s">
        <v>33</v>
      </c>
      <c r="S519">
        <v>2011</v>
      </c>
      <c r="T519" t="s">
        <v>31</v>
      </c>
      <c r="U519" s="66">
        <v>0.625</v>
      </c>
      <c r="V519" t="s">
        <v>49</v>
      </c>
      <c r="W519" t="s">
        <v>32</v>
      </c>
      <c r="X519" s="53">
        <v>0.16</v>
      </c>
      <c r="Y519" s="53">
        <v>0.14000000000000001</v>
      </c>
      <c r="Z519" s="54">
        <v>0.28000000000000003</v>
      </c>
      <c r="AA519" s="67" t="str">
        <f>TEXT(RESULT__A[[#This Row],[TIME]],"AM/PM")</f>
        <v>PM</v>
      </c>
      <c r="AB519" t="str">
        <f>TEXT(RESULT__A[[#This Row],[DTEDAY]],"DD")</f>
        <v>23</v>
      </c>
    </row>
    <row r="520" spans="1:28" x14ac:dyDescent="0.25">
      <c r="A520" t="s">
        <v>16</v>
      </c>
      <c r="B520">
        <v>518</v>
      </c>
      <c r="C520" s="1">
        <v>40566</v>
      </c>
      <c r="D520">
        <v>1</v>
      </c>
      <c r="E520">
        <v>0</v>
      </c>
      <c r="F520">
        <v>1</v>
      </c>
      <c r="G520">
        <v>16</v>
      </c>
      <c r="H520" t="s">
        <v>21</v>
      </c>
      <c r="I520">
        <v>0</v>
      </c>
      <c r="J520">
        <v>1</v>
      </c>
      <c r="K520" s="53">
        <v>0.16</v>
      </c>
      <c r="L520" s="53">
        <v>0.13639999999999999</v>
      </c>
      <c r="M520" s="54">
        <v>0.26</v>
      </c>
      <c r="N520">
        <v>0.32840000000000003</v>
      </c>
      <c r="O520">
        <v>9</v>
      </c>
      <c r="P520">
        <v>56</v>
      </c>
      <c r="Q520">
        <v>65</v>
      </c>
      <c r="R520" t="s">
        <v>33</v>
      </c>
      <c r="S520">
        <v>2011</v>
      </c>
      <c r="T520" t="s">
        <v>31</v>
      </c>
      <c r="U520" s="66">
        <v>0.66666666666666663</v>
      </c>
      <c r="V520" t="s">
        <v>49</v>
      </c>
      <c r="W520" t="s">
        <v>32</v>
      </c>
      <c r="X520" s="53">
        <v>0.16</v>
      </c>
      <c r="Y520" s="53">
        <v>0.14000000000000001</v>
      </c>
      <c r="Z520" s="54">
        <v>0.26</v>
      </c>
      <c r="AA520" s="67" t="str">
        <f>TEXT(RESULT__A[[#This Row],[TIME]],"AM/PM")</f>
        <v>PM</v>
      </c>
      <c r="AB520" t="str">
        <f>TEXT(RESULT__A[[#This Row],[DTEDAY]],"DD")</f>
        <v>23</v>
      </c>
    </row>
    <row r="521" spans="1:28" x14ac:dyDescent="0.25">
      <c r="A521" t="s">
        <v>16</v>
      </c>
      <c r="B521">
        <v>519</v>
      </c>
      <c r="C521" s="1">
        <v>40566</v>
      </c>
      <c r="D521">
        <v>1</v>
      </c>
      <c r="E521">
        <v>0</v>
      </c>
      <c r="F521">
        <v>1</v>
      </c>
      <c r="G521">
        <v>17</v>
      </c>
      <c r="H521" t="s">
        <v>21</v>
      </c>
      <c r="I521">
        <v>0</v>
      </c>
      <c r="J521">
        <v>1</v>
      </c>
      <c r="K521" s="53">
        <v>0.14000000000000001</v>
      </c>
      <c r="L521" s="53">
        <v>0.1061</v>
      </c>
      <c r="M521" s="54">
        <v>0.26</v>
      </c>
      <c r="N521">
        <v>0.3881</v>
      </c>
      <c r="O521">
        <v>5</v>
      </c>
      <c r="P521">
        <v>50</v>
      </c>
      <c r="Q521">
        <v>55</v>
      </c>
      <c r="R521" t="s">
        <v>33</v>
      </c>
      <c r="S521">
        <v>2011</v>
      </c>
      <c r="T521" t="s">
        <v>31</v>
      </c>
      <c r="U521" s="66">
        <v>0.70833333333333337</v>
      </c>
      <c r="V521" t="s">
        <v>49</v>
      </c>
      <c r="W521" t="s">
        <v>32</v>
      </c>
      <c r="X521" s="53">
        <v>0.14000000000000001</v>
      </c>
      <c r="Y521" s="53">
        <v>0.11</v>
      </c>
      <c r="Z521" s="54">
        <v>0.26</v>
      </c>
      <c r="AA521" s="67" t="str">
        <f>TEXT(RESULT__A[[#This Row],[TIME]],"AM/PM")</f>
        <v>PM</v>
      </c>
      <c r="AB521" t="str">
        <f>TEXT(RESULT__A[[#This Row],[DTEDAY]],"DD")</f>
        <v>23</v>
      </c>
    </row>
    <row r="522" spans="1:28" x14ac:dyDescent="0.25">
      <c r="A522" t="s">
        <v>16</v>
      </c>
      <c r="B522">
        <v>520</v>
      </c>
      <c r="C522" s="1">
        <v>40566</v>
      </c>
      <c r="D522">
        <v>1</v>
      </c>
      <c r="E522">
        <v>0</v>
      </c>
      <c r="F522">
        <v>1</v>
      </c>
      <c r="G522">
        <v>18</v>
      </c>
      <c r="H522" t="s">
        <v>21</v>
      </c>
      <c r="I522">
        <v>0</v>
      </c>
      <c r="J522">
        <v>1</v>
      </c>
      <c r="K522" s="53">
        <v>0.12</v>
      </c>
      <c r="L522" s="53">
        <v>0.1212</v>
      </c>
      <c r="M522" s="54">
        <v>0.3</v>
      </c>
      <c r="N522">
        <v>0.25369999999999998</v>
      </c>
      <c r="O522">
        <v>5</v>
      </c>
      <c r="P522">
        <v>44</v>
      </c>
      <c r="Q522">
        <v>49</v>
      </c>
      <c r="R522" t="s">
        <v>33</v>
      </c>
      <c r="S522">
        <v>2011</v>
      </c>
      <c r="T522" t="s">
        <v>31</v>
      </c>
      <c r="U522" s="66">
        <v>0.75</v>
      </c>
      <c r="V522" t="s">
        <v>49</v>
      </c>
      <c r="W522" t="s">
        <v>32</v>
      </c>
      <c r="X522" s="53">
        <v>0.12</v>
      </c>
      <c r="Y522" s="53">
        <v>0.12</v>
      </c>
      <c r="Z522" s="54">
        <v>0.3</v>
      </c>
      <c r="AA522" s="67" t="str">
        <f>TEXT(RESULT__A[[#This Row],[TIME]],"AM/PM")</f>
        <v>PM</v>
      </c>
      <c r="AB522" t="str">
        <f>TEXT(RESULT__A[[#This Row],[DTEDAY]],"DD")</f>
        <v>23</v>
      </c>
    </row>
    <row r="523" spans="1:28" x14ac:dyDescent="0.25">
      <c r="A523" t="s">
        <v>16</v>
      </c>
      <c r="B523">
        <v>521</v>
      </c>
      <c r="C523" s="1">
        <v>40566</v>
      </c>
      <c r="D523">
        <v>1</v>
      </c>
      <c r="E523">
        <v>0</v>
      </c>
      <c r="F523">
        <v>1</v>
      </c>
      <c r="G523">
        <v>19</v>
      </c>
      <c r="H523" t="s">
        <v>21</v>
      </c>
      <c r="I523">
        <v>0</v>
      </c>
      <c r="J523">
        <v>1</v>
      </c>
      <c r="K523" s="53">
        <v>0.12</v>
      </c>
      <c r="L523" s="53">
        <v>0.1212</v>
      </c>
      <c r="M523" s="54">
        <v>0.3</v>
      </c>
      <c r="N523">
        <v>0.28360000000000002</v>
      </c>
      <c r="O523">
        <v>5</v>
      </c>
      <c r="P523">
        <v>45</v>
      </c>
      <c r="Q523">
        <v>50</v>
      </c>
      <c r="R523" t="s">
        <v>33</v>
      </c>
      <c r="S523">
        <v>2011</v>
      </c>
      <c r="T523" t="s">
        <v>31</v>
      </c>
      <c r="U523" s="66">
        <v>0.79166666666666663</v>
      </c>
      <c r="V523" t="s">
        <v>49</v>
      </c>
      <c r="W523" t="s">
        <v>32</v>
      </c>
      <c r="X523" s="53">
        <v>0.12</v>
      </c>
      <c r="Y523" s="53">
        <v>0.12</v>
      </c>
      <c r="Z523" s="54">
        <v>0.3</v>
      </c>
      <c r="AA523" s="67" t="str">
        <f>TEXT(RESULT__A[[#This Row],[TIME]],"AM/PM")</f>
        <v>PM</v>
      </c>
      <c r="AB523" t="str">
        <f>TEXT(RESULT__A[[#This Row],[DTEDAY]],"DD")</f>
        <v>23</v>
      </c>
    </row>
    <row r="524" spans="1:28" x14ac:dyDescent="0.25">
      <c r="A524" t="s">
        <v>16</v>
      </c>
      <c r="B524">
        <v>522</v>
      </c>
      <c r="C524" s="1">
        <v>40566</v>
      </c>
      <c r="D524">
        <v>1</v>
      </c>
      <c r="E524">
        <v>0</v>
      </c>
      <c r="F524">
        <v>1</v>
      </c>
      <c r="G524">
        <v>20</v>
      </c>
      <c r="H524" t="s">
        <v>21</v>
      </c>
      <c r="I524">
        <v>0</v>
      </c>
      <c r="J524">
        <v>1</v>
      </c>
      <c r="K524" s="53">
        <v>0.1</v>
      </c>
      <c r="L524" s="53">
        <v>0.1061</v>
      </c>
      <c r="M524" s="54">
        <v>0.36</v>
      </c>
      <c r="N524">
        <v>0.25369999999999998</v>
      </c>
      <c r="O524">
        <v>4</v>
      </c>
      <c r="P524">
        <v>31</v>
      </c>
      <c r="Q524">
        <v>35</v>
      </c>
      <c r="R524" t="s">
        <v>33</v>
      </c>
      <c r="S524">
        <v>2011</v>
      </c>
      <c r="T524" t="s">
        <v>31</v>
      </c>
      <c r="U524" s="66">
        <v>0.83333333333333337</v>
      </c>
      <c r="V524" t="s">
        <v>49</v>
      </c>
      <c r="W524" t="s">
        <v>32</v>
      </c>
      <c r="X524" s="53">
        <v>0.1</v>
      </c>
      <c r="Y524" s="53">
        <v>0.11</v>
      </c>
      <c r="Z524" s="54">
        <v>0.36</v>
      </c>
      <c r="AA524" s="67" t="str">
        <f>TEXT(RESULT__A[[#This Row],[TIME]],"AM/PM")</f>
        <v>PM</v>
      </c>
      <c r="AB524" t="str">
        <f>TEXT(RESULT__A[[#This Row],[DTEDAY]],"DD")</f>
        <v>23</v>
      </c>
    </row>
    <row r="525" spans="1:28" x14ac:dyDescent="0.25">
      <c r="A525" t="s">
        <v>16</v>
      </c>
      <c r="B525">
        <v>523</v>
      </c>
      <c r="C525" s="1">
        <v>40566</v>
      </c>
      <c r="D525">
        <v>1</v>
      </c>
      <c r="E525">
        <v>0</v>
      </c>
      <c r="F525">
        <v>1</v>
      </c>
      <c r="G525">
        <v>21</v>
      </c>
      <c r="H525" t="s">
        <v>21</v>
      </c>
      <c r="I525">
        <v>0</v>
      </c>
      <c r="J525">
        <v>1</v>
      </c>
      <c r="K525" s="53">
        <v>0.1</v>
      </c>
      <c r="L525" s="53">
        <v>0.1061</v>
      </c>
      <c r="M525" s="54">
        <v>0.36</v>
      </c>
      <c r="N525">
        <v>0.19400000000000001</v>
      </c>
      <c r="O525">
        <v>5</v>
      </c>
      <c r="P525">
        <v>20</v>
      </c>
      <c r="Q525">
        <v>25</v>
      </c>
      <c r="R525" t="s">
        <v>33</v>
      </c>
      <c r="S525">
        <v>2011</v>
      </c>
      <c r="T525" t="s">
        <v>31</v>
      </c>
      <c r="U525" s="66">
        <v>0.875</v>
      </c>
      <c r="V525" t="s">
        <v>49</v>
      </c>
      <c r="W525" t="s">
        <v>32</v>
      </c>
      <c r="X525" s="53">
        <v>0.1</v>
      </c>
      <c r="Y525" s="53">
        <v>0.11</v>
      </c>
      <c r="Z525" s="54">
        <v>0.36</v>
      </c>
      <c r="AA525" s="67" t="str">
        <f>TEXT(RESULT__A[[#This Row],[TIME]],"AM/PM")</f>
        <v>PM</v>
      </c>
      <c r="AB525" t="str">
        <f>TEXT(RESULT__A[[#This Row],[DTEDAY]],"DD")</f>
        <v>23</v>
      </c>
    </row>
    <row r="526" spans="1:28" x14ac:dyDescent="0.25">
      <c r="A526" t="s">
        <v>16</v>
      </c>
      <c r="B526">
        <v>524</v>
      </c>
      <c r="C526" s="1">
        <v>40566</v>
      </c>
      <c r="D526">
        <v>1</v>
      </c>
      <c r="E526">
        <v>0</v>
      </c>
      <c r="F526">
        <v>1</v>
      </c>
      <c r="G526">
        <v>22</v>
      </c>
      <c r="H526" t="s">
        <v>21</v>
      </c>
      <c r="I526">
        <v>0</v>
      </c>
      <c r="J526">
        <v>1</v>
      </c>
      <c r="K526" s="53">
        <v>0.08</v>
      </c>
      <c r="L526" s="53">
        <v>9.0899999999999995E-2</v>
      </c>
      <c r="M526" s="54">
        <v>0.38</v>
      </c>
      <c r="N526">
        <v>0.19400000000000001</v>
      </c>
      <c r="O526">
        <v>5</v>
      </c>
      <c r="P526">
        <v>23</v>
      </c>
      <c r="Q526">
        <v>28</v>
      </c>
      <c r="R526" t="s">
        <v>33</v>
      </c>
      <c r="S526">
        <v>2011</v>
      </c>
      <c r="T526" t="s">
        <v>31</v>
      </c>
      <c r="U526" s="66">
        <v>0.91666666666666663</v>
      </c>
      <c r="V526" t="s">
        <v>49</v>
      </c>
      <c r="W526" t="s">
        <v>32</v>
      </c>
      <c r="X526" s="53">
        <v>0.08</v>
      </c>
      <c r="Y526" s="53">
        <v>0.09</v>
      </c>
      <c r="Z526" s="54">
        <v>0.38</v>
      </c>
      <c r="AA526" s="67" t="str">
        <f>TEXT(RESULT__A[[#This Row],[TIME]],"AM/PM")</f>
        <v>PM</v>
      </c>
      <c r="AB526" t="str">
        <f>TEXT(RESULT__A[[#This Row],[DTEDAY]],"DD")</f>
        <v>23</v>
      </c>
    </row>
    <row r="527" spans="1:28" x14ac:dyDescent="0.25">
      <c r="A527" t="s">
        <v>16</v>
      </c>
      <c r="B527">
        <v>525</v>
      </c>
      <c r="C527" s="1">
        <v>40566</v>
      </c>
      <c r="D527">
        <v>1</v>
      </c>
      <c r="E527">
        <v>0</v>
      </c>
      <c r="F527">
        <v>1</v>
      </c>
      <c r="G527">
        <v>23</v>
      </c>
      <c r="H527" t="s">
        <v>21</v>
      </c>
      <c r="I527">
        <v>0</v>
      </c>
      <c r="J527">
        <v>1</v>
      </c>
      <c r="K527" s="53">
        <v>0.06</v>
      </c>
      <c r="L527" s="53">
        <v>6.0600000000000001E-2</v>
      </c>
      <c r="M527" s="54">
        <v>0.41</v>
      </c>
      <c r="N527">
        <v>0.22389999999999999</v>
      </c>
      <c r="O527">
        <v>4</v>
      </c>
      <c r="P527">
        <v>17</v>
      </c>
      <c r="Q527">
        <v>21</v>
      </c>
      <c r="R527" t="s">
        <v>33</v>
      </c>
      <c r="S527">
        <v>2011</v>
      </c>
      <c r="T527" t="s">
        <v>31</v>
      </c>
      <c r="U527" s="66">
        <v>0.95833333333333337</v>
      </c>
      <c r="V527" t="s">
        <v>49</v>
      </c>
      <c r="W527" t="s">
        <v>32</v>
      </c>
      <c r="X527" s="53">
        <v>0.06</v>
      </c>
      <c r="Y527" s="53">
        <v>0.06</v>
      </c>
      <c r="Z527" s="54">
        <v>0.41</v>
      </c>
      <c r="AA527" s="67" t="str">
        <f>TEXT(RESULT__A[[#This Row],[TIME]],"AM/PM")</f>
        <v>PM</v>
      </c>
      <c r="AB527" t="str">
        <f>TEXT(RESULT__A[[#This Row],[DTEDAY]],"DD")</f>
        <v>23</v>
      </c>
    </row>
    <row r="528" spans="1:28" x14ac:dyDescent="0.25">
      <c r="A528" t="s">
        <v>16</v>
      </c>
      <c r="B528">
        <v>526</v>
      </c>
      <c r="C528" s="1">
        <v>40567</v>
      </c>
      <c r="D528">
        <v>1</v>
      </c>
      <c r="E528">
        <v>0</v>
      </c>
      <c r="F528">
        <v>1</v>
      </c>
      <c r="G528">
        <v>0</v>
      </c>
      <c r="H528" t="s">
        <v>21</v>
      </c>
      <c r="I528">
        <v>1</v>
      </c>
      <c r="J528">
        <v>1</v>
      </c>
      <c r="K528" s="53">
        <v>0.06</v>
      </c>
      <c r="L528" s="53">
        <v>6.0600000000000001E-2</v>
      </c>
      <c r="M528" s="54">
        <v>0.41</v>
      </c>
      <c r="N528">
        <v>0.19400000000000001</v>
      </c>
      <c r="O528">
        <v>0</v>
      </c>
      <c r="P528">
        <v>7</v>
      </c>
      <c r="Q528">
        <v>7</v>
      </c>
      <c r="R528" t="s">
        <v>33</v>
      </c>
      <c r="S528">
        <v>2011</v>
      </c>
      <c r="T528" t="s">
        <v>31</v>
      </c>
      <c r="U528" s="66">
        <v>0</v>
      </c>
      <c r="V528" t="s">
        <v>50</v>
      </c>
      <c r="W528" t="s">
        <v>32</v>
      </c>
      <c r="X528" s="53">
        <v>0.06</v>
      </c>
      <c r="Y528" s="53">
        <v>0.06</v>
      </c>
      <c r="Z528" s="54">
        <v>0.41</v>
      </c>
      <c r="AA528" s="67" t="str">
        <f>TEXT(RESULT__A[[#This Row],[TIME]],"AM/PM")</f>
        <v>AM</v>
      </c>
      <c r="AB528" t="str">
        <f>TEXT(RESULT__A[[#This Row],[DTEDAY]],"DD")</f>
        <v>24</v>
      </c>
    </row>
    <row r="529" spans="1:28" x14ac:dyDescent="0.25">
      <c r="A529" t="s">
        <v>16</v>
      </c>
      <c r="B529">
        <v>527</v>
      </c>
      <c r="C529" s="1">
        <v>40567</v>
      </c>
      <c r="D529">
        <v>1</v>
      </c>
      <c r="E529">
        <v>0</v>
      </c>
      <c r="F529">
        <v>1</v>
      </c>
      <c r="G529">
        <v>1</v>
      </c>
      <c r="H529" t="s">
        <v>21</v>
      </c>
      <c r="I529">
        <v>1</v>
      </c>
      <c r="J529">
        <v>1</v>
      </c>
      <c r="K529" s="53">
        <v>0.04</v>
      </c>
      <c r="L529" s="53">
        <v>4.5499999999999999E-2</v>
      </c>
      <c r="M529" s="54">
        <v>0.45</v>
      </c>
      <c r="N529">
        <v>0.19400000000000001</v>
      </c>
      <c r="O529">
        <v>0</v>
      </c>
      <c r="P529">
        <v>1</v>
      </c>
      <c r="Q529">
        <v>1</v>
      </c>
      <c r="R529" t="s">
        <v>33</v>
      </c>
      <c r="S529">
        <v>2011</v>
      </c>
      <c r="T529" t="s">
        <v>31</v>
      </c>
      <c r="U529" s="66">
        <v>4.1666666666666664E-2</v>
      </c>
      <c r="V529" t="s">
        <v>50</v>
      </c>
      <c r="W529" t="s">
        <v>32</v>
      </c>
      <c r="X529" s="53">
        <v>0.04</v>
      </c>
      <c r="Y529" s="53">
        <v>0.05</v>
      </c>
      <c r="Z529" s="54">
        <v>0.45</v>
      </c>
      <c r="AA529" s="67" t="str">
        <f>TEXT(RESULT__A[[#This Row],[TIME]],"AM/PM")</f>
        <v>AM</v>
      </c>
      <c r="AB529" t="str">
        <f>TEXT(RESULT__A[[#This Row],[DTEDAY]],"DD")</f>
        <v>24</v>
      </c>
    </row>
    <row r="530" spans="1:28" x14ac:dyDescent="0.25">
      <c r="A530" t="s">
        <v>16</v>
      </c>
      <c r="B530">
        <v>528</v>
      </c>
      <c r="C530" s="1">
        <v>40567</v>
      </c>
      <c r="D530">
        <v>1</v>
      </c>
      <c r="E530">
        <v>0</v>
      </c>
      <c r="F530">
        <v>1</v>
      </c>
      <c r="G530">
        <v>3</v>
      </c>
      <c r="H530" t="s">
        <v>21</v>
      </c>
      <c r="I530">
        <v>1</v>
      </c>
      <c r="J530">
        <v>1</v>
      </c>
      <c r="K530" s="53">
        <v>0.04</v>
      </c>
      <c r="L530" s="53">
        <v>3.0300000000000001E-2</v>
      </c>
      <c r="M530" s="54">
        <v>0.45</v>
      </c>
      <c r="N530">
        <v>0.25369999999999998</v>
      </c>
      <c r="O530">
        <v>0</v>
      </c>
      <c r="P530">
        <v>1</v>
      </c>
      <c r="Q530">
        <v>1</v>
      </c>
      <c r="R530" t="s">
        <v>33</v>
      </c>
      <c r="S530">
        <v>2011</v>
      </c>
      <c r="T530" t="s">
        <v>31</v>
      </c>
      <c r="U530" s="66">
        <v>0.125</v>
      </c>
      <c r="V530" t="s">
        <v>50</v>
      </c>
      <c r="W530" t="s">
        <v>32</v>
      </c>
      <c r="X530" s="53">
        <v>0.04</v>
      </c>
      <c r="Y530" s="53">
        <v>0.03</v>
      </c>
      <c r="Z530" s="54">
        <v>0.45</v>
      </c>
      <c r="AA530" s="67" t="str">
        <f>TEXT(RESULT__A[[#This Row],[TIME]],"AM/PM")</f>
        <v>AM</v>
      </c>
      <c r="AB530" t="str">
        <f>TEXT(RESULT__A[[#This Row],[DTEDAY]],"DD")</f>
        <v>24</v>
      </c>
    </row>
    <row r="531" spans="1:28" x14ac:dyDescent="0.25">
      <c r="A531" t="s">
        <v>16</v>
      </c>
      <c r="B531">
        <v>529</v>
      </c>
      <c r="C531" s="1">
        <v>40567</v>
      </c>
      <c r="D531">
        <v>1</v>
      </c>
      <c r="E531">
        <v>0</v>
      </c>
      <c r="F531">
        <v>1</v>
      </c>
      <c r="G531">
        <v>4</v>
      </c>
      <c r="H531" t="s">
        <v>21</v>
      </c>
      <c r="I531">
        <v>1</v>
      </c>
      <c r="J531">
        <v>1</v>
      </c>
      <c r="K531" s="53">
        <v>0.02</v>
      </c>
      <c r="L531" s="53">
        <v>6.0600000000000001E-2</v>
      </c>
      <c r="M531" s="54">
        <v>0.48</v>
      </c>
      <c r="N531">
        <v>0.1343</v>
      </c>
      <c r="O531">
        <v>0</v>
      </c>
      <c r="P531">
        <v>1</v>
      </c>
      <c r="Q531">
        <v>1</v>
      </c>
      <c r="R531" t="s">
        <v>33</v>
      </c>
      <c r="S531">
        <v>2011</v>
      </c>
      <c r="T531" t="s">
        <v>31</v>
      </c>
      <c r="U531" s="66">
        <v>0.16666666666666666</v>
      </c>
      <c r="V531" t="s">
        <v>50</v>
      </c>
      <c r="W531" t="s">
        <v>32</v>
      </c>
      <c r="X531" s="53">
        <v>0.02</v>
      </c>
      <c r="Y531" s="53">
        <v>0.06</v>
      </c>
      <c r="Z531" s="54">
        <v>0.48</v>
      </c>
      <c r="AA531" s="67" t="str">
        <f>TEXT(RESULT__A[[#This Row],[TIME]],"AM/PM")</f>
        <v>AM</v>
      </c>
      <c r="AB531" t="str">
        <f>TEXT(RESULT__A[[#This Row],[DTEDAY]],"DD")</f>
        <v>24</v>
      </c>
    </row>
    <row r="532" spans="1:28" x14ac:dyDescent="0.25">
      <c r="A532" t="s">
        <v>16</v>
      </c>
      <c r="B532">
        <v>530</v>
      </c>
      <c r="C532" s="1">
        <v>40567</v>
      </c>
      <c r="D532">
        <v>1</v>
      </c>
      <c r="E532">
        <v>0</v>
      </c>
      <c r="F532">
        <v>1</v>
      </c>
      <c r="G532">
        <v>5</v>
      </c>
      <c r="H532" t="s">
        <v>21</v>
      </c>
      <c r="I532">
        <v>1</v>
      </c>
      <c r="J532">
        <v>1</v>
      </c>
      <c r="K532" s="53">
        <v>0.02</v>
      </c>
      <c r="L532" s="53">
        <v>6.0600000000000001E-2</v>
      </c>
      <c r="M532" s="54">
        <v>0.48</v>
      </c>
      <c r="N532">
        <v>0.1343</v>
      </c>
      <c r="O532">
        <v>0</v>
      </c>
      <c r="P532">
        <v>5</v>
      </c>
      <c r="Q532">
        <v>5</v>
      </c>
      <c r="R532" t="s">
        <v>33</v>
      </c>
      <c r="S532">
        <v>2011</v>
      </c>
      <c r="T532" t="s">
        <v>31</v>
      </c>
      <c r="U532" s="66">
        <v>0.20833333333333334</v>
      </c>
      <c r="V532" t="s">
        <v>50</v>
      </c>
      <c r="W532" t="s">
        <v>32</v>
      </c>
      <c r="X532" s="53">
        <v>0.02</v>
      </c>
      <c r="Y532" s="53">
        <v>0.06</v>
      </c>
      <c r="Z532" s="54">
        <v>0.48</v>
      </c>
      <c r="AA532" s="67" t="str">
        <f>TEXT(RESULT__A[[#This Row],[TIME]],"AM/PM")</f>
        <v>AM</v>
      </c>
      <c r="AB532" t="str">
        <f>TEXT(RESULT__A[[#This Row],[DTEDAY]],"DD")</f>
        <v>24</v>
      </c>
    </row>
    <row r="533" spans="1:28" x14ac:dyDescent="0.25">
      <c r="A533" t="s">
        <v>16</v>
      </c>
      <c r="B533">
        <v>531</v>
      </c>
      <c r="C533" s="1">
        <v>40567</v>
      </c>
      <c r="D533">
        <v>1</v>
      </c>
      <c r="E533">
        <v>0</v>
      </c>
      <c r="F533">
        <v>1</v>
      </c>
      <c r="G533">
        <v>6</v>
      </c>
      <c r="H533" t="s">
        <v>21</v>
      </c>
      <c r="I533">
        <v>1</v>
      </c>
      <c r="J533">
        <v>1</v>
      </c>
      <c r="K533" s="53">
        <v>0.02</v>
      </c>
      <c r="L533" s="53">
        <v>7.5800000000000006E-2</v>
      </c>
      <c r="M533" s="54">
        <v>0.48</v>
      </c>
      <c r="N533">
        <v>8.9599999999999999E-2</v>
      </c>
      <c r="O533">
        <v>0</v>
      </c>
      <c r="P533">
        <v>15</v>
      </c>
      <c r="Q533">
        <v>15</v>
      </c>
      <c r="R533" t="s">
        <v>33</v>
      </c>
      <c r="S533">
        <v>2011</v>
      </c>
      <c r="T533" t="s">
        <v>31</v>
      </c>
      <c r="U533" s="66">
        <v>0.25</v>
      </c>
      <c r="V533" t="s">
        <v>50</v>
      </c>
      <c r="W533" t="s">
        <v>32</v>
      </c>
      <c r="X533" s="53">
        <v>0.02</v>
      </c>
      <c r="Y533" s="53">
        <v>0.08</v>
      </c>
      <c r="Z533" s="54">
        <v>0.48</v>
      </c>
      <c r="AA533" s="67" t="str">
        <f>TEXT(RESULT__A[[#This Row],[TIME]],"AM/PM")</f>
        <v>AM</v>
      </c>
      <c r="AB533" t="str">
        <f>TEXT(RESULT__A[[#This Row],[DTEDAY]],"DD")</f>
        <v>24</v>
      </c>
    </row>
    <row r="534" spans="1:28" x14ac:dyDescent="0.25">
      <c r="A534" t="s">
        <v>16</v>
      </c>
      <c r="B534">
        <v>532</v>
      </c>
      <c r="C534" s="1">
        <v>40567</v>
      </c>
      <c r="D534">
        <v>1</v>
      </c>
      <c r="E534">
        <v>0</v>
      </c>
      <c r="F534">
        <v>1</v>
      </c>
      <c r="G534">
        <v>7</v>
      </c>
      <c r="H534" t="s">
        <v>21</v>
      </c>
      <c r="I534">
        <v>1</v>
      </c>
      <c r="J534">
        <v>1</v>
      </c>
      <c r="K534" s="53">
        <v>0.02</v>
      </c>
      <c r="L534" s="53">
        <v>0.1212</v>
      </c>
      <c r="M534" s="54">
        <v>0.48</v>
      </c>
      <c r="N534">
        <v>0</v>
      </c>
      <c r="O534">
        <v>5</v>
      </c>
      <c r="P534">
        <v>79</v>
      </c>
      <c r="Q534">
        <v>84</v>
      </c>
      <c r="R534" t="s">
        <v>33</v>
      </c>
      <c r="S534">
        <v>2011</v>
      </c>
      <c r="T534" t="s">
        <v>31</v>
      </c>
      <c r="U534" s="66">
        <v>0.29166666666666669</v>
      </c>
      <c r="V534" t="s">
        <v>50</v>
      </c>
      <c r="W534" t="s">
        <v>32</v>
      </c>
      <c r="X534" s="53">
        <v>0.02</v>
      </c>
      <c r="Y534" s="53">
        <v>0.12</v>
      </c>
      <c r="Z534" s="54">
        <v>0.48</v>
      </c>
      <c r="AA534" s="67" t="str">
        <f>TEXT(RESULT__A[[#This Row],[TIME]],"AM/PM")</f>
        <v>AM</v>
      </c>
      <c r="AB534" t="str">
        <f>TEXT(RESULT__A[[#This Row],[DTEDAY]],"DD")</f>
        <v>24</v>
      </c>
    </row>
    <row r="535" spans="1:28" x14ac:dyDescent="0.25">
      <c r="A535" t="s">
        <v>16</v>
      </c>
      <c r="B535">
        <v>533</v>
      </c>
      <c r="C535" s="1">
        <v>40567</v>
      </c>
      <c r="D535">
        <v>1</v>
      </c>
      <c r="E535">
        <v>0</v>
      </c>
      <c r="F535">
        <v>1</v>
      </c>
      <c r="G535">
        <v>8</v>
      </c>
      <c r="H535" t="s">
        <v>21</v>
      </c>
      <c r="I535">
        <v>1</v>
      </c>
      <c r="J535">
        <v>1</v>
      </c>
      <c r="K535" s="53">
        <v>0.04</v>
      </c>
      <c r="L535" s="53">
        <v>0.13639999999999999</v>
      </c>
      <c r="M535" s="54">
        <v>0.49</v>
      </c>
      <c r="N535">
        <v>0</v>
      </c>
      <c r="O535">
        <v>6</v>
      </c>
      <c r="P535">
        <v>171</v>
      </c>
      <c r="Q535">
        <v>177</v>
      </c>
      <c r="R535" t="s">
        <v>33</v>
      </c>
      <c r="S535">
        <v>2011</v>
      </c>
      <c r="T535" t="s">
        <v>31</v>
      </c>
      <c r="U535" s="66">
        <v>0.33333333333333331</v>
      </c>
      <c r="V535" t="s">
        <v>50</v>
      </c>
      <c r="W535" t="s">
        <v>32</v>
      </c>
      <c r="X535" s="53">
        <v>0.04</v>
      </c>
      <c r="Y535" s="53">
        <v>0.14000000000000001</v>
      </c>
      <c r="Z535" s="54">
        <v>0.49</v>
      </c>
      <c r="AA535" s="67" t="str">
        <f>TEXT(RESULT__A[[#This Row],[TIME]],"AM/PM")</f>
        <v>AM</v>
      </c>
      <c r="AB535" t="str">
        <f>TEXT(RESULT__A[[#This Row],[DTEDAY]],"DD")</f>
        <v>24</v>
      </c>
    </row>
    <row r="536" spans="1:28" x14ac:dyDescent="0.25">
      <c r="A536" t="s">
        <v>16</v>
      </c>
      <c r="B536">
        <v>534</v>
      </c>
      <c r="C536" s="1">
        <v>40567</v>
      </c>
      <c r="D536">
        <v>1</v>
      </c>
      <c r="E536">
        <v>0</v>
      </c>
      <c r="F536">
        <v>1</v>
      </c>
      <c r="G536">
        <v>9</v>
      </c>
      <c r="H536" t="s">
        <v>21</v>
      </c>
      <c r="I536">
        <v>1</v>
      </c>
      <c r="J536">
        <v>1</v>
      </c>
      <c r="K536" s="53">
        <v>0.06</v>
      </c>
      <c r="L536" s="53">
        <v>0.1515</v>
      </c>
      <c r="M536" s="54">
        <v>0.41</v>
      </c>
      <c r="N536">
        <v>0</v>
      </c>
      <c r="O536">
        <v>4</v>
      </c>
      <c r="P536">
        <v>98</v>
      </c>
      <c r="Q536">
        <v>102</v>
      </c>
      <c r="R536" t="s">
        <v>33</v>
      </c>
      <c r="S536">
        <v>2011</v>
      </c>
      <c r="T536" t="s">
        <v>31</v>
      </c>
      <c r="U536" s="66">
        <v>0.375</v>
      </c>
      <c r="V536" t="s">
        <v>50</v>
      </c>
      <c r="W536" t="s">
        <v>32</v>
      </c>
      <c r="X536" s="53">
        <v>0.06</v>
      </c>
      <c r="Y536" s="53">
        <v>0.15</v>
      </c>
      <c r="Z536" s="54">
        <v>0.41</v>
      </c>
      <c r="AA536" s="67" t="str">
        <f>TEXT(RESULT__A[[#This Row],[TIME]],"AM/PM")</f>
        <v>AM</v>
      </c>
      <c r="AB536" t="str">
        <f>TEXT(RESULT__A[[#This Row],[DTEDAY]],"DD")</f>
        <v>24</v>
      </c>
    </row>
    <row r="537" spans="1:28" x14ac:dyDescent="0.25">
      <c r="A537" t="s">
        <v>16</v>
      </c>
      <c r="B537">
        <v>535</v>
      </c>
      <c r="C537" s="1">
        <v>40567</v>
      </c>
      <c r="D537">
        <v>1</v>
      </c>
      <c r="E537">
        <v>0</v>
      </c>
      <c r="F537">
        <v>1</v>
      </c>
      <c r="G537">
        <v>10</v>
      </c>
      <c r="H537" t="s">
        <v>21</v>
      </c>
      <c r="I537">
        <v>1</v>
      </c>
      <c r="J537">
        <v>1</v>
      </c>
      <c r="K537" s="53">
        <v>0.1</v>
      </c>
      <c r="L537" s="53">
        <v>0.13639999999999999</v>
      </c>
      <c r="M537" s="54">
        <v>0.42</v>
      </c>
      <c r="N537">
        <v>0</v>
      </c>
      <c r="O537">
        <v>6</v>
      </c>
      <c r="P537">
        <v>34</v>
      </c>
      <c r="Q537">
        <v>40</v>
      </c>
      <c r="R537" t="s">
        <v>33</v>
      </c>
      <c r="S537">
        <v>2011</v>
      </c>
      <c r="T537" t="s">
        <v>31</v>
      </c>
      <c r="U537" s="66">
        <v>0.41666666666666669</v>
      </c>
      <c r="V537" t="s">
        <v>50</v>
      </c>
      <c r="W537" t="s">
        <v>32</v>
      </c>
      <c r="X537" s="53">
        <v>0.1</v>
      </c>
      <c r="Y537" s="53">
        <v>0.14000000000000001</v>
      </c>
      <c r="Z537" s="54">
        <v>0.42</v>
      </c>
      <c r="AA537" s="67" t="str">
        <f>TEXT(RESULT__A[[#This Row],[TIME]],"AM/PM")</f>
        <v>AM</v>
      </c>
      <c r="AB537" t="str">
        <f>TEXT(RESULT__A[[#This Row],[DTEDAY]],"DD")</f>
        <v>24</v>
      </c>
    </row>
    <row r="538" spans="1:28" x14ac:dyDescent="0.25">
      <c r="A538" t="s">
        <v>16</v>
      </c>
      <c r="B538">
        <v>536</v>
      </c>
      <c r="C538" s="1">
        <v>40567</v>
      </c>
      <c r="D538">
        <v>1</v>
      </c>
      <c r="E538">
        <v>0</v>
      </c>
      <c r="F538">
        <v>1</v>
      </c>
      <c r="G538">
        <v>11</v>
      </c>
      <c r="H538" t="s">
        <v>21</v>
      </c>
      <c r="I538">
        <v>1</v>
      </c>
      <c r="J538">
        <v>1</v>
      </c>
      <c r="K538" s="53">
        <v>0.1</v>
      </c>
      <c r="L538" s="53">
        <v>0.1212</v>
      </c>
      <c r="M538" s="54">
        <v>0.46</v>
      </c>
      <c r="N538">
        <v>0.1343</v>
      </c>
      <c r="O538">
        <v>3</v>
      </c>
      <c r="P538">
        <v>43</v>
      </c>
      <c r="Q538">
        <v>46</v>
      </c>
      <c r="R538" t="s">
        <v>33</v>
      </c>
      <c r="S538">
        <v>2011</v>
      </c>
      <c r="T538" t="s">
        <v>31</v>
      </c>
      <c r="U538" s="66">
        <v>0.45833333333333331</v>
      </c>
      <c r="V538" t="s">
        <v>50</v>
      </c>
      <c r="W538" t="s">
        <v>32</v>
      </c>
      <c r="X538" s="53">
        <v>0.1</v>
      </c>
      <c r="Y538" s="53">
        <v>0.12</v>
      </c>
      <c r="Z538" s="54">
        <v>0.46</v>
      </c>
      <c r="AA538" s="67" t="str">
        <f>TEXT(RESULT__A[[#This Row],[TIME]],"AM/PM")</f>
        <v>AM</v>
      </c>
      <c r="AB538" t="str">
        <f>TEXT(RESULT__A[[#This Row],[DTEDAY]],"DD")</f>
        <v>24</v>
      </c>
    </row>
    <row r="539" spans="1:28" x14ac:dyDescent="0.25">
      <c r="A539" t="s">
        <v>16</v>
      </c>
      <c r="B539">
        <v>537</v>
      </c>
      <c r="C539" s="1">
        <v>40567</v>
      </c>
      <c r="D539">
        <v>1</v>
      </c>
      <c r="E539">
        <v>0</v>
      </c>
      <c r="F539">
        <v>1</v>
      </c>
      <c r="G539">
        <v>12</v>
      </c>
      <c r="H539" t="s">
        <v>21</v>
      </c>
      <c r="I539">
        <v>1</v>
      </c>
      <c r="J539">
        <v>2</v>
      </c>
      <c r="K539" s="53">
        <v>0.12</v>
      </c>
      <c r="L539" s="53">
        <v>0.13639999999999999</v>
      </c>
      <c r="M539" s="54">
        <v>0.42</v>
      </c>
      <c r="N539">
        <v>0.19400000000000001</v>
      </c>
      <c r="O539">
        <v>11</v>
      </c>
      <c r="P539">
        <v>52</v>
      </c>
      <c r="Q539">
        <v>63</v>
      </c>
      <c r="R539" t="s">
        <v>33</v>
      </c>
      <c r="S539">
        <v>2011</v>
      </c>
      <c r="T539" t="s">
        <v>31</v>
      </c>
      <c r="U539" s="66">
        <v>0.5</v>
      </c>
      <c r="V539" t="s">
        <v>50</v>
      </c>
      <c r="W539" t="s">
        <v>34</v>
      </c>
      <c r="X539" s="53">
        <v>0.12</v>
      </c>
      <c r="Y539" s="53">
        <v>0.14000000000000001</v>
      </c>
      <c r="Z539" s="54">
        <v>0.42</v>
      </c>
      <c r="AA539" s="67" t="str">
        <f>TEXT(RESULT__A[[#This Row],[TIME]],"AM/PM")</f>
        <v>PM</v>
      </c>
      <c r="AB539" t="str">
        <f>TEXT(RESULT__A[[#This Row],[DTEDAY]],"DD")</f>
        <v>24</v>
      </c>
    </row>
    <row r="540" spans="1:28" x14ac:dyDescent="0.25">
      <c r="A540" t="s">
        <v>16</v>
      </c>
      <c r="B540">
        <v>538</v>
      </c>
      <c r="C540" s="1">
        <v>40567</v>
      </c>
      <c r="D540">
        <v>1</v>
      </c>
      <c r="E540">
        <v>0</v>
      </c>
      <c r="F540">
        <v>1</v>
      </c>
      <c r="G540">
        <v>13</v>
      </c>
      <c r="H540" t="s">
        <v>21</v>
      </c>
      <c r="I540">
        <v>1</v>
      </c>
      <c r="J540">
        <v>2</v>
      </c>
      <c r="K540" s="53">
        <v>0.14000000000000001</v>
      </c>
      <c r="L540" s="53">
        <v>0.13639999999999999</v>
      </c>
      <c r="M540" s="54">
        <v>0.43</v>
      </c>
      <c r="N540">
        <v>0.22389999999999999</v>
      </c>
      <c r="O540">
        <v>6</v>
      </c>
      <c r="P540">
        <v>54</v>
      </c>
      <c r="Q540">
        <v>60</v>
      </c>
      <c r="R540" t="s">
        <v>33</v>
      </c>
      <c r="S540">
        <v>2011</v>
      </c>
      <c r="T540" t="s">
        <v>31</v>
      </c>
      <c r="U540" s="66">
        <v>0.54166666666666663</v>
      </c>
      <c r="V540" t="s">
        <v>50</v>
      </c>
      <c r="W540" t="s">
        <v>34</v>
      </c>
      <c r="X540" s="53">
        <v>0.14000000000000001</v>
      </c>
      <c r="Y540" s="53">
        <v>0.14000000000000001</v>
      </c>
      <c r="Z540" s="54">
        <v>0.43</v>
      </c>
      <c r="AA540" s="67" t="str">
        <f>TEXT(RESULT__A[[#This Row],[TIME]],"AM/PM")</f>
        <v>PM</v>
      </c>
      <c r="AB540" t="str">
        <f>TEXT(RESULT__A[[#This Row],[DTEDAY]],"DD")</f>
        <v>24</v>
      </c>
    </row>
    <row r="541" spans="1:28" x14ac:dyDescent="0.25">
      <c r="A541" t="s">
        <v>16</v>
      </c>
      <c r="B541">
        <v>539</v>
      </c>
      <c r="C541" s="1">
        <v>40567</v>
      </c>
      <c r="D541">
        <v>1</v>
      </c>
      <c r="E541">
        <v>0</v>
      </c>
      <c r="F541">
        <v>1</v>
      </c>
      <c r="G541">
        <v>14</v>
      </c>
      <c r="H541" t="s">
        <v>21</v>
      </c>
      <c r="I541">
        <v>1</v>
      </c>
      <c r="J541">
        <v>2</v>
      </c>
      <c r="K541" s="53">
        <v>0.14000000000000001</v>
      </c>
      <c r="L541" s="53">
        <v>0.13639999999999999</v>
      </c>
      <c r="M541" s="54">
        <v>0.46</v>
      </c>
      <c r="N541">
        <v>0.22389999999999999</v>
      </c>
      <c r="O541">
        <v>2</v>
      </c>
      <c r="P541">
        <v>43</v>
      </c>
      <c r="Q541">
        <v>45</v>
      </c>
      <c r="R541" t="s">
        <v>33</v>
      </c>
      <c r="S541">
        <v>2011</v>
      </c>
      <c r="T541" t="s">
        <v>31</v>
      </c>
      <c r="U541" s="66">
        <v>0.58333333333333337</v>
      </c>
      <c r="V541" t="s">
        <v>50</v>
      </c>
      <c r="W541" t="s">
        <v>34</v>
      </c>
      <c r="X541" s="53">
        <v>0.14000000000000001</v>
      </c>
      <c r="Y541" s="53">
        <v>0.14000000000000001</v>
      </c>
      <c r="Z541" s="54">
        <v>0.46</v>
      </c>
      <c r="AA541" s="67" t="str">
        <f>TEXT(RESULT__A[[#This Row],[TIME]],"AM/PM")</f>
        <v>PM</v>
      </c>
      <c r="AB541" t="str">
        <f>TEXT(RESULT__A[[#This Row],[DTEDAY]],"DD")</f>
        <v>24</v>
      </c>
    </row>
    <row r="542" spans="1:28" x14ac:dyDescent="0.25">
      <c r="A542" t="s">
        <v>16</v>
      </c>
      <c r="B542">
        <v>540</v>
      </c>
      <c r="C542" s="1">
        <v>40567</v>
      </c>
      <c r="D542">
        <v>1</v>
      </c>
      <c r="E542">
        <v>0</v>
      </c>
      <c r="F542">
        <v>1</v>
      </c>
      <c r="G542">
        <v>15</v>
      </c>
      <c r="H542" t="s">
        <v>21</v>
      </c>
      <c r="I542">
        <v>1</v>
      </c>
      <c r="J542">
        <v>1</v>
      </c>
      <c r="K542" s="53">
        <v>0.16</v>
      </c>
      <c r="L542" s="53">
        <v>0.16669999999999999</v>
      </c>
      <c r="M542" s="54">
        <v>0.4</v>
      </c>
      <c r="N542">
        <v>0.16420000000000001</v>
      </c>
      <c r="O542">
        <v>7</v>
      </c>
      <c r="P542">
        <v>50</v>
      </c>
      <c r="Q542">
        <v>57</v>
      </c>
      <c r="R542" t="s">
        <v>33</v>
      </c>
      <c r="S542">
        <v>2011</v>
      </c>
      <c r="T542" t="s">
        <v>31</v>
      </c>
      <c r="U542" s="66">
        <v>0.625</v>
      </c>
      <c r="V542" t="s">
        <v>50</v>
      </c>
      <c r="W542" t="s">
        <v>32</v>
      </c>
      <c r="X542" s="53">
        <v>0.16</v>
      </c>
      <c r="Y542" s="53">
        <v>0.17</v>
      </c>
      <c r="Z542" s="54">
        <v>0.4</v>
      </c>
      <c r="AA542" s="67" t="str">
        <f>TEXT(RESULT__A[[#This Row],[TIME]],"AM/PM")</f>
        <v>PM</v>
      </c>
      <c r="AB542" t="str">
        <f>TEXT(RESULT__A[[#This Row],[DTEDAY]],"DD")</f>
        <v>24</v>
      </c>
    </row>
    <row r="543" spans="1:28" x14ac:dyDescent="0.25">
      <c r="A543" t="s">
        <v>16</v>
      </c>
      <c r="B543">
        <v>541</v>
      </c>
      <c r="C543" s="1">
        <v>40567</v>
      </c>
      <c r="D543">
        <v>1</v>
      </c>
      <c r="E543">
        <v>0</v>
      </c>
      <c r="F543">
        <v>1</v>
      </c>
      <c r="G543">
        <v>16</v>
      </c>
      <c r="H543" t="s">
        <v>21</v>
      </c>
      <c r="I543">
        <v>1</v>
      </c>
      <c r="J543">
        <v>1</v>
      </c>
      <c r="K543" s="53">
        <v>0.16</v>
      </c>
      <c r="L543" s="53">
        <v>0.1515</v>
      </c>
      <c r="M543" s="54">
        <v>0.47</v>
      </c>
      <c r="N543">
        <v>0.25369999999999998</v>
      </c>
      <c r="O543">
        <v>4</v>
      </c>
      <c r="P543">
        <v>66</v>
      </c>
      <c r="Q543">
        <v>70</v>
      </c>
      <c r="R543" t="s">
        <v>33</v>
      </c>
      <c r="S543">
        <v>2011</v>
      </c>
      <c r="T543" t="s">
        <v>31</v>
      </c>
      <c r="U543" s="66">
        <v>0.66666666666666663</v>
      </c>
      <c r="V543" t="s">
        <v>50</v>
      </c>
      <c r="W543" t="s">
        <v>32</v>
      </c>
      <c r="X543" s="53">
        <v>0.16</v>
      </c>
      <c r="Y543" s="53">
        <v>0.15</v>
      </c>
      <c r="Z543" s="54">
        <v>0.47</v>
      </c>
      <c r="AA543" s="67" t="str">
        <f>TEXT(RESULT__A[[#This Row],[TIME]],"AM/PM")</f>
        <v>PM</v>
      </c>
      <c r="AB543" t="str">
        <f>TEXT(RESULT__A[[#This Row],[DTEDAY]],"DD")</f>
        <v>24</v>
      </c>
    </row>
    <row r="544" spans="1:28" x14ac:dyDescent="0.25">
      <c r="A544" t="s">
        <v>16</v>
      </c>
      <c r="B544">
        <v>542</v>
      </c>
      <c r="C544" s="1">
        <v>40567</v>
      </c>
      <c r="D544">
        <v>1</v>
      </c>
      <c r="E544">
        <v>0</v>
      </c>
      <c r="F544">
        <v>1</v>
      </c>
      <c r="G544">
        <v>17</v>
      </c>
      <c r="H544" t="s">
        <v>21</v>
      </c>
      <c r="I544">
        <v>1</v>
      </c>
      <c r="J544">
        <v>1</v>
      </c>
      <c r="K544" s="53">
        <v>0.14000000000000001</v>
      </c>
      <c r="L544" s="53">
        <v>0.1212</v>
      </c>
      <c r="M544" s="54">
        <v>0.5</v>
      </c>
      <c r="N544">
        <v>0.25369999999999998</v>
      </c>
      <c r="O544">
        <v>6</v>
      </c>
      <c r="P544">
        <v>178</v>
      </c>
      <c r="Q544">
        <v>184</v>
      </c>
      <c r="R544" t="s">
        <v>33</v>
      </c>
      <c r="S544">
        <v>2011</v>
      </c>
      <c r="T544" t="s">
        <v>31</v>
      </c>
      <c r="U544" s="66">
        <v>0.70833333333333337</v>
      </c>
      <c r="V544" t="s">
        <v>50</v>
      </c>
      <c r="W544" t="s">
        <v>32</v>
      </c>
      <c r="X544" s="53">
        <v>0.14000000000000001</v>
      </c>
      <c r="Y544" s="53">
        <v>0.12</v>
      </c>
      <c r="Z544" s="54">
        <v>0.5</v>
      </c>
      <c r="AA544" s="67" t="str">
        <f>TEXT(RESULT__A[[#This Row],[TIME]],"AM/PM")</f>
        <v>PM</v>
      </c>
      <c r="AB544" t="str">
        <f>TEXT(RESULT__A[[#This Row],[DTEDAY]],"DD")</f>
        <v>24</v>
      </c>
    </row>
    <row r="545" spans="1:28" x14ac:dyDescent="0.25">
      <c r="A545" t="s">
        <v>16</v>
      </c>
      <c r="B545">
        <v>543</v>
      </c>
      <c r="C545" s="1">
        <v>40567</v>
      </c>
      <c r="D545">
        <v>1</v>
      </c>
      <c r="E545">
        <v>0</v>
      </c>
      <c r="F545">
        <v>1</v>
      </c>
      <c r="G545">
        <v>18</v>
      </c>
      <c r="H545" t="s">
        <v>21</v>
      </c>
      <c r="I545">
        <v>1</v>
      </c>
      <c r="J545">
        <v>1</v>
      </c>
      <c r="K545" s="53">
        <v>0.14000000000000001</v>
      </c>
      <c r="L545" s="53">
        <v>0.13639999999999999</v>
      </c>
      <c r="M545" s="54">
        <v>0.59</v>
      </c>
      <c r="N545">
        <v>0.19400000000000001</v>
      </c>
      <c r="O545">
        <v>8</v>
      </c>
      <c r="P545">
        <v>145</v>
      </c>
      <c r="Q545">
        <v>153</v>
      </c>
      <c r="R545" t="s">
        <v>33</v>
      </c>
      <c r="S545">
        <v>2011</v>
      </c>
      <c r="T545" t="s">
        <v>31</v>
      </c>
      <c r="U545" s="66">
        <v>0.75</v>
      </c>
      <c r="V545" t="s">
        <v>50</v>
      </c>
      <c r="W545" t="s">
        <v>32</v>
      </c>
      <c r="X545" s="53">
        <v>0.14000000000000001</v>
      </c>
      <c r="Y545" s="53">
        <v>0.14000000000000001</v>
      </c>
      <c r="Z545" s="54">
        <v>0.59</v>
      </c>
      <c r="AA545" s="67" t="str">
        <f>TEXT(RESULT__A[[#This Row],[TIME]],"AM/PM")</f>
        <v>PM</v>
      </c>
      <c r="AB545" t="str">
        <f>TEXT(RESULT__A[[#This Row],[DTEDAY]],"DD")</f>
        <v>24</v>
      </c>
    </row>
    <row r="546" spans="1:28" x14ac:dyDescent="0.25">
      <c r="A546" t="s">
        <v>16</v>
      </c>
      <c r="B546">
        <v>544</v>
      </c>
      <c r="C546" s="1">
        <v>40567</v>
      </c>
      <c r="D546">
        <v>1</v>
      </c>
      <c r="E546">
        <v>0</v>
      </c>
      <c r="F546">
        <v>1</v>
      </c>
      <c r="G546">
        <v>19</v>
      </c>
      <c r="H546" t="s">
        <v>21</v>
      </c>
      <c r="I546">
        <v>1</v>
      </c>
      <c r="J546">
        <v>1</v>
      </c>
      <c r="K546" s="53">
        <v>0.14000000000000001</v>
      </c>
      <c r="L546" s="53">
        <v>0.1515</v>
      </c>
      <c r="M546" s="54">
        <v>0.54</v>
      </c>
      <c r="N546">
        <v>0.16420000000000001</v>
      </c>
      <c r="O546">
        <v>5</v>
      </c>
      <c r="P546">
        <v>101</v>
      </c>
      <c r="Q546">
        <v>106</v>
      </c>
      <c r="R546" t="s">
        <v>33</v>
      </c>
      <c r="S546">
        <v>2011</v>
      </c>
      <c r="T546" t="s">
        <v>31</v>
      </c>
      <c r="U546" s="66">
        <v>0.79166666666666663</v>
      </c>
      <c r="V546" t="s">
        <v>50</v>
      </c>
      <c r="W546" t="s">
        <v>32</v>
      </c>
      <c r="X546" s="53">
        <v>0.14000000000000001</v>
      </c>
      <c r="Y546" s="53">
        <v>0.15</v>
      </c>
      <c r="Z546" s="54">
        <v>0.54</v>
      </c>
      <c r="AA546" s="67" t="str">
        <f>TEXT(RESULT__A[[#This Row],[TIME]],"AM/PM")</f>
        <v>PM</v>
      </c>
      <c r="AB546" t="str">
        <f>TEXT(RESULT__A[[#This Row],[DTEDAY]],"DD")</f>
        <v>24</v>
      </c>
    </row>
    <row r="547" spans="1:28" x14ac:dyDescent="0.25">
      <c r="A547" t="s">
        <v>16</v>
      </c>
      <c r="B547">
        <v>545</v>
      </c>
      <c r="C547" s="1">
        <v>40567</v>
      </c>
      <c r="D547">
        <v>1</v>
      </c>
      <c r="E547">
        <v>0</v>
      </c>
      <c r="F547">
        <v>1</v>
      </c>
      <c r="G547">
        <v>20</v>
      </c>
      <c r="H547" t="s">
        <v>21</v>
      </c>
      <c r="I547">
        <v>1</v>
      </c>
      <c r="J547">
        <v>1</v>
      </c>
      <c r="K547" s="53">
        <v>0.14000000000000001</v>
      </c>
      <c r="L547" s="53">
        <v>0.13639999999999999</v>
      </c>
      <c r="M547" s="54">
        <v>0.59</v>
      </c>
      <c r="N547">
        <v>0.19400000000000001</v>
      </c>
      <c r="O547">
        <v>1</v>
      </c>
      <c r="P547">
        <v>80</v>
      </c>
      <c r="Q547">
        <v>81</v>
      </c>
      <c r="R547" t="s">
        <v>33</v>
      </c>
      <c r="S547">
        <v>2011</v>
      </c>
      <c r="T547" t="s">
        <v>31</v>
      </c>
      <c r="U547" s="66">
        <v>0.83333333333333337</v>
      </c>
      <c r="V547" t="s">
        <v>50</v>
      </c>
      <c r="W547" t="s">
        <v>32</v>
      </c>
      <c r="X547" s="53">
        <v>0.14000000000000001</v>
      </c>
      <c r="Y547" s="53">
        <v>0.14000000000000001</v>
      </c>
      <c r="Z547" s="54">
        <v>0.59</v>
      </c>
      <c r="AA547" s="67" t="str">
        <f>TEXT(RESULT__A[[#This Row],[TIME]],"AM/PM")</f>
        <v>PM</v>
      </c>
      <c r="AB547" t="str">
        <f>TEXT(RESULT__A[[#This Row],[DTEDAY]],"DD")</f>
        <v>24</v>
      </c>
    </row>
    <row r="548" spans="1:28" x14ac:dyDescent="0.25">
      <c r="A548" t="s">
        <v>16</v>
      </c>
      <c r="B548">
        <v>546</v>
      </c>
      <c r="C548" s="1">
        <v>40567</v>
      </c>
      <c r="D548">
        <v>1</v>
      </c>
      <c r="E548">
        <v>0</v>
      </c>
      <c r="F548">
        <v>1</v>
      </c>
      <c r="G548">
        <v>21</v>
      </c>
      <c r="H548" t="s">
        <v>21</v>
      </c>
      <c r="I548">
        <v>1</v>
      </c>
      <c r="J548">
        <v>1</v>
      </c>
      <c r="K548" s="53">
        <v>0.14000000000000001</v>
      </c>
      <c r="L548" s="53">
        <v>0.1515</v>
      </c>
      <c r="M548" s="54">
        <v>0.63</v>
      </c>
      <c r="N548">
        <v>0.16420000000000001</v>
      </c>
      <c r="O548">
        <v>6</v>
      </c>
      <c r="P548">
        <v>53</v>
      </c>
      <c r="Q548">
        <v>59</v>
      </c>
      <c r="R548" t="s">
        <v>33</v>
      </c>
      <c r="S548">
        <v>2011</v>
      </c>
      <c r="T548" t="s">
        <v>31</v>
      </c>
      <c r="U548" s="66">
        <v>0.875</v>
      </c>
      <c r="V548" t="s">
        <v>50</v>
      </c>
      <c r="W548" t="s">
        <v>32</v>
      </c>
      <c r="X548" s="53">
        <v>0.14000000000000001</v>
      </c>
      <c r="Y548" s="53">
        <v>0.15</v>
      </c>
      <c r="Z548" s="54">
        <v>0.63</v>
      </c>
      <c r="AA548" s="67" t="str">
        <f>TEXT(RESULT__A[[#This Row],[TIME]],"AM/PM")</f>
        <v>PM</v>
      </c>
      <c r="AB548" t="str">
        <f>TEXT(RESULT__A[[#This Row],[DTEDAY]],"DD")</f>
        <v>24</v>
      </c>
    </row>
    <row r="549" spans="1:28" x14ac:dyDescent="0.25">
      <c r="A549" t="s">
        <v>16</v>
      </c>
      <c r="B549">
        <v>547</v>
      </c>
      <c r="C549" s="1">
        <v>40567</v>
      </c>
      <c r="D549">
        <v>1</v>
      </c>
      <c r="E549">
        <v>0</v>
      </c>
      <c r="F549">
        <v>1</v>
      </c>
      <c r="G549">
        <v>22</v>
      </c>
      <c r="H549" t="s">
        <v>21</v>
      </c>
      <c r="I549">
        <v>1</v>
      </c>
      <c r="J549">
        <v>2</v>
      </c>
      <c r="K549" s="53">
        <v>0.14000000000000001</v>
      </c>
      <c r="L549" s="53">
        <v>0.13639999999999999</v>
      </c>
      <c r="M549" s="54">
        <v>0.63</v>
      </c>
      <c r="N549">
        <v>0.22389999999999999</v>
      </c>
      <c r="O549">
        <v>3</v>
      </c>
      <c r="P549">
        <v>32</v>
      </c>
      <c r="Q549">
        <v>35</v>
      </c>
      <c r="R549" t="s">
        <v>33</v>
      </c>
      <c r="S549">
        <v>2011</v>
      </c>
      <c r="T549" t="s">
        <v>31</v>
      </c>
      <c r="U549" s="66">
        <v>0.91666666666666663</v>
      </c>
      <c r="V549" t="s">
        <v>50</v>
      </c>
      <c r="W549" t="s">
        <v>34</v>
      </c>
      <c r="X549" s="53">
        <v>0.14000000000000001</v>
      </c>
      <c r="Y549" s="53">
        <v>0.14000000000000001</v>
      </c>
      <c r="Z549" s="54">
        <v>0.63</v>
      </c>
      <c r="AA549" s="67" t="str">
        <f>TEXT(RESULT__A[[#This Row],[TIME]],"AM/PM")</f>
        <v>PM</v>
      </c>
      <c r="AB549" t="str">
        <f>TEXT(RESULT__A[[#This Row],[DTEDAY]],"DD")</f>
        <v>24</v>
      </c>
    </row>
    <row r="550" spans="1:28" x14ac:dyDescent="0.25">
      <c r="A550" t="s">
        <v>16</v>
      </c>
      <c r="B550">
        <v>548</v>
      </c>
      <c r="C550" s="1">
        <v>40567</v>
      </c>
      <c r="D550">
        <v>1</v>
      </c>
      <c r="E550">
        <v>0</v>
      </c>
      <c r="F550">
        <v>1</v>
      </c>
      <c r="G550">
        <v>23</v>
      </c>
      <c r="H550" t="s">
        <v>21</v>
      </c>
      <c r="I550">
        <v>1</v>
      </c>
      <c r="J550">
        <v>2</v>
      </c>
      <c r="K550" s="53">
        <v>0.16</v>
      </c>
      <c r="L550" s="53">
        <v>0.1515</v>
      </c>
      <c r="M550" s="54">
        <v>0.64</v>
      </c>
      <c r="N550">
        <v>0.25369999999999998</v>
      </c>
      <c r="O550">
        <v>3</v>
      </c>
      <c r="P550">
        <v>21</v>
      </c>
      <c r="Q550">
        <v>24</v>
      </c>
      <c r="R550" t="s">
        <v>33</v>
      </c>
      <c r="S550">
        <v>2011</v>
      </c>
      <c r="T550" t="s">
        <v>31</v>
      </c>
      <c r="U550" s="66">
        <v>0.95833333333333337</v>
      </c>
      <c r="V550" t="s">
        <v>50</v>
      </c>
      <c r="W550" t="s">
        <v>34</v>
      </c>
      <c r="X550" s="53">
        <v>0.16</v>
      </c>
      <c r="Y550" s="53">
        <v>0.15</v>
      </c>
      <c r="Z550" s="54">
        <v>0.64</v>
      </c>
      <c r="AA550" s="67" t="str">
        <f>TEXT(RESULT__A[[#This Row],[TIME]],"AM/PM")</f>
        <v>PM</v>
      </c>
      <c r="AB550" t="str">
        <f>TEXT(RESULT__A[[#This Row],[DTEDAY]],"DD")</f>
        <v>24</v>
      </c>
    </row>
    <row r="551" spans="1:28" x14ac:dyDescent="0.25">
      <c r="A551" t="s">
        <v>16</v>
      </c>
      <c r="B551">
        <v>549</v>
      </c>
      <c r="C551" s="1">
        <v>40568</v>
      </c>
      <c r="D551">
        <v>1</v>
      </c>
      <c r="E551">
        <v>0</v>
      </c>
      <c r="F551">
        <v>1</v>
      </c>
      <c r="G551">
        <v>0</v>
      </c>
      <c r="H551" t="s">
        <v>21</v>
      </c>
      <c r="I551">
        <v>2</v>
      </c>
      <c r="J551">
        <v>2</v>
      </c>
      <c r="K551" s="53">
        <v>0.16</v>
      </c>
      <c r="L551" s="53">
        <v>0.13639999999999999</v>
      </c>
      <c r="M551" s="54">
        <v>0.69</v>
      </c>
      <c r="N551">
        <v>0.28360000000000002</v>
      </c>
      <c r="O551">
        <v>3</v>
      </c>
      <c r="P551">
        <v>6</v>
      </c>
      <c r="Q551">
        <v>9</v>
      </c>
      <c r="R551" t="s">
        <v>33</v>
      </c>
      <c r="S551">
        <v>2011</v>
      </c>
      <c r="T551" t="s">
        <v>31</v>
      </c>
      <c r="U551" s="66">
        <v>0</v>
      </c>
      <c r="V551" t="s">
        <v>51</v>
      </c>
      <c r="W551" t="s">
        <v>34</v>
      </c>
      <c r="X551" s="53">
        <v>0.16</v>
      </c>
      <c r="Y551" s="53">
        <v>0.14000000000000001</v>
      </c>
      <c r="Z551" s="54">
        <v>0.69</v>
      </c>
      <c r="AA551" s="67" t="str">
        <f>TEXT(RESULT__A[[#This Row],[TIME]],"AM/PM")</f>
        <v>AM</v>
      </c>
      <c r="AB551" t="str">
        <f>TEXT(RESULT__A[[#This Row],[DTEDAY]],"DD")</f>
        <v>25</v>
      </c>
    </row>
    <row r="552" spans="1:28" x14ac:dyDescent="0.25">
      <c r="A552" t="s">
        <v>16</v>
      </c>
      <c r="B552">
        <v>550</v>
      </c>
      <c r="C552" s="1">
        <v>40568</v>
      </c>
      <c r="D552">
        <v>1</v>
      </c>
      <c r="E552">
        <v>0</v>
      </c>
      <c r="F552">
        <v>1</v>
      </c>
      <c r="G552">
        <v>1</v>
      </c>
      <c r="H552" t="s">
        <v>21</v>
      </c>
      <c r="I552">
        <v>2</v>
      </c>
      <c r="J552">
        <v>2</v>
      </c>
      <c r="K552" s="53">
        <v>0.16</v>
      </c>
      <c r="L552" s="53">
        <v>0.16669999999999999</v>
      </c>
      <c r="M552" s="54">
        <v>0.69</v>
      </c>
      <c r="N552">
        <v>0.16420000000000001</v>
      </c>
      <c r="O552">
        <v>0</v>
      </c>
      <c r="P552">
        <v>5</v>
      </c>
      <c r="Q552">
        <v>5</v>
      </c>
      <c r="R552" t="s">
        <v>33</v>
      </c>
      <c r="S552">
        <v>2011</v>
      </c>
      <c r="T552" t="s">
        <v>31</v>
      </c>
      <c r="U552" s="66">
        <v>4.1666666666666664E-2</v>
      </c>
      <c r="V552" t="s">
        <v>51</v>
      </c>
      <c r="W552" t="s">
        <v>34</v>
      </c>
      <c r="X552" s="53">
        <v>0.16</v>
      </c>
      <c r="Y552" s="53">
        <v>0.17</v>
      </c>
      <c r="Z552" s="54">
        <v>0.69</v>
      </c>
      <c r="AA552" s="67" t="str">
        <f>TEXT(RESULT__A[[#This Row],[TIME]],"AM/PM")</f>
        <v>AM</v>
      </c>
      <c r="AB552" t="str">
        <f>TEXT(RESULT__A[[#This Row],[DTEDAY]],"DD")</f>
        <v>25</v>
      </c>
    </row>
    <row r="553" spans="1:28" x14ac:dyDescent="0.25">
      <c r="A553" t="s">
        <v>16</v>
      </c>
      <c r="B553">
        <v>551</v>
      </c>
      <c r="C553" s="1">
        <v>40568</v>
      </c>
      <c r="D553">
        <v>1</v>
      </c>
      <c r="E553">
        <v>0</v>
      </c>
      <c r="F553">
        <v>1</v>
      </c>
      <c r="G553">
        <v>2</v>
      </c>
      <c r="H553" t="s">
        <v>21</v>
      </c>
      <c r="I553">
        <v>2</v>
      </c>
      <c r="J553">
        <v>1</v>
      </c>
      <c r="K553" s="53">
        <v>0.16</v>
      </c>
      <c r="L553" s="53">
        <v>0.1515</v>
      </c>
      <c r="M553" s="54">
        <v>0.69</v>
      </c>
      <c r="N553">
        <v>0.22389999999999999</v>
      </c>
      <c r="O553">
        <v>0</v>
      </c>
      <c r="P553">
        <v>2</v>
      </c>
      <c r="Q553">
        <v>2</v>
      </c>
      <c r="R553" t="s">
        <v>33</v>
      </c>
      <c r="S553">
        <v>2011</v>
      </c>
      <c r="T553" t="s">
        <v>31</v>
      </c>
      <c r="U553" s="66">
        <v>8.3333333333333329E-2</v>
      </c>
      <c r="V553" t="s">
        <v>51</v>
      </c>
      <c r="W553" t="s">
        <v>32</v>
      </c>
      <c r="X553" s="53">
        <v>0.16</v>
      </c>
      <c r="Y553" s="53">
        <v>0.15</v>
      </c>
      <c r="Z553" s="54">
        <v>0.69</v>
      </c>
      <c r="AA553" s="67" t="str">
        <f>TEXT(RESULT__A[[#This Row],[TIME]],"AM/PM")</f>
        <v>AM</v>
      </c>
      <c r="AB553" t="str">
        <f>TEXT(RESULT__A[[#This Row],[DTEDAY]],"DD")</f>
        <v>25</v>
      </c>
    </row>
    <row r="554" spans="1:28" x14ac:dyDescent="0.25">
      <c r="A554" t="s">
        <v>16</v>
      </c>
      <c r="B554">
        <v>552</v>
      </c>
      <c r="C554" s="1">
        <v>40568</v>
      </c>
      <c r="D554">
        <v>1</v>
      </c>
      <c r="E554">
        <v>0</v>
      </c>
      <c r="F554">
        <v>1</v>
      </c>
      <c r="G554">
        <v>4</v>
      </c>
      <c r="H554" t="s">
        <v>21</v>
      </c>
      <c r="I554">
        <v>2</v>
      </c>
      <c r="J554">
        <v>1</v>
      </c>
      <c r="K554" s="53">
        <v>0.14000000000000001</v>
      </c>
      <c r="L554" s="53">
        <v>0.16669999999999999</v>
      </c>
      <c r="M554" s="54">
        <v>0.74</v>
      </c>
      <c r="N554">
        <v>0.1045</v>
      </c>
      <c r="O554">
        <v>0</v>
      </c>
      <c r="P554">
        <v>1</v>
      </c>
      <c r="Q554">
        <v>1</v>
      </c>
      <c r="R554" t="s">
        <v>33</v>
      </c>
      <c r="S554">
        <v>2011</v>
      </c>
      <c r="T554" t="s">
        <v>31</v>
      </c>
      <c r="U554" s="66">
        <v>0.16666666666666666</v>
      </c>
      <c r="V554" t="s">
        <v>51</v>
      </c>
      <c r="W554" t="s">
        <v>32</v>
      </c>
      <c r="X554" s="53">
        <v>0.14000000000000001</v>
      </c>
      <c r="Y554" s="53">
        <v>0.17</v>
      </c>
      <c r="Z554" s="54">
        <v>0.74</v>
      </c>
      <c r="AA554" s="67" t="str">
        <f>TEXT(RESULT__A[[#This Row],[TIME]],"AM/PM")</f>
        <v>AM</v>
      </c>
      <c r="AB554" t="str">
        <f>TEXT(RESULT__A[[#This Row],[DTEDAY]],"DD")</f>
        <v>25</v>
      </c>
    </row>
    <row r="555" spans="1:28" x14ac:dyDescent="0.25">
      <c r="A555" t="s">
        <v>16</v>
      </c>
      <c r="B555">
        <v>553</v>
      </c>
      <c r="C555" s="1">
        <v>40568</v>
      </c>
      <c r="D555">
        <v>1</v>
      </c>
      <c r="E555">
        <v>0</v>
      </c>
      <c r="F555">
        <v>1</v>
      </c>
      <c r="G555">
        <v>5</v>
      </c>
      <c r="H555" t="s">
        <v>21</v>
      </c>
      <c r="I555">
        <v>2</v>
      </c>
      <c r="J555">
        <v>1</v>
      </c>
      <c r="K555" s="53">
        <v>0.14000000000000001</v>
      </c>
      <c r="L555" s="53">
        <v>0.13639999999999999</v>
      </c>
      <c r="M555" s="54">
        <v>0.74</v>
      </c>
      <c r="N555">
        <v>0.22389999999999999</v>
      </c>
      <c r="O555">
        <v>0</v>
      </c>
      <c r="P555">
        <v>9</v>
      </c>
      <c r="Q555">
        <v>9</v>
      </c>
      <c r="R555" t="s">
        <v>33</v>
      </c>
      <c r="S555">
        <v>2011</v>
      </c>
      <c r="T555" t="s">
        <v>31</v>
      </c>
      <c r="U555" s="66">
        <v>0.20833333333333334</v>
      </c>
      <c r="V555" t="s">
        <v>51</v>
      </c>
      <c r="W555" t="s">
        <v>32</v>
      </c>
      <c r="X555" s="53">
        <v>0.14000000000000001</v>
      </c>
      <c r="Y555" s="53">
        <v>0.14000000000000001</v>
      </c>
      <c r="Z555" s="54">
        <v>0.74</v>
      </c>
      <c r="AA555" s="67" t="str">
        <f>TEXT(RESULT__A[[#This Row],[TIME]],"AM/PM")</f>
        <v>AM</v>
      </c>
      <c r="AB555" t="str">
        <f>TEXT(RESULT__A[[#This Row],[DTEDAY]],"DD")</f>
        <v>25</v>
      </c>
    </row>
    <row r="556" spans="1:28" x14ac:dyDescent="0.25">
      <c r="A556" t="s">
        <v>16</v>
      </c>
      <c r="B556">
        <v>554</v>
      </c>
      <c r="C556" s="1">
        <v>40568</v>
      </c>
      <c r="D556">
        <v>1</v>
      </c>
      <c r="E556">
        <v>0</v>
      </c>
      <c r="F556">
        <v>1</v>
      </c>
      <c r="G556">
        <v>6</v>
      </c>
      <c r="H556" t="s">
        <v>21</v>
      </c>
      <c r="I556">
        <v>2</v>
      </c>
      <c r="J556">
        <v>1</v>
      </c>
      <c r="K556" s="53">
        <v>0.16</v>
      </c>
      <c r="L556" s="53">
        <v>0.18179999999999999</v>
      </c>
      <c r="M556" s="54">
        <v>0.74</v>
      </c>
      <c r="N556">
        <v>0.1045</v>
      </c>
      <c r="O556">
        <v>1</v>
      </c>
      <c r="P556">
        <v>35</v>
      </c>
      <c r="Q556">
        <v>36</v>
      </c>
      <c r="R556" t="s">
        <v>33</v>
      </c>
      <c r="S556">
        <v>2011</v>
      </c>
      <c r="T556" t="s">
        <v>31</v>
      </c>
      <c r="U556" s="66">
        <v>0.25</v>
      </c>
      <c r="V556" t="s">
        <v>51</v>
      </c>
      <c r="W556" t="s">
        <v>32</v>
      </c>
      <c r="X556" s="53">
        <v>0.16</v>
      </c>
      <c r="Y556" s="53">
        <v>0.18</v>
      </c>
      <c r="Z556" s="54">
        <v>0.74</v>
      </c>
      <c r="AA556" s="67" t="str">
        <f>TEXT(RESULT__A[[#This Row],[TIME]],"AM/PM")</f>
        <v>AM</v>
      </c>
      <c r="AB556" t="str">
        <f>TEXT(RESULT__A[[#This Row],[DTEDAY]],"DD")</f>
        <v>25</v>
      </c>
    </row>
    <row r="557" spans="1:28" x14ac:dyDescent="0.25">
      <c r="A557" t="s">
        <v>16</v>
      </c>
      <c r="B557">
        <v>555</v>
      </c>
      <c r="C557" s="1">
        <v>40568</v>
      </c>
      <c r="D557">
        <v>1</v>
      </c>
      <c r="E557">
        <v>0</v>
      </c>
      <c r="F557">
        <v>1</v>
      </c>
      <c r="G557">
        <v>7</v>
      </c>
      <c r="H557" t="s">
        <v>21</v>
      </c>
      <c r="I557">
        <v>2</v>
      </c>
      <c r="J557">
        <v>1</v>
      </c>
      <c r="K557" s="53">
        <v>0.16</v>
      </c>
      <c r="L557" s="53">
        <v>0.1515</v>
      </c>
      <c r="M557" s="54">
        <v>0.74</v>
      </c>
      <c r="N557">
        <v>0.22389999999999999</v>
      </c>
      <c r="O557">
        <v>5</v>
      </c>
      <c r="P557">
        <v>103</v>
      </c>
      <c r="Q557">
        <v>108</v>
      </c>
      <c r="R557" t="s">
        <v>33</v>
      </c>
      <c r="S557">
        <v>2011</v>
      </c>
      <c r="T557" t="s">
        <v>31</v>
      </c>
      <c r="U557" s="66">
        <v>0.29166666666666669</v>
      </c>
      <c r="V557" t="s">
        <v>51</v>
      </c>
      <c r="W557" t="s">
        <v>32</v>
      </c>
      <c r="X557" s="53">
        <v>0.16</v>
      </c>
      <c r="Y557" s="53">
        <v>0.15</v>
      </c>
      <c r="Z557" s="54">
        <v>0.74</v>
      </c>
      <c r="AA557" s="67" t="str">
        <f>TEXT(RESULT__A[[#This Row],[TIME]],"AM/PM")</f>
        <v>AM</v>
      </c>
      <c r="AB557" t="str">
        <f>TEXT(RESULT__A[[#This Row],[DTEDAY]],"DD")</f>
        <v>25</v>
      </c>
    </row>
    <row r="558" spans="1:28" x14ac:dyDescent="0.25">
      <c r="A558" t="s">
        <v>16</v>
      </c>
      <c r="B558">
        <v>556</v>
      </c>
      <c r="C558" s="1">
        <v>40568</v>
      </c>
      <c r="D558">
        <v>1</v>
      </c>
      <c r="E558">
        <v>0</v>
      </c>
      <c r="F558">
        <v>1</v>
      </c>
      <c r="G558">
        <v>8</v>
      </c>
      <c r="H558" t="s">
        <v>21</v>
      </c>
      <c r="I558">
        <v>2</v>
      </c>
      <c r="J558">
        <v>2</v>
      </c>
      <c r="K558" s="53">
        <v>0.16</v>
      </c>
      <c r="L558" s="53">
        <v>0.18179999999999999</v>
      </c>
      <c r="M558" s="54">
        <v>0.74</v>
      </c>
      <c r="N558">
        <v>0.1343</v>
      </c>
      <c r="O558">
        <v>5</v>
      </c>
      <c r="P558">
        <v>233</v>
      </c>
      <c r="Q558">
        <v>238</v>
      </c>
      <c r="R558" t="s">
        <v>33</v>
      </c>
      <c r="S558">
        <v>2011</v>
      </c>
      <c r="T558" t="s">
        <v>31</v>
      </c>
      <c r="U558" s="66">
        <v>0.33333333333333331</v>
      </c>
      <c r="V558" t="s">
        <v>51</v>
      </c>
      <c r="W558" t="s">
        <v>34</v>
      </c>
      <c r="X558" s="53">
        <v>0.16</v>
      </c>
      <c r="Y558" s="53">
        <v>0.18</v>
      </c>
      <c r="Z558" s="54">
        <v>0.74</v>
      </c>
      <c r="AA558" s="67" t="str">
        <f>TEXT(RESULT__A[[#This Row],[TIME]],"AM/PM")</f>
        <v>AM</v>
      </c>
      <c r="AB558" t="str">
        <f>TEXT(RESULT__A[[#This Row],[DTEDAY]],"DD")</f>
        <v>25</v>
      </c>
    </row>
    <row r="559" spans="1:28" x14ac:dyDescent="0.25">
      <c r="A559" t="s">
        <v>16</v>
      </c>
      <c r="B559">
        <v>557</v>
      </c>
      <c r="C559" s="1">
        <v>40568</v>
      </c>
      <c r="D559">
        <v>1</v>
      </c>
      <c r="E559">
        <v>0</v>
      </c>
      <c r="F559">
        <v>1</v>
      </c>
      <c r="G559">
        <v>9</v>
      </c>
      <c r="H559" t="s">
        <v>21</v>
      </c>
      <c r="I559">
        <v>2</v>
      </c>
      <c r="J559">
        <v>2</v>
      </c>
      <c r="K559" s="53">
        <v>0.2</v>
      </c>
      <c r="L559" s="53">
        <v>0.2273</v>
      </c>
      <c r="M559" s="54">
        <v>0.64</v>
      </c>
      <c r="N559">
        <v>8.9599999999999999E-2</v>
      </c>
      <c r="O559">
        <v>10</v>
      </c>
      <c r="P559">
        <v>134</v>
      </c>
      <c r="Q559">
        <v>144</v>
      </c>
      <c r="R559" t="s">
        <v>33</v>
      </c>
      <c r="S559">
        <v>2011</v>
      </c>
      <c r="T559" t="s">
        <v>31</v>
      </c>
      <c r="U559" s="66">
        <v>0.375</v>
      </c>
      <c r="V559" t="s">
        <v>51</v>
      </c>
      <c r="W559" t="s">
        <v>34</v>
      </c>
      <c r="X559" s="53">
        <v>0.2</v>
      </c>
      <c r="Y559" s="53">
        <v>0.23</v>
      </c>
      <c r="Z559" s="54">
        <v>0.64</v>
      </c>
      <c r="AA559" s="67" t="str">
        <f>TEXT(RESULT__A[[#This Row],[TIME]],"AM/PM")</f>
        <v>AM</v>
      </c>
      <c r="AB559" t="str">
        <f>TEXT(RESULT__A[[#This Row],[DTEDAY]],"DD")</f>
        <v>25</v>
      </c>
    </row>
    <row r="560" spans="1:28" x14ac:dyDescent="0.25">
      <c r="A560" t="s">
        <v>16</v>
      </c>
      <c r="B560">
        <v>558</v>
      </c>
      <c r="C560" s="1">
        <v>40568</v>
      </c>
      <c r="D560">
        <v>1</v>
      </c>
      <c r="E560">
        <v>0</v>
      </c>
      <c r="F560">
        <v>1</v>
      </c>
      <c r="G560">
        <v>10</v>
      </c>
      <c r="H560" t="s">
        <v>21</v>
      </c>
      <c r="I560">
        <v>2</v>
      </c>
      <c r="J560">
        <v>2</v>
      </c>
      <c r="K560" s="53">
        <v>0.22</v>
      </c>
      <c r="L560" s="53">
        <v>0.2424</v>
      </c>
      <c r="M560" s="54">
        <v>0.6</v>
      </c>
      <c r="N560">
        <v>0.1045</v>
      </c>
      <c r="O560">
        <v>6</v>
      </c>
      <c r="P560">
        <v>49</v>
      </c>
      <c r="Q560">
        <v>55</v>
      </c>
      <c r="R560" t="s">
        <v>33</v>
      </c>
      <c r="S560">
        <v>2011</v>
      </c>
      <c r="T560" t="s">
        <v>31</v>
      </c>
      <c r="U560" s="66">
        <v>0.41666666666666669</v>
      </c>
      <c r="V560" t="s">
        <v>51</v>
      </c>
      <c r="W560" t="s">
        <v>34</v>
      </c>
      <c r="X560" s="53">
        <v>0.22</v>
      </c>
      <c r="Y560" s="53">
        <v>0.24</v>
      </c>
      <c r="Z560" s="54">
        <v>0.6</v>
      </c>
      <c r="AA560" s="67" t="str">
        <f>TEXT(RESULT__A[[#This Row],[TIME]],"AM/PM")</f>
        <v>AM</v>
      </c>
      <c r="AB560" t="str">
        <f>TEXT(RESULT__A[[#This Row],[DTEDAY]],"DD")</f>
        <v>25</v>
      </c>
    </row>
    <row r="561" spans="1:28" x14ac:dyDescent="0.25">
      <c r="A561" t="s">
        <v>16</v>
      </c>
      <c r="B561">
        <v>559</v>
      </c>
      <c r="C561" s="1">
        <v>40568</v>
      </c>
      <c r="D561">
        <v>1</v>
      </c>
      <c r="E561">
        <v>0</v>
      </c>
      <c r="F561">
        <v>1</v>
      </c>
      <c r="G561">
        <v>11</v>
      </c>
      <c r="H561" t="s">
        <v>21</v>
      </c>
      <c r="I561">
        <v>2</v>
      </c>
      <c r="J561">
        <v>2</v>
      </c>
      <c r="K561" s="53">
        <v>0.24</v>
      </c>
      <c r="L561" s="53">
        <v>0.2424</v>
      </c>
      <c r="M561" s="54">
        <v>0.6</v>
      </c>
      <c r="N561">
        <v>0.1343</v>
      </c>
      <c r="O561">
        <v>6</v>
      </c>
      <c r="P561">
        <v>55</v>
      </c>
      <c r="Q561">
        <v>61</v>
      </c>
      <c r="R561" t="s">
        <v>33</v>
      </c>
      <c r="S561">
        <v>2011</v>
      </c>
      <c r="T561" t="s">
        <v>31</v>
      </c>
      <c r="U561" s="66">
        <v>0.45833333333333331</v>
      </c>
      <c r="V561" t="s">
        <v>51</v>
      </c>
      <c r="W561" t="s">
        <v>34</v>
      </c>
      <c r="X561" s="53">
        <v>0.24</v>
      </c>
      <c r="Y561" s="53">
        <v>0.24</v>
      </c>
      <c r="Z561" s="54">
        <v>0.6</v>
      </c>
      <c r="AA561" s="67" t="str">
        <f>TEXT(RESULT__A[[#This Row],[TIME]],"AM/PM")</f>
        <v>AM</v>
      </c>
      <c r="AB561" t="str">
        <f>TEXT(RESULT__A[[#This Row],[DTEDAY]],"DD")</f>
        <v>25</v>
      </c>
    </row>
    <row r="562" spans="1:28" x14ac:dyDescent="0.25">
      <c r="A562" t="s">
        <v>16</v>
      </c>
      <c r="B562">
        <v>560</v>
      </c>
      <c r="C562" s="1">
        <v>40568</v>
      </c>
      <c r="D562">
        <v>1</v>
      </c>
      <c r="E562">
        <v>0</v>
      </c>
      <c r="F562">
        <v>1</v>
      </c>
      <c r="G562">
        <v>12</v>
      </c>
      <c r="H562" t="s">
        <v>21</v>
      </c>
      <c r="I562">
        <v>2</v>
      </c>
      <c r="J562">
        <v>2</v>
      </c>
      <c r="K562" s="53">
        <v>0.26</v>
      </c>
      <c r="L562" s="53">
        <v>0.28789999999999999</v>
      </c>
      <c r="M562" s="54">
        <v>0.56000000000000005</v>
      </c>
      <c r="N562">
        <v>8.9599999999999999E-2</v>
      </c>
      <c r="O562">
        <v>21</v>
      </c>
      <c r="P562">
        <v>85</v>
      </c>
      <c r="Q562">
        <v>106</v>
      </c>
      <c r="R562" t="s">
        <v>33</v>
      </c>
      <c r="S562">
        <v>2011</v>
      </c>
      <c r="T562" t="s">
        <v>31</v>
      </c>
      <c r="U562" s="66">
        <v>0.5</v>
      </c>
      <c r="V562" t="s">
        <v>51</v>
      </c>
      <c r="W562" t="s">
        <v>34</v>
      </c>
      <c r="X562" s="53">
        <v>0.26</v>
      </c>
      <c r="Y562" s="53">
        <v>0.28999999999999998</v>
      </c>
      <c r="Z562" s="54">
        <v>0.56000000000000005</v>
      </c>
      <c r="AA562" s="67" t="str">
        <f>TEXT(RESULT__A[[#This Row],[TIME]],"AM/PM")</f>
        <v>PM</v>
      </c>
      <c r="AB562" t="str">
        <f>TEXT(RESULT__A[[#This Row],[DTEDAY]],"DD")</f>
        <v>25</v>
      </c>
    </row>
    <row r="563" spans="1:28" x14ac:dyDescent="0.25">
      <c r="A563" t="s">
        <v>16</v>
      </c>
      <c r="B563">
        <v>561</v>
      </c>
      <c r="C563" s="1">
        <v>40568</v>
      </c>
      <c r="D563">
        <v>1</v>
      </c>
      <c r="E563">
        <v>0</v>
      </c>
      <c r="F563">
        <v>1</v>
      </c>
      <c r="G563">
        <v>13</v>
      </c>
      <c r="H563" t="s">
        <v>21</v>
      </c>
      <c r="I563">
        <v>2</v>
      </c>
      <c r="J563">
        <v>2</v>
      </c>
      <c r="K563" s="53">
        <v>0.26</v>
      </c>
      <c r="L563" s="53">
        <v>0.2727</v>
      </c>
      <c r="M563" s="54">
        <v>0.56000000000000005</v>
      </c>
      <c r="N563">
        <v>0.1343</v>
      </c>
      <c r="O563">
        <v>21</v>
      </c>
      <c r="P563">
        <v>72</v>
      </c>
      <c r="Q563">
        <v>93</v>
      </c>
      <c r="R563" t="s">
        <v>33</v>
      </c>
      <c r="S563">
        <v>2011</v>
      </c>
      <c r="T563" t="s">
        <v>31</v>
      </c>
      <c r="U563" s="66">
        <v>0.54166666666666663</v>
      </c>
      <c r="V563" t="s">
        <v>51</v>
      </c>
      <c r="W563" t="s">
        <v>34</v>
      </c>
      <c r="X563" s="53">
        <v>0.26</v>
      </c>
      <c r="Y563" s="53">
        <v>0.27</v>
      </c>
      <c r="Z563" s="54">
        <v>0.56000000000000005</v>
      </c>
      <c r="AA563" s="67" t="str">
        <f>TEXT(RESULT__A[[#This Row],[TIME]],"AM/PM")</f>
        <v>PM</v>
      </c>
      <c r="AB563" t="str">
        <f>TEXT(RESULT__A[[#This Row],[DTEDAY]],"DD")</f>
        <v>25</v>
      </c>
    </row>
    <row r="564" spans="1:28" x14ac:dyDescent="0.25">
      <c r="A564" t="s">
        <v>16</v>
      </c>
      <c r="B564">
        <v>562</v>
      </c>
      <c r="C564" s="1">
        <v>40568</v>
      </c>
      <c r="D564">
        <v>1</v>
      </c>
      <c r="E564">
        <v>0</v>
      </c>
      <c r="F564">
        <v>1</v>
      </c>
      <c r="G564">
        <v>14</v>
      </c>
      <c r="H564" t="s">
        <v>21</v>
      </c>
      <c r="I564">
        <v>2</v>
      </c>
      <c r="J564">
        <v>2</v>
      </c>
      <c r="K564" s="53">
        <v>0.3</v>
      </c>
      <c r="L564" s="53">
        <v>0.33329999999999999</v>
      </c>
      <c r="M564" s="54">
        <v>0.45</v>
      </c>
      <c r="N564">
        <v>0</v>
      </c>
      <c r="O564">
        <v>11</v>
      </c>
      <c r="P564">
        <v>57</v>
      </c>
      <c r="Q564">
        <v>68</v>
      </c>
      <c r="R564" t="s">
        <v>33</v>
      </c>
      <c r="S564">
        <v>2011</v>
      </c>
      <c r="T564" t="s">
        <v>31</v>
      </c>
      <c r="U564" s="66">
        <v>0.58333333333333337</v>
      </c>
      <c r="V564" t="s">
        <v>51</v>
      </c>
      <c r="W564" t="s">
        <v>34</v>
      </c>
      <c r="X564" s="53">
        <v>0.3</v>
      </c>
      <c r="Y564" s="53">
        <v>0.33</v>
      </c>
      <c r="Z564" s="54">
        <v>0.45</v>
      </c>
      <c r="AA564" s="67" t="str">
        <f>TEXT(RESULT__A[[#This Row],[TIME]],"AM/PM")</f>
        <v>PM</v>
      </c>
      <c r="AB564" t="str">
        <f>TEXT(RESULT__A[[#This Row],[DTEDAY]],"DD")</f>
        <v>25</v>
      </c>
    </row>
    <row r="565" spans="1:28" x14ac:dyDescent="0.25">
      <c r="A565" t="s">
        <v>16</v>
      </c>
      <c r="B565">
        <v>563</v>
      </c>
      <c r="C565" s="1">
        <v>40568</v>
      </c>
      <c r="D565">
        <v>1</v>
      </c>
      <c r="E565">
        <v>0</v>
      </c>
      <c r="F565">
        <v>1</v>
      </c>
      <c r="G565">
        <v>15</v>
      </c>
      <c r="H565" t="s">
        <v>21</v>
      </c>
      <c r="I565">
        <v>2</v>
      </c>
      <c r="J565">
        <v>2</v>
      </c>
      <c r="K565" s="53">
        <v>0.32</v>
      </c>
      <c r="L565" s="53">
        <v>0.34849999999999998</v>
      </c>
      <c r="M565" s="54">
        <v>0.42</v>
      </c>
      <c r="N565">
        <v>0</v>
      </c>
      <c r="O565">
        <v>21</v>
      </c>
      <c r="P565">
        <v>63</v>
      </c>
      <c r="Q565">
        <v>84</v>
      </c>
      <c r="R565" t="s">
        <v>33</v>
      </c>
      <c r="S565">
        <v>2011</v>
      </c>
      <c r="T565" t="s">
        <v>31</v>
      </c>
      <c r="U565" s="66">
        <v>0.625</v>
      </c>
      <c r="V565" t="s">
        <v>51</v>
      </c>
      <c r="W565" t="s">
        <v>34</v>
      </c>
      <c r="X565" s="53">
        <v>0.32</v>
      </c>
      <c r="Y565" s="53">
        <v>0.35</v>
      </c>
      <c r="Z565" s="54">
        <v>0.42</v>
      </c>
      <c r="AA565" s="67" t="str">
        <f>TEXT(RESULT__A[[#This Row],[TIME]],"AM/PM")</f>
        <v>PM</v>
      </c>
      <c r="AB565" t="str">
        <f>TEXT(RESULT__A[[#This Row],[DTEDAY]],"DD")</f>
        <v>25</v>
      </c>
    </row>
    <row r="566" spans="1:28" x14ac:dyDescent="0.25">
      <c r="A566" t="s">
        <v>16</v>
      </c>
      <c r="B566">
        <v>564</v>
      </c>
      <c r="C566" s="1">
        <v>40568</v>
      </c>
      <c r="D566">
        <v>1</v>
      </c>
      <c r="E566">
        <v>0</v>
      </c>
      <c r="F566">
        <v>1</v>
      </c>
      <c r="G566">
        <v>16</v>
      </c>
      <c r="H566" t="s">
        <v>21</v>
      </c>
      <c r="I566">
        <v>2</v>
      </c>
      <c r="J566">
        <v>2</v>
      </c>
      <c r="K566" s="53">
        <v>0.32</v>
      </c>
      <c r="L566" s="53">
        <v>0.34849999999999998</v>
      </c>
      <c r="M566" s="54">
        <v>0.42</v>
      </c>
      <c r="N566">
        <v>0</v>
      </c>
      <c r="O566">
        <v>14</v>
      </c>
      <c r="P566">
        <v>102</v>
      </c>
      <c r="Q566">
        <v>116</v>
      </c>
      <c r="R566" t="s">
        <v>33</v>
      </c>
      <c r="S566">
        <v>2011</v>
      </c>
      <c r="T566" t="s">
        <v>31</v>
      </c>
      <c r="U566" s="66">
        <v>0.66666666666666663</v>
      </c>
      <c r="V566" t="s">
        <v>51</v>
      </c>
      <c r="W566" t="s">
        <v>34</v>
      </c>
      <c r="X566" s="53">
        <v>0.32</v>
      </c>
      <c r="Y566" s="53">
        <v>0.35</v>
      </c>
      <c r="Z566" s="54">
        <v>0.42</v>
      </c>
      <c r="AA566" s="67" t="str">
        <f>TEXT(RESULT__A[[#This Row],[TIME]],"AM/PM")</f>
        <v>PM</v>
      </c>
      <c r="AB566" t="str">
        <f>TEXT(RESULT__A[[#This Row],[DTEDAY]],"DD")</f>
        <v>25</v>
      </c>
    </row>
    <row r="567" spans="1:28" x14ac:dyDescent="0.25">
      <c r="A567" t="s">
        <v>16</v>
      </c>
      <c r="B567">
        <v>565</v>
      </c>
      <c r="C567" s="1">
        <v>40568</v>
      </c>
      <c r="D567">
        <v>1</v>
      </c>
      <c r="E567">
        <v>0</v>
      </c>
      <c r="F567">
        <v>1</v>
      </c>
      <c r="G567">
        <v>17</v>
      </c>
      <c r="H567" t="s">
        <v>21</v>
      </c>
      <c r="I567">
        <v>2</v>
      </c>
      <c r="J567">
        <v>1</v>
      </c>
      <c r="K567" s="53">
        <v>0.3</v>
      </c>
      <c r="L567" s="53">
        <v>0.33329999999999999</v>
      </c>
      <c r="M567" s="54">
        <v>0.45</v>
      </c>
      <c r="N567">
        <v>0</v>
      </c>
      <c r="O567">
        <v>14</v>
      </c>
      <c r="P567">
        <v>208</v>
      </c>
      <c r="Q567">
        <v>222</v>
      </c>
      <c r="R567" t="s">
        <v>33</v>
      </c>
      <c r="S567">
        <v>2011</v>
      </c>
      <c r="T567" t="s">
        <v>31</v>
      </c>
      <c r="U567" s="66">
        <v>0.70833333333333337</v>
      </c>
      <c r="V567" t="s">
        <v>51</v>
      </c>
      <c r="W567" t="s">
        <v>32</v>
      </c>
      <c r="X567" s="53">
        <v>0.3</v>
      </c>
      <c r="Y567" s="53">
        <v>0.33</v>
      </c>
      <c r="Z567" s="54">
        <v>0.45</v>
      </c>
      <c r="AA567" s="67" t="str">
        <f>TEXT(RESULT__A[[#This Row],[TIME]],"AM/PM")</f>
        <v>PM</v>
      </c>
      <c r="AB567" t="str">
        <f>TEXT(RESULT__A[[#This Row],[DTEDAY]],"DD")</f>
        <v>25</v>
      </c>
    </row>
    <row r="568" spans="1:28" x14ac:dyDescent="0.25">
      <c r="A568" t="s">
        <v>16</v>
      </c>
      <c r="B568">
        <v>566</v>
      </c>
      <c r="C568" s="1">
        <v>40568</v>
      </c>
      <c r="D568">
        <v>1</v>
      </c>
      <c r="E568">
        <v>0</v>
      </c>
      <c r="F568">
        <v>1</v>
      </c>
      <c r="G568">
        <v>18</v>
      </c>
      <c r="H568" t="s">
        <v>21</v>
      </c>
      <c r="I568">
        <v>2</v>
      </c>
      <c r="J568">
        <v>2</v>
      </c>
      <c r="K568" s="53">
        <v>0.3</v>
      </c>
      <c r="L568" s="53">
        <v>0.31819999999999998</v>
      </c>
      <c r="M568" s="54">
        <v>0.49</v>
      </c>
      <c r="N568">
        <v>8.9599999999999999E-2</v>
      </c>
      <c r="O568">
        <v>7</v>
      </c>
      <c r="P568">
        <v>218</v>
      </c>
      <c r="Q568">
        <v>225</v>
      </c>
      <c r="R568" t="s">
        <v>33</v>
      </c>
      <c r="S568">
        <v>2011</v>
      </c>
      <c r="T568" t="s">
        <v>31</v>
      </c>
      <c r="U568" s="66">
        <v>0.75</v>
      </c>
      <c r="V568" t="s">
        <v>51</v>
      </c>
      <c r="W568" t="s">
        <v>34</v>
      </c>
      <c r="X568" s="53">
        <v>0.3</v>
      </c>
      <c r="Y568" s="53">
        <v>0.32</v>
      </c>
      <c r="Z568" s="54">
        <v>0.49</v>
      </c>
      <c r="AA568" s="67" t="str">
        <f>TEXT(RESULT__A[[#This Row],[TIME]],"AM/PM")</f>
        <v>PM</v>
      </c>
      <c r="AB568" t="str">
        <f>TEXT(RESULT__A[[#This Row],[DTEDAY]],"DD")</f>
        <v>25</v>
      </c>
    </row>
    <row r="569" spans="1:28" x14ac:dyDescent="0.25">
      <c r="A569" t="s">
        <v>16</v>
      </c>
      <c r="B569">
        <v>567</v>
      </c>
      <c r="C569" s="1">
        <v>40568</v>
      </c>
      <c r="D569">
        <v>1</v>
      </c>
      <c r="E569">
        <v>0</v>
      </c>
      <c r="F569">
        <v>1</v>
      </c>
      <c r="G569">
        <v>19</v>
      </c>
      <c r="H569" t="s">
        <v>21</v>
      </c>
      <c r="I569">
        <v>2</v>
      </c>
      <c r="J569">
        <v>2</v>
      </c>
      <c r="K569" s="53">
        <v>0.26</v>
      </c>
      <c r="L569" s="53">
        <v>0.2576</v>
      </c>
      <c r="M569" s="54">
        <v>0.65</v>
      </c>
      <c r="N569">
        <v>0.16420000000000001</v>
      </c>
      <c r="O569">
        <v>13</v>
      </c>
      <c r="P569">
        <v>133</v>
      </c>
      <c r="Q569">
        <v>146</v>
      </c>
      <c r="R569" t="s">
        <v>33</v>
      </c>
      <c r="S569">
        <v>2011</v>
      </c>
      <c r="T569" t="s">
        <v>31</v>
      </c>
      <c r="U569" s="66">
        <v>0.79166666666666663</v>
      </c>
      <c r="V569" t="s">
        <v>51</v>
      </c>
      <c r="W569" t="s">
        <v>34</v>
      </c>
      <c r="X569" s="53">
        <v>0.26</v>
      </c>
      <c r="Y569" s="53">
        <v>0.26</v>
      </c>
      <c r="Z569" s="54">
        <v>0.65</v>
      </c>
      <c r="AA569" s="67" t="str">
        <f>TEXT(RESULT__A[[#This Row],[TIME]],"AM/PM")</f>
        <v>PM</v>
      </c>
      <c r="AB569" t="str">
        <f>TEXT(RESULT__A[[#This Row],[DTEDAY]],"DD")</f>
        <v>25</v>
      </c>
    </row>
    <row r="570" spans="1:28" x14ac:dyDescent="0.25">
      <c r="A570" t="s">
        <v>16</v>
      </c>
      <c r="B570">
        <v>568</v>
      </c>
      <c r="C570" s="1">
        <v>40568</v>
      </c>
      <c r="D570">
        <v>1</v>
      </c>
      <c r="E570">
        <v>0</v>
      </c>
      <c r="F570">
        <v>1</v>
      </c>
      <c r="G570">
        <v>20</v>
      </c>
      <c r="H570" t="s">
        <v>21</v>
      </c>
      <c r="I570">
        <v>2</v>
      </c>
      <c r="J570">
        <v>1</v>
      </c>
      <c r="K570" s="53">
        <v>0.24</v>
      </c>
      <c r="L570" s="53">
        <v>0.2273</v>
      </c>
      <c r="M570" s="54">
        <v>0.65</v>
      </c>
      <c r="N570">
        <v>0.19400000000000001</v>
      </c>
      <c r="O570">
        <v>16</v>
      </c>
      <c r="P570">
        <v>103</v>
      </c>
      <c r="Q570">
        <v>119</v>
      </c>
      <c r="R570" t="s">
        <v>33</v>
      </c>
      <c r="S570">
        <v>2011</v>
      </c>
      <c r="T570" t="s">
        <v>31</v>
      </c>
      <c r="U570" s="66">
        <v>0.83333333333333337</v>
      </c>
      <c r="V570" t="s">
        <v>51</v>
      </c>
      <c r="W570" t="s">
        <v>32</v>
      </c>
      <c r="X570" s="53">
        <v>0.24</v>
      </c>
      <c r="Y570" s="53">
        <v>0.23</v>
      </c>
      <c r="Z570" s="54">
        <v>0.65</v>
      </c>
      <c r="AA570" s="67" t="str">
        <f>TEXT(RESULT__A[[#This Row],[TIME]],"AM/PM")</f>
        <v>PM</v>
      </c>
      <c r="AB570" t="str">
        <f>TEXT(RESULT__A[[#This Row],[DTEDAY]],"DD")</f>
        <v>25</v>
      </c>
    </row>
    <row r="571" spans="1:28" x14ac:dyDescent="0.25">
      <c r="A571" t="s">
        <v>16</v>
      </c>
      <c r="B571">
        <v>569</v>
      </c>
      <c r="C571" s="1">
        <v>40568</v>
      </c>
      <c r="D571">
        <v>1</v>
      </c>
      <c r="E571">
        <v>0</v>
      </c>
      <c r="F571">
        <v>1</v>
      </c>
      <c r="G571">
        <v>21</v>
      </c>
      <c r="H571" t="s">
        <v>21</v>
      </c>
      <c r="I571">
        <v>2</v>
      </c>
      <c r="J571">
        <v>1</v>
      </c>
      <c r="K571" s="53">
        <v>0.24</v>
      </c>
      <c r="L571" s="53">
        <v>0.2273</v>
      </c>
      <c r="M571" s="54">
        <v>0.65</v>
      </c>
      <c r="N571">
        <v>0.19400000000000001</v>
      </c>
      <c r="O571">
        <v>5</v>
      </c>
      <c r="P571">
        <v>40</v>
      </c>
      <c r="Q571">
        <v>45</v>
      </c>
      <c r="R571" t="s">
        <v>33</v>
      </c>
      <c r="S571">
        <v>2011</v>
      </c>
      <c r="T571" t="s">
        <v>31</v>
      </c>
      <c r="U571" s="66">
        <v>0.875</v>
      </c>
      <c r="V571" t="s">
        <v>51</v>
      </c>
      <c r="W571" t="s">
        <v>32</v>
      </c>
      <c r="X571" s="53">
        <v>0.24</v>
      </c>
      <c r="Y571" s="53">
        <v>0.23</v>
      </c>
      <c r="Z571" s="54">
        <v>0.65</v>
      </c>
      <c r="AA571" s="67" t="str">
        <f>TEXT(RESULT__A[[#This Row],[TIME]],"AM/PM")</f>
        <v>PM</v>
      </c>
      <c r="AB571" t="str">
        <f>TEXT(RESULT__A[[#This Row],[DTEDAY]],"DD")</f>
        <v>25</v>
      </c>
    </row>
    <row r="572" spans="1:28" x14ac:dyDescent="0.25">
      <c r="A572" t="s">
        <v>16</v>
      </c>
      <c r="B572">
        <v>570</v>
      </c>
      <c r="C572" s="1">
        <v>40568</v>
      </c>
      <c r="D572">
        <v>1</v>
      </c>
      <c r="E572">
        <v>0</v>
      </c>
      <c r="F572">
        <v>1</v>
      </c>
      <c r="G572">
        <v>22</v>
      </c>
      <c r="H572" t="s">
        <v>21</v>
      </c>
      <c r="I572">
        <v>2</v>
      </c>
      <c r="J572">
        <v>1</v>
      </c>
      <c r="K572" s="53">
        <v>0.22</v>
      </c>
      <c r="L572" s="53">
        <v>0.2273</v>
      </c>
      <c r="M572" s="54">
        <v>0.64</v>
      </c>
      <c r="N572">
        <v>0.16420000000000001</v>
      </c>
      <c r="O572">
        <v>4</v>
      </c>
      <c r="P572">
        <v>49</v>
      </c>
      <c r="Q572">
        <v>53</v>
      </c>
      <c r="R572" t="s">
        <v>33</v>
      </c>
      <c r="S572">
        <v>2011</v>
      </c>
      <c r="T572" t="s">
        <v>31</v>
      </c>
      <c r="U572" s="66">
        <v>0.91666666666666663</v>
      </c>
      <c r="V572" t="s">
        <v>51</v>
      </c>
      <c r="W572" t="s">
        <v>32</v>
      </c>
      <c r="X572" s="53">
        <v>0.22</v>
      </c>
      <c r="Y572" s="53">
        <v>0.23</v>
      </c>
      <c r="Z572" s="54">
        <v>0.64</v>
      </c>
      <c r="AA572" s="67" t="str">
        <f>TEXT(RESULT__A[[#This Row],[TIME]],"AM/PM")</f>
        <v>PM</v>
      </c>
      <c r="AB572" t="str">
        <f>TEXT(RESULT__A[[#This Row],[DTEDAY]],"DD")</f>
        <v>25</v>
      </c>
    </row>
    <row r="573" spans="1:28" x14ac:dyDescent="0.25">
      <c r="A573" t="s">
        <v>16</v>
      </c>
      <c r="B573">
        <v>571</v>
      </c>
      <c r="C573" s="1">
        <v>40568</v>
      </c>
      <c r="D573">
        <v>1</v>
      </c>
      <c r="E573">
        <v>0</v>
      </c>
      <c r="F573">
        <v>1</v>
      </c>
      <c r="G573">
        <v>23</v>
      </c>
      <c r="H573" t="s">
        <v>21</v>
      </c>
      <c r="I573">
        <v>2</v>
      </c>
      <c r="J573">
        <v>2</v>
      </c>
      <c r="K573" s="53">
        <v>0.22</v>
      </c>
      <c r="L573" s="53">
        <v>0.2273</v>
      </c>
      <c r="M573" s="54">
        <v>0.64</v>
      </c>
      <c r="N573">
        <v>0.16420000000000001</v>
      </c>
      <c r="O573">
        <v>3</v>
      </c>
      <c r="P573">
        <v>37</v>
      </c>
      <c r="Q573">
        <v>40</v>
      </c>
      <c r="R573" t="s">
        <v>33</v>
      </c>
      <c r="S573">
        <v>2011</v>
      </c>
      <c r="T573" t="s">
        <v>31</v>
      </c>
      <c r="U573" s="66">
        <v>0.95833333333333337</v>
      </c>
      <c r="V573" t="s">
        <v>51</v>
      </c>
      <c r="W573" t="s">
        <v>34</v>
      </c>
      <c r="X573" s="53">
        <v>0.22</v>
      </c>
      <c r="Y573" s="53">
        <v>0.23</v>
      </c>
      <c r="Z573" s="54">
        <v>0.64</v>
      </c>
      <c r="AA573" s="67" t="str">
        <f>TEXT(RESULT__A[[#This Row],[TIME]],"AM/PM")</f>
        <v>PM</v>
      </c>
      <c r="AB573" t="str">
        <f>TEXT(RESULT__A[[#This Row],[DTEDAY]],"DD")</f>
        <v>25</v>
      </c>
    </row>
    <row r="574" spans="1:28" x14ac:dyDescent="0.25">
      <c r="A574" t="s">
        <v>16</v>
      </c>
      <c r="B574">
        <v>572</v>
      </c>
      <c r="C574" s="1">
        <v>40569</v>
      </c>
      <c r="D574">
        <v>1</v>
      </c>
      <c r="E574">
        <v>0</v>
      </c>
      <c r="F574">
        <v>1</v>
      </c>
      <c r="G574">
        <v>0</v>
      </c>
      <c r="H574" t="s">
        <v>21</v>
      </c>
      <c r="I574">
        <v>3</v>
      </c>
      <c r="J574">
        <v>2</v>
      </c>
      <c r="K574" s="53">
        <v>0.22</v>
      </c>
      <c r="L574" s="53">
        <v>0.2273</v>
      </c>
      <c r="M574" s="54">
        <v>0.69</v>
      </c>
      <c r="N574">
        <v>0.1343</v>
      </c>
      <c r="O574">
        <v>3</v>
      </c>
      <c r="P574">
        <v>14</v>
      </c>
      <c r="Q574">
        <v>17</v>
      </c>
      <c r="R574" t="s">
        <v>33</v>
      </c>
      <c r="S574">
        <v>2011</v>
      </c>
      <c r="T574" t="s">
        <v>31</v>
      </c>
      <c r="U574" s="66">
        <v>0</v>
      </c>
      <c r="V574" t="s">
        <v>52</v>
      </c>
      <c r="W574" t="s">
        <v>34</v>
      </c>
      <c r="X574" s="53">
        <v>0.22</v>
      </c>
      <c r="Y574" s="53">
        <v>0.23</v>
      </c>
      <c r="Z574" s="54">
        <v>0.69</v>
      </c>
      <c r="AA574" s="67" t="str">
        <f>TEXT(RESULT__A[[#This Row],[TIME]],"AM/PM")</f>
        <v>AM</v>
      </c>
      <c r="AB574" t="str">
        <f>TEXT(RESULT__A[[#This Row],[DTEDAY]],"DD")</f>
        <v>26</v>
      </c>
    </row>
    <row r="575" spans="1:28" x14ac:dyDescent="0.25">
      <c r="A575" t="s">
        <v>16</v>
      </c>
      <c r="B575">
        <v>573</v>
      </c>
      <c r="C575" s="1">
        <v>40569</v>
      </c>
      <c r="D575">
        <v>1</v>
      </c>
      <c r="E575">
        <v>0</v>
      </c>
      <c r="F575">
        <v>1</v>
      </c>
      <c r="G575">
        <v>1</v>
      </c>
      <c r="H575" t="s">
        <v>21</v>
      </c>
      <c r="I575">
        <v>3</v>
      </c>
      <c r="J575">
        <v>2</v>
      </c>
      <c r="K575" s="53">
        <v>0.24</v>
      </c>
      <c r="L575" s="53">
        <v>0.2424</v>
      </c>
      <c r="M575" s="54">
        <v>0.65</v>
      </c>
      <c r="N575">
        <v>0.1343</v>
      </c>
      <c r="O575">
        <v>0</v>
      </c>
      <c r="P575">
        <v>5</v>
      </c>
      <c r="Q575">
        <v>5</v>
      </c>
      <c r="R575" t="s">
        <v>33</v>
      </c>
      <c r="S575">
        <v>2011</v>
      </c>
      <c r="T575" t="s">
        <v>31</v>
      </c>
      <c r="U575" s="66">
        <v>4.1666666666666664E-2</v>
      </c>
      <c r="V575" t="s">
        <v>52</v>
      </c>
      <c r="W575" t="s">
        <v>34</v>
      </c>
      <c r="X575" s="53">
        <v>0.24</v>
      </c>
      <c r="Y575" s="53">
        <v>0.24</v>
      </c>
      <c r="Z575" s="54">
        <v>0.65</v>
      </c>
      <c r="AA575" s="67" t="str">
        <f>TEXT(RESULT__A[[#This Row],[TIME]],"AM/PM")</f>
        <v>AM</v>
      </c>
      <c r="AB575" t="str">
        <f>TEXT(RESULT__A[[#This Row],[DTEDAY]],"DD")</f>
        <v>26</v>
      </c>
    </row>
    <row r="576" spans="1:28" x14ac:dyDescent="0.25">
      <c r="A576" t="s">
        <v>16</v>
      </c>
      <c r="B576">
        <v>574</v>
      </c>
      <c r="C576" s="1">
        <v>40569</v>
      </c>
      <c r="D576">
        <v>1</v>
      </c>
      <c r="E576">
        <v>0</v>
      </c>
      <c r="F576">
        <v>1</v>
      </c>
      <c r="G576">
        <v>2</v>
      </c>
      <c r="H576" t="s">
        <v>21</v>
      </c>
      <c r="I576">
        <v>3</v>
      </c>
      <c r="J576">
        <v>3</v>
      </c>
      <c r="K576" s="53">
        <v>0.22</v>
      </c>
      <c r="L576" s="53">
        <v>0.2273</v>
      </c>
      <c r="M576" s="54">
        <v>0.69</v>
      </c>
      <c r="N576">
        <v>0.19400000000000001</v>
      </c>
      <c r="O576">
        <v>3</v>
      </c>
      <c r="P576">
        <v>7</v>
      </c>
      <c r="Q576">
        <v>10</v>
      </c>
      <c r="R576" t="s">
        <v>33</v>
      </c>
      <c r="S576">
        <v>2011</v>
      </c>
      <c r="T576" t="s">
        <v>31</v>
      </c>
      <c r="U576" s="66">
        <v>8.3333333333333329E-2</v>
      </c>
      <c r="V576" t="s">
        <v>52</v>
      </c>
      <c r="W576" t="s">
        <v>35</v>
      </c>
      <c r="X576" s="53">
        <v>0.22</v>
      </c>
      <c r="Y576" s="53">
        <v>0.23</v>
      </c>
      <c r="Z576" s="54">
        <v>0.69</v>
      </c>
      <c r="AA576" s="67" t="str">
        <f>TEXT(RESULT__A[[#This Row],[TIME]],"AM/PM")</f>
        <v>AM</v>
      </c>
      <c r="AB576" t="str">
        <f>TEXT(RESULT__A[[#This Row],[DTEDAY]],"DD")</f>
        <v>26</v>
      </c>
    </row>
    <row r="577" spans="1:28" x14ac:dyDescent="0.25">
      <c r="A577" t="s">
        <v>16</v>
      </c>
      <c r="B577">
        <v>575</v>
      </c>
      <c r="C577" s="1">
        <v>40569</v>
      </c>
      <c r="D577">
        <v>1</v>
      </c>
      <c r="E577">
        <v>0</v>
      </c>
      <c r="F577">
        <v>1</v>
      </c>
      <c r="G577">
        <v>5</v>
      </c>
      <c r="H577" t="s">
        <v>21</v>
      </c>
      <c r="I577">
        <v>3</v>
      </c>
      <c r="J577">
        <v>3</v>
      </c>
      <c r="K577" s="53">
        <v>0.2</v>
      </c>
      <c r="L577" s="53">
        <v>0.18179999999999999</v>
      </c>
      <c r="M577" s="54">
        <v>0.86</v>
      </c>
      <c r="N577">
        <v>0.28360000000000002</v>
      </c>
      <c r="O577">
        <v>0</v>
      </c>
      <c r="P577">
        <v>1</v>
      </c>
      <c r="Q577">
        <v>1</v>
      </c>
      <c r="R577" t="s">
        <v>33</v>
      </c>
      <c r="S577">
        <v>2011</v>
      </c>
      <c r="T577" t="s">
        <v>31</v>
      </c>
      <c r="U577" s="66">
        <v>0.20833333333333334</v>
      </c>
      <c r="V577" t="s">
        <v>52</v>
      </c>
      <c r="W577" t="s">
        <v>35</v>
      </c>
      <c r="X577" s="53">
        <v>0.2</v>
      </c>
      <c r="Y577" s="53">
        <v>0.18</v>
      </c>
      <c r="Z577" s="54">
        <v>0.86</v>
      </c>
      <c r="AA577" s="67" t="str">
        <f>TEXT(RESULT__A[[#This Row],[TIME]],"AM/PM")</f>
        <v>AM</v>
      </c>
      <c r="AB577" t="str">
        <f>TEXT(RESULT__A[[#This Row],[DTEDAY]],"DD")</f>
        <v>26</v>
      </c>
    </row>
    <row r="578" spans="1:28" x14ac:dyDescent="0.25">
      <c r="A578" t="s">
        <v>16</v>
      </c>
      <c r="B578">
        <v>576</v>
      </c>
      <c r="C578" s="1">
        <v>40569</v>
      </c>
      <c r="D578">
        <v>1</v>
      </c>
      <c r="E578">
        <v>0</v>
      </c>
      <c r="F578">
        <v>1</v>
      </c>
      <c r="G578">
        <v>6</v>
      </c>
      <c r="H578" t="s">
        <v>21</v>
      </c>
      <c r="I578">
        <v>3</v>
      </c>
      <c r="J578">
        <v>3</v>
      </c>
      <c r="K578" s="53">
        <v>0.2</v>
      </c>
      <c r="L578" s="53">
        <v>0.18179999999999999</v>
      </c>
      <c r="M578" s="54">
        <v>0.86</v>
      </c>
      <c r="N578">
        <v>0.28360000000000002</v>
      </c>
      <c r="O578">
        <v>0</v>
      </c>
      <c r="P578">
        <v>8</v>
      </c>
      <c r="Q578">
        <v>8</v>
      </c>
      <c r="R578" t="s">
        <v>33</v>
      </c>
      <c r="S578">
        <v>2011</v>
      </c>
      <c r="T578" t="s">
        <v>31</v>
      </c>
      <c r="U578" s="66">
        <v>0.25</v>
      </c>
      <c r="V578" t="s">
        <v>52</v>
      </c>
      <c r="W578" t="s">
        <v>35</v>
      </c>
      <c r="X578" s="53">
        <v>0.2</v>
      </c>
      <c r="Y578" s="53">
        <v>0.18</v>
      </c>
      <c r="Z578" s="54">
        <v>0.86</v>
      </c>
      <c r="AA578" s="67" t="str">
        <f>TEXT(RESULT__A[[#This Row],[TIME]],"AM/PM")</f>
        <v>AM</v>
      </c>
      <c r="AB578" t="str">
        <f>TEXT(RESULT__A[[#This Row],[DTEDAY]],"DD")</f>
        <v>26</v>
      </c>
    </row>
    <row r="579" spans="1:28" x14ac:dyDescent="0.25">
      <c r="A579" t="s">
        <v>16</v>
      </c>
      <c r="B579">
        <v>577</v>
      </c>
      <c r="C579" s="1">
        <v>40569</v>
      </c>
      <c r="D579">
        <v>1</v>
      </c>
      <c r="E579">
        <v>0</v>
      </c>
      <c r="F579">
        <v>1</v>
      </c>
      <c r="G579">
        <v>7</v>
      </c>
      <c r="H579" t="s">
        <v>21</v>
      </c>
      <c r="I579">
        <v>3</v>
      </c>
      <c r="J579">
        <v>3</v>
      </c>
      <c r="K579" s="53">
        <v>0.22</v>
      </c>
      <c r="L579" s="53">
        <v>0.21210000000000001</v>
      </c>
      <c r="M579" s="54">
        <v>0.87</v>
      </c>
      <c r="N579">
        <v>0.29849999999999999</v>
      </c>
      <c r="O579">
        <v>1</v>
      </c>
      <c r="P579">
        <v>29</v>
      </c>
      <c r="Q579">
        <v>30</v>
      </c>
      <c r="R579" t="s">
        <v>33</v>
      </c>
      <c r="S579">
        <v>2011</v>
      </c>
      <c r="T579" t="s">
        <v>31</v>
      </c>
      <c r="U579" s="66">
        <v>0.29166666666666669</v>
      </c>
      <c r="V579" t="s">
        <v>52</v>
      </c>
      <c r="W579" t="s">
        <v>35</v>
      </c>
      <c r="X579" s="53">
        <v>0.22</v>
      </c>
      <c r="Y579" s="53">
        <v>0.21</v>
      </c>
      <c r="Z579" s="54">
        <v>0.87</v>
      </c>
      <c r="AA579" s="67" t="str">
        <f>TEXT(RESULT__A[[#This Row],[TIME]],"AM/PM")</f>
        <v>AM</v>
      </c>
      <c r="AB579" t="str">
        <f>TEXT(RESULT__A[[#This Row],[DTEDAY]],"DD")</f>
        <v>26</v>
      </c>
    </row>
    <row r="580" spans="1:28" x14ac:dyDescent="0.25">
      <c r="A580" t="s">
        <v>16</v>
      </c>
      <c r="B580">
        <v>578</v>
      </c>
      <c r="C580" s="1">
        <v>40569</v>
      </c>
      <c r="D580">
        <v>1</v>
      </c>
      <c r="E580">
        <v>0</v>
      </c>
      <c r="F580">
        <v>1</v>
      </c>
      <c r="G580">
        <v>8</v>
      </c>
      <c r="H580" t="s">
        <v>21</v>
      </c>
      <c r="I580">
        <v>3</v>
      </c>
      <c r="J580">
        <v>3</v>
      </c>
      <c r="K580" s="53">
        <v>0.22</v>
      </c>
      <c r="L580" s="53">
        <v>0.21210000000000001</v>
      </c>
      <c r="M580" s="54">
        <v>0.87</v>
      </c>
      <c r="N580">
        <v>0.29849999999999999</v>
      </c>
      <c r="O580">
        <v>3</v>
      </c>
      <c r="P580">
        <v>69</v>
      </c>
      <c r="Q580">
        <v>72</v>
      </c>
      <c r="R580" t="s">
        <v>33</v>
      </c>
      <c r="S580">
        <v>2011</v>
      </c>
      <c r="T580" t="s">
        <v>31</v>
      </c>
      <c r="U580" s="66">
        <v>0.33333333333333331</v>
      </c>
      <c r="V580" t="s">
        <v>52</v>
      </c>
      <c r="W580" t="s">
        <v>35</v>
      </c>
      <c r="X580" s="53">
        <v>0.22</v>
      </c>
      <c r="Y580" s="53">
        <v>0.21</v>
      </c>
      <c r="Z580" s="54">
        <v>0.87</v>
      </c>
      <c r="AA580" s="67" t="str">
        <f>TEXT(RESULT__A[[#This Row],[TIME]],"AM/PM")</f>
        <v>AM</v>
      </c>
      <c r="AB580" t="str">
        <f>TEXT(RESULT__A[[#This Row],[DTEDAY]],"DD")</f>
        <v>26</v>
      </c>
    </row>
    <row r="581" spans="1:28" x14ac:dyDescent="0.25">
      <c r="A581" t="s">
        <v>16</v>
      </c>
      <c r="B581">
        <v>579</v>
      </c>
      <c r="C581" s="1">
        <v>40569</v>
      </c>
      <c r="D581">
        <v>1</v>
      </c>
      <c r="E581">
        <v>0</v>
      </c>
      <c r="F581">
        <v>1</v>
      </c>
      <c r="G581">
        <v>9</v>
      </c>
      <c r="H581" t="s">
        <v>21</v>
      </c>
      <c r="I581">
        <v>3</v>
      </c>
      <c r="J581">
        <v>3</v>
      </c>
      <c r="K581" s="53">
        <v>0.22</v>
      </c>
      <c r="L581" s="53">
        <v>0.21210000000000001</v>
      </c>
      <c r="M581" s="54">
        <v>0.87</v>
      </c>
      <c r="N581">
        <v>0.29849999999999999</v>
      </c>
      <c r="O581">
        <v>3</v>
      </c>
      <c r="P581">
        <v>55</v>
      </c>
      <c r="Q581">
        <v>58</v>
      </c>
      <c r="R581" t="s">
        <v>33</v>
      </c>
      <c r="S581">
        <v>2011</v>
      </c>
      <c r="T581" t="s">
        <v>31</v>
      </c>
      <c r="U581" s="66">
        <v>0.375</v>
      </c>
      <c r="V581" t="s">
        <v>52</v>
      </c>
      <c r="W581" t="s">
        <v>35</v>
      </c>
      <c r="X581" s="53">
        <v>0.22</v>
      </c>
      <c r="Y581" s="53">
        <v>0.21</v>
      </c>
      <c r="Z581" s="54">
        <v>0.87</v>
      </c>
      <c r="AA581" s="67" t="str">
        <f>TEXT(RESULT__A[[#This Row],[TIME]],"AM/PM")</f>
        <v>AM</v>
      </c>
      <c r="AB581" t="str">
        <f>TEXT(RESULT__A[[#This Row],[DTEDAY]],"DD")</f>
        <v>26</v>
      </c>
    </row>
    <row r="582" spans="1:28" x14ac:dyDescent="0.25">
      <c r="A582" t="s">
        <v>16</v>
      </c>
      <c r="B582">
        <v>580</v>
      </c>
      <c r="C582" s="1">
        <v>40569</v>
      </c>
      <c r="D582">
        <v>1</v>
      </c>
      <c r="E582">
        <v>0</v>
      </c>
      <c r="F582">
        <v>1</v>
      </c>
      <c r="G582">
        <v>10</v>
      </c>
      <c r="H582" t="s">
        <v>21</v>
      </c>
      <c r="I582">
        <v>3</v>
      </c>
      <c r="J582">
        <v>3</v>
      </c>
      <c r="K582" s="53">
        <v>0.22</v>
      </c>
      <c r="L582" s="53">
        <v>0.21210000000000001</v>
      </c>
      <c r="M582" s="54">
        <v>0.93</v>
      </c>
      <c r="N582">
        <v>0.28360000000000002</v>
      </c>
      <c r="O582">
        <v>2</v>
      </c>
      <c r="P582">
        <v>26</v>
      </c>
      <c r="Q582">
        <v>28</v>
      </c>
      <c r="R582" t="s">
        <v>33</v>
      </c>
      <c r="S582">
        <v>2011</v>
      </c>
      <c r="T582" t="s">
        <v>31</v>
      </c>
      <c r="U582" s="66">
        <v>0.41666666666666669</v>
      </c>
      <c r="V582" t="s">
        <v>52</v>
      </c>
      <c r="W582" t="s">
        <v>35</v>
      </c>
      <c r="X582" s="53">
        <v>0.22</v>
      </c>
      <c r="Y582" s="53">
        <v>0.21</v>
      </c>
      <c r="Z582" s="54">
        <v>0.93</v>
      </c>
      <c r="AA582" s="67" t="str">
        <f>TEXT(RESULT__A[[#This Row],[TIME]],"AM/PM")</f>
        <v>AM</v>
      </c>
      <c r="AB582" t="str">
        <f>TEXT(RESULT__A[[#This Row],[DTEDAY]],"DD")</f>
        <v>26</v>
      </c>
    </row>
    <row r="583" spans="1:28" x14ac:dyDescent="0.25">
      <c r="A583" t="s">
        <v>16</v>
      </c>
      <c r="B583">
        <v>581</v>
      </c>
      <c r="C583" s="1">
        <v>40569</v>
      </c>
      <c r="D583">
        <v>1</v>
      </c>
      <c r="E583">
        <v>0</v>
      </c>
      <c r="F583">
        <v>1</v>
      </c>
      <c r="G583">
        <v>11</v>
      </c>
      <c r="H583" t="s">
        <v>21</v>
      </c>
      <c r="I583">
        <v>3</v>
      </c>
      <c r="J583">
        <v>3</v>
      </c>
      <c r="K583" s="53">
        <v>0.22</v>
      </c>
      <c r="L583" s="53">
        <v>0.19700000000000001</v>
      </c>
      <c r="M583" s="54">
        <v>0.93</v>
      </c>
      <c r="N583">
        <v>0.32840000000000003</v>
      </c>
      <c r="O583">
        <v>6</v>
      </c>
      <c r="P583">
        <v>35</v>
      </c>
      <c r="Q583">
        <v>41</v>
      </c>
      <c r="R583" t="s">
        <v>33</v>
      </c>
      <c r="S583">
        <v>2011</v>
      </c>
      <c r="T583" t="s">
        <v>31</v>
      </c>
      <c r="U583" s="66">
        <v>0.45833333333333331</v>
      </c>
      <c r="V583" t="s">
        <v>52</v>
      </c>
      <c r="W583" t="s">
        <v>35</v>
      </c>
      <c r="X583" s="53">
        <v>0.22</v>
      </c>
      <c r="Y583" s="53">
        <v>0.2</v>
      </c>
      <c r="Z583" s="54">
        <v>0.93</v>
      </c>
      <c r="AA583" s="67" t="str">
        <f>TEXT(RESULT__A[[#This Row],[TIME]],"AM/PM")</f>
        <v>AM</v>
      </c>
      <c r="AB583" t="str">
        <f>TEXT(RESULT__A[[#This Row],[DTEDAY]],"DD")</f>
        <v>26</v>
      </c>
    </row>
    <row r="584" spans="1:28" x14ac:dyDescent="0.25">
      <c r="A584" t="s">
        <v>16</v>
      </c>
      <c r="B584">
        <v>582</v>
      </c>
      <c r="C584" s="1">
        <v>40569</v>
      </c>
      <c r="D584">
        <v>1</v>
      </c>
      <c r="E584">
        <v>0</v>
      </c>
      <c r="F584">
        <v>1</v>
      </c>
      <c r="G584">
        <v>12</v>
      </c>
      <c r="H584" t="s">
        <v>21</v>
      </c>
      <c r="I584">
        <v>3</v>
      </c>
      <c r="J584">
        <v>3</v>
      </c>
      <c r="K584" s="53">
        <v>0.22</v>
      </c>
      <c r="L584" s="53">
        <v>0.19700000000000001</v>
      </c>
      <c r="M584" s="54">
        <v>0.93</v>
      </c>
      <c r="N584">
        <v>0.32840000000000003</v>
      </c>
      <c r="O584">
        <v>7</v>
      </c>
      <c r="P584">
        <v>41</v>
      </c>
      <c r="Q584">
        <v>48</v>
      </c>
      <c r="R584" t="s">
        <v>33</v>
      </c>
      <c r="S584">
        <v>2011</v>
      </c>
      <c r="T584" t="s">
        <v>31</v>
      </c>
      <c r="U584" s="66">
        <v>0.5</v>
      </c>
      <c r="V584" t="s">
        <v>52</v>
      </c>
      <c r="W584" t="s">
        <v>35</v>
      </c>
      <c r="X584" s="53">
        <v>0.22</v>
      </c>
      <c r="Y584" s="53">
        <v>0.2</v>
      </c>
      <c r="Z584" s="54">
        <v>0.93</v>
      </c>
      <c r="AA584" s="67" t="str">
        <f>TEXT(RESULT__A[[#This Row],[TIME]],"AM/PM")</f>
        <v>PM</v>
      </c>
      <c r="AB584" t="str">
        <f>TEXT(RESULT__A[[#This Row],[DTEDAY]],"DD")</f>
        <v>26</v>
      </c>
    </row>
    <row r="585" spans="1:28" x14ac:dyDescent="0.25">
      <c r="A585" t="s">
        <v>16</v>
      </c>
      <c r="B585">
        <v>583</v>
      </c>
      <c r="C585" s="1">
        <v>40569</v>
      </c>
      <c r="D585">
        <v>1</v>
      </c>
      <c r="E585">
        <v>0</v>
      </c>
      <c r="F585">
        <v>1</v>
      </c>
      <c r="G585">
        <v>13</v>
      </c>
      <c r="H585" t="s">
        <v>21</v>
      </c>
      <c r="I585">
        <v>3</v>
      </c>
      <c r="J585">
        <v>3</v>
      </c>
      <c r="K585" s="53">
        <v>0.22</v>
      </c>
      <c r="L585" s="53">
        <v>0.19700000000000001</v>
      </c>
      <c r="M585" s="54">
        <v>0.93</v>
      </c>
      <c r="N585">
        <v>0.32840000000000003</v>
      </c>
      <c r="O585">
        <v>4</v>
      </c>
      <c r="P585">
        <v>43</v>
      </c>
      <c r="Q585">
        <v>47</v>
      </c>
      <c r="R585" t="s">
        <v>33</v>
      </c>
      <c r="S585">
        <v>2011</v>
      </c>
      <c r="T585" t="s">
        <v>31</v>
      </c>
      <c r="U585" s="66">
        <v>0.54166666666666663</v>
      </c>
      <c r="V585" t="s">
        <v>52</v>
      </c>
      <c r="W585" t="s">
        <v>35</v>
      </c>
      <c r="X585" s="53">
        <v>0.22</v>
      </c>
      <c r="Y585" s="53">
        <v>0.2</v>
      </c>
      <c r="Z585" s="54">
        <v>0.93</v>
      </c>
      <c r="AA585" s="67" t="str">
        <f>TEXT(RESULT__A[[#This Row],[TIME]],"AM/PM")</f>
        <v>PM</v>
      </c>
      <c r="AB585" t="str">
        <f>TEXT(RESULT__A[[#This Row],[DTEDAY]],"DD")</f>
        <v>26</v>
      </c>
    </row>
    <row r="586" spans="1:28" x14ac:dyDescent="0.25">
      <c r="A586" t="s">
        <v>16</v>
      </c>
      <c r="B586">
        <v>584</v>
      </c>
      <c r="C586" s="1">
        <v>40569</v>
      </c>
      <c r="D586">
        <v>1</v>
      </c>
      <c r="E586">
        <v>0</v>
      </c>
      <c r="F586">
        <v>1</v>
      </c>
      <c r="G586">
        <v>14</v>
      </c>
      <c r="H586" t="s">
        <v>21</v>
      </c>
      <c r="I586">
        <v>3</v>
      </c>
      <c r="J586">
        <v>3</v>
      </c>
      <c r="K586" s="53">
        <v>0.22</v>
      </c>
      <c r="L586" s="53">
        <v>0.19700000000000001</v>
      </c>
      <c r="M586" s="54">
        <v>0.93</v>
      </c>
      <c r="N586">
        <v>0.35820000000000002</v>
      </c>
      <c r="O586">
        <v>0</v>
      </c>
      <c r="P586">
        <v>36</v>
      </c>
      <c r="Q586">
        <v>36</v>
      </c>
      <c r="R586" t="s">
        <v>33</v>
      </c>
      <c r="S586">
        <v>2011</v>
      </c>
      <c r="T586" t="s">
        <v>31</v>
      </c>
      <c r="U586" s="66">
        <v>0.58333333333333337</v>
      </c>
      <c r="V586" t="s">
        <v>52</v>
      </c>
      <c r="W586" t="s">
        <v>35</v>
      </c>
      <c r="X586" s="53">
        <v>0.22</v>
      </c>
      <c r="Y586" s="53">
        <v>0.2</v>
      </c>
      <c r="Z586" s="54">
        <v>0.93</v>
      </c>
      <c r="AA586" s="67" t="str">
        <f>TEXT(RESULT__A[[#This Row],[TIME]],"AM/PM")</f>
        <v>PM</v>
      </c>
      <c r="AB586" t="str">
        <f>TEXT(RESULT__A[[#This Row],[DTEDAY]],"DD")</f>
        <v>26</v>
      </c>
    </row>
    <row r="587" spans="1:28" x14ac:dyDescent="0.25">
      <c r="A587" t="s">
        <v>16</v>
      </c>
      <c r="B587">
        <v>585</v>
      </c>
      <c r="C587" s="1">
        <v>40569</v>
      </c>
      <c r="D587">
        <v>1</v>
      </c>
      <c r="E587">
        <v>0</v>
      </c>
      <c r="F587">
        <v>1</v>
      </c>
      <c r="G587">
        <v>15</v>
      </c>
      <c r="H587" t="s">
        <v>21</v>
      </c>
      <c r="I587">
        <v>3</v>
      </c>
      <c r="J587">
        <v>3</v>
      </c>
      <c r="K587" s="53">
        <v>0.22</v>
      </c>
      <c r="L587" s="53">
        <v>0.18179999999999999</v>
      </c>
      <c r="M587" s="54">
        <v>0.93</v>
      </c>
      <c r="N587">
        <v>0.4627</v>
      </c>
      <c r="O587">
        <v>1</v>
      </c>
      <c r="P587">
        <v>42</v>
      </c>
      <c r="Q587">
        <v>43</v>
      </c>
      <c r="R587" t="s">
        <v>33</v>
      </c>
      <c r="S587">
        <v>2011</v>
      </c>
      <c r="T587" t="s">
        <v>31</v>
      </c>
      <c r="U587" s="66">
        <v>0.625</v>
      </c>
      <c r="V587" t="s">
        <v>52</v>
      </c>
      <c r="W587" t="s">
        <v>35</v>
      </c>
      <c r="X587" s="53">
        <v>0.22</v>
      </c>
      <c r="Y587" s="53">
        <v>0.18</v>
      </c>
      <c r="Z587" s="54">
        <v>0.93</v>
      </c>
      <c r="AA587" s="67" t="str">
        <f>TEXT(RESULT__A[[#This Row],[TIME]],"AM/PM")</f>
        <v>PM</v>
      </c>
      <c r="AB587" t="str">
        <f>TEXT(RESULT__A[[#This Row],[DTEDAY]],"DD")</f>
        <v>26</v>
      </c>
    </row>
    <row r="588" spans="1:28" x14ac:dyDescent="0.25">
      <c r="A588" t="s">
        <v>16</v>
      </c>
      <c r="B588">
        <v>586</v>
      </c>
      <c r="C588" s="1">
        <v>40569</v>
      </c>
      <c r="D588">
        <v>1</v>
      </c>
      <c r="E588">
        <v>0</v>
      </c>
      <c r="F588">
        <v>1</v>
      </c>
      <c r="G588">
        <v>16</v>
      </c>
      <c r="H588" t="s">
        <v>21</v>
      </c>
      <c r="I588">
        <v>3</v>
      </c>
      <c r="J588">
        <v>4</v>
      </c>
      <c r="K588" s="53">
        <v>0.22</v>
      </c>
      <c r="L588" s="53">
        <v>0.19700000000000001</v>
      </c>
      <c r="M588" s="54">
        <v>0.93</v>
      </c>
      <c r="N588">
        <v>0.32840000000000003</v>
      </c>
      <c r="O588">
        <v>1</v>
      </c>
      <c r="P588">
        <v>35</v>
      </c>
      <c r="Q588">
        <v>36</v>
      </c>
      <c r="R588" t="s">
        <v>33</v>
      </c>
      <c r="S588">
        <v>2011</v>
      </c>
      <c r="T588" t="s">
        <v>31</v>
      </c>
      <c r="U588" s="66">
        <v>0.66666666666666663</v>
      </c>
      <c r="V588" t="s">
        <v>52</v>
      </c>
      <c r="W588" t="s">
        <v>36</v>
      </c>
      <c r="X588" s="53">
        <v>0.22</v>
      </c>
      <c r="Y588" s="53">
        <v>0.2</v>
      </c>
      <c r="Z588" s="54">
        <v>0.93</v>
      </c>
      <c r="AA588" s="67" t="str">
        <f>TEXT(RESULT__A[[#This Row],[TIME]],"AM/PM")</f>
        <v>PM</v>
      </c>
      <c r="AB588" t="str">
        <f>TEXT(RESULT__A[[#This Row],[DTEDAY]],"DD")</f>
        <v>26</v>
      </c>
    </row>
    <row r="589" spans="1:28" x14ac:dyDescent="0.25">
      <c r="A589" t="s">
        <v>16</v>
      </c>
      <c r="B589">
        <v>587</v>
      </c>
      <c r="C589" s="1">
        <v>40569</v>
      </c>
      <c r="D589">
        <v>1</v>
      </c>
      <c r="E589">
        <v>0</v>
      </c>
      <c r="F589">
        <v>1</v>
      </c>
      <c r="G589">
        <v>17</v>
      </c>
      <c r="H589" t="s">
        <v>21</v>
      </c>
      <c r="I589">
        <v>3</v>
      </c>
      <c r="J589">
        <v>3</v>
      </c>
      <c r="K589" s="53">
        <v>0.2</v>
      </c>
      <c r="L589" s="53">
        <v>0.18179999999999999</v>
      </c>
      <c r="M589" s="54">
        <v>0.93</v>
      </c>
      <c r="N589">
        <v>0.35820000000000002</v>
      </c>
      <c r="O589">
        <v>0</v>
      </c>
      <c r="P589">
        <v>26</v>
      </c>
      <c r="Q589">
        <v>26</v>
      </c>
      <c r="R589" t="s">
        <v>33</v>
      </c>
      <c r="S589">
        <v>2011</v>
      </c>
      <c r="T589" t="s">
        <v>31</v>
      </c>
      <c r="U589" s="66">
        <v>0.70833333333333337</v>
      </c>
      <c r="V589" t="s">
        <v>52</v>
      </c>
      <c r="W589" t="s">
        <v>35</v>
      </c>
      <c r="X589" s="53">
        <v>0.2</v>
      </c>
      <c r="Y589" s="53">
        <v>0.18</v>
      </c>
      <c r="Z589" s="54">
        <v>0.93</v>
      </c>
      <c r="AA589" s="67" t="str">
        <f>TEXT(RESULT__A[[#This Row],[TIME]],"AM/PM")</f>
        <v>PM</v>
      </c>
      <c r="AB589" t="str">
        <f>TEXT(RESULT__A[[#This Row],[DTEDAY]],"DD")</f>
        <v>26</v>
      </c>
    </row>
    <row r="590" spans="1:28" x14ac:dyDescent="0.25">
      <c r="A590" t="s">
        <v>16</v>
      </c>
      <c r="B590">
        <v>588</v>
      </c>
      <c r="C590" s="1">
        <v>40570</v>
      </c>
      <c r="D590">
        <v>1</v>
      </c>
      <c r="E590">
        <v>0</v>
      </c>
      <c r="F590">
        <v>1</v>
      </c>
      <c r="G590">
        <v>16</v>
      </c>
      <c r="H590" t="s">
        <v>21</v>
      </c>
      <c r="I590">
        <v>4</v>
      </c>
      <c r="J590">
        <v>1</v>
      </c>
      <c r="K590" s="53">
        <v>0.22</v>
      </c>
      <c r="L590" s="53">
        <v>0.2273</v>
      </c>
      <c r="M590" s="54">
        <v>0.55000000000000004</v>
      </c>
      <c r="N590">
        <v>0.19400000000000001</v>
      </c>
      <c r="O590">
        <v>1</v>
      </c>
      <c r="P590">
        <v>23</v>
      </c>
      <c r="Q590">
        <v>24</v>
      </c>
      <c r="R590" t="s">
        <v>33</v>
      </c>
      <c r="S590">
        <v>2011</v>
      </c>
      <c r="T590" t="s">
        <v>31</v>
      </c>
      <c r="U590" s="66">
        <v>0.66666666666666663</v>
      </c>
      <c r="V590" t="s">
        <v>53</v>
      </c>
      <c r="W590" t="s">
        <v>32</v>
      </c>
      <c r="X590" s="53">
        <v>0.22</v>
      </c>
      <c r="Y590" s="53">
        <v>0.23</v>
      </c>
      <c r="Z590" s="54">
        <v>0.55000000000000004</v>
      </c>
      <c r="AA590" s="67" t="str">
        <f>TEXT(RESULT__A[[#This Row],[TIME]],"AM/PM")</f>
        <v>PM</v>
      </c>
      <c r="AB590" t="str">
        <f>TEXT(RESULT__A[[#This Row],[DTEDAY]],"DD")</f>
        <v>27</v>
      </c>
    </row>
    <row r="591" spans="1:28" x14ac:dyDescent="0.25">
      <c r="A591" t="s">
        <v>16</v>
      </c>
      <c r="B591">
        <v>589</v>
      </c>
      <c r="C591" s="1">
        <v>40570</v>
      </c>
      <c r="D591">
        <v>1</v>
      </c>
      <c r="E591">
        <v>0</v>
      </c>
      <c r="F591">
        <v>1</v>
      </c>
      <c r="G591">
        <v>17</v>
      </c>
      <c r="H591" t="s">
        <v>21</v>
      </c>
      <c r="I591">
        <v>4</v>
      </c>
      <c r="J591">
        <v>1</v>
      </c>
      <c r="K591" s="53">
        <v>0.22</v>
      </c>
      <c r="L591" s="53">
        <v>0.2424</v>
      </c>
      <c r="M591" s="54">
        <v>0.55000000000000004</v>
      </c>
      <c r="N591">
        <v>0.1045</v>
      </c>
      <c r="O591">
        <v>2</v>
      </c>
      <c r="P591">
        <v>82</v>
      </c>
      <c r="Q591">
        <v>84</v>
      </c>
      <c r="R591" t="s">
        <v>33</v>
      </c>
      <c r="S591">
        <v>2011</v>
      </c>
      <c r="T591" t="s">
        <v>31</v>
      </c>
      <c r="U591" s="66">
        <v>0.70833333333333337</v>
      </c>
      <c r="V591" t="s">
        <v>53</v>
      </c>
      <c r="W591" t="s">
        <v>32</v>
      </c>
      <c r="X591" s="53">
        <v>0.22</v>
      </c>
      <c r="Y591" s="53">
        <v>0.24</v>
      </c>
      <c r="Z591" s="54">
        <v>0.55000000000000004</v>
      </c>
      <c r="AA591" s="67" t="str">
        <f>TEXT(RESULT__A[[#This Row],[TIME]],"AM/PM")</f>
        <v>PM</v>
      </c>
      <c r="AB591" t="str">
        <f>TEXT(RESULT__A[[#This Row],[DTEDAY]],"DD")</f>
        <v>27</v>
      </c>
    </row>
    <row r="592" spans="1:28" x14ac:dyDescent="0.25">
      <c r="A592" t="s">
        <v>16</v>
      </c>
      <c r="B592">
        <v>590</v>
      </c>
      <c r="C592" s="1">
        <v>40570</v>
      </c>
      <c r="D592">
        <v>1</v>
      </c>
      <c r="E592">
        <v>0</v>
      </c>
      <c r="F592">
        <v>1</v>
      </c>
      <c r="G592">
        <v>18</v>
      </c>
      <c r="H592" t="s">
        <v>21</v>
      </c>
      <c r="I592">
        <v>4</v>
      </c>
      <c r="J592">
        <v>1</v>
      </c>
      <c r="K592" s="53">
        <v>0.2</v>
      </c>
      <c r="L592" s="53">
        <v>0.2273</v>
      </c>
      <c r="M592" s="54">
        <v>0.69</v>
      </c>
      <c r="N592">
        <v>8.9599999999999999E-2</v>
      </c>
      <c r="O592">
        <v>3</v>
      </c>
      <c r="P592">
        <v>101</v>
      </c>
      <c r="Q592">
        <v>104</v>
      </c>
      <c r="R592" t="s">
        <v>33</v>
      </c>
      <c r="S592">
        <v>2011</v>
      </c>
      <c r="T592" t="s">
        <v>31</v>
      </c>
      <c r="U592" s="66">
        <v>0.75</v>
      </c>
      <c r="V592" t="s">
        <v>53</v>
      </c>
      <c r="W592" t="s">
        <v>32</v>
      </c>
      <c r="X592" s="53">
        <v>0.2</v>
      </c>
      <c r="Y592" s="53">
        <v>0.23</v>
      </c>
      <c r="Z592" s="54">
        <v>0.69</v>
      </c>
      <c r="AA592" s="67" t="str">
        <f>TEXT(RESULT__A[[#This Row],[TIME]],"AM/PM")</f>
        <v>PM</v>
      </c>
      <c r="AB592" t="str">
        <f>TEXT(RESULT__A[[#This Row],[DTEDAY]],"DD")</f>
        <v>27</v>
      </c>
    </row>
    <row r="593" spans="1:28" x14ac:dyDescent="0.25">
      <c r="A593" t="s">
        <v>16</v>
      </c>
      <c r="B593">
        <v>591</v>
      </c>
      <c r="C593" s="1">
        <v>40570</v>
      </c>
      <c r="D593">
        <v>1</v>
      </c>
      <c r="E593">
        <v>0</v>
      </c>
      <c r="F593">
        <v>1</v>
      </c>
      <c r="G593">
        <v>19</v>
      </c>
      <c r="H593" t="s">
        <v>21</v>
      </c>
      <c r="I593">
        <v>4</v>
      </c>
      <c r="J593">
        <v>1</v>
      </c>
      <c r="K593" s="53">
        <v>0.2</v>
      </c>
      <c r="L593" s="53">
        <v>0.2273</v>
      </c>
      <c r="M593" s="54">
        <v>0.69</v>
      </c>
      <c r="N593">
        <v>8.9599999999999999E-2</v>
      </c>
      <c r="O593">
        <v>3</v>
      </c>
      <c r="P593">
        <v>76</v>
      </c>
      <c r="Q593">
        <v>79</v>
      </c>
      <c r="R593" t="s">
        <v>33</v>
      </c>
      <c r="S593">
        <v>2011</v>
      </c>
      <c r="T593" t="s">
        <v>31</v>
      </c>
      <c r="U593" s="66">
        <v>0.79166666666666663</v>
      </c>
      <c r="V593" t="s">
        <v>53</v>
      </c>
      <c r="W593" t="s">
        <v>32</v>
      </c>
      <c r="X593" s="53">
        <v>0.2</v>
      </c>
      <c r="Y593" s="53">
        <v>0.23</v>
      </c>
      <c r="Z593" s="54">
        <v>0.69</v>
      </c>
      <c r="AA593" s="67" t="str">
        <f>TEXT(RESULT__A[[#This Row],[TIME]],"AM/PM")</f>
        <v>PM</v>
      </c>
      <c r="AB593" t="str">
        <f>TEXT(RESULT__A[[#This Row],[DTEDAY]],"DD")</f>
        <v>27</v>
      </c>
    </row>
    <row r="594" spans="1:28" x14ac:dyDescent="0.25">
      <c r="A594" t="s">
        <v>16</v>
      </c>
      <c r="B594">
        <v>592</v>
      </c>
      <c r="C594" s="1">
        <v>40570</v>
      </c>
      <c r="D594">
        <v>1</v>
      </c>
      <c r="E594">
        <v>0</v>
      </c>
      <c r="F594">
        <v>1</v>
      </c>
      <c r="G594">
        <v>20</v>
      </c>
      <c r="H594" t="s">
        <v>21</v>
      </c>
      <c r="I594">
        <v>4</v>
      </c>
      <c r="J594">
        <v>1</v>
      </c>
      <c r="K594" s="53">
        <v>0.18</v>
      </c>
      <c r="L594" s="53">
        <v>0.21210000000000001</v>
      </c>
      <c r="M594" s="54">
        <v>0.74</v>
      </c>
      <c r="N594">
        <v>8.9599999999999999E-2</v>
      </c>
      <c r="O594">
        <v>4</v>
      </c>
      <c r="P594">
        <v>55</v>
      </c>
      <c r="Q594">
        <v>59</v>
      </c>
      <c r="R594" t="s">
        <v>33</v>
      </c>
      <c r="S594">
        <v>2011</v>
      </c>
      <c r="T594" t="s">
        <v>31</v>
      </c>
      <c r="U594" s="66">
        <v>0.83333333333333337</v>
      </c>
      <c r="V594" t="s">
        <v>53</v>
      </c>
      <c r="W594" t="s">
        <v>32</v>
      </c>
      <c r="X594" s="53">
        <v>0.18</v>
      </c>
      <c r="Y594" s="53">
        <v>0.21</v>
      </c>
      <c r="Z594" s="54">
        <v>0.74</v>
      </c>
      <c r="AA594" s="67" t="str">
        <f>TEXT(RESULT__A[[#This Row],[TIME]],"AM/PM")</f>
        <v>PM</v>
      </c>
      <c r="AB594" t="str">
        <f>TEXT(RESULT__A[[#This Row],[DTEDAY]],"DD")</f>
        <v>27</v>
      </c>
    </row>
    <row r="595" spans="1:28" x14ac:dyDescent="0.25">
      <c r="A595" t="s">
        <v>16</v>
      </c>
      <c r="B595">
        <v>593</v>
      </c>
      <c r="C595" s="1">
        <v>40570</v>
      </c>
      <c r="D595">
        <v>1</v>
      </c>
      <c r="E595">
        <v>0</v>
      </c>
      <c r="F595">
        <v>1</v>
      </c>
      <c r="G595">
        <v>21</v>
      </c>
      <c r="H595" t="s">
        <v>21</v>
      </c>
      <c r="I595">
        <v>4</v>
      </c>
      <c r="J595">
        <v>1</v>
      </c>
      <c r="K595" s="53">
        <v>0.18</v>
      </c>
      <c r="L595" s="53">
        <v>0.21210000000000001</v>
      </c>
      <c r="M595" s="54">
        <v>0.74</v>
      </c>
      <c r="N595">
        <v>8.9599999999999999E-2</v>
      </c>
      <c r="O595">
        <v>2</v>
      </c>
      <c r="P595">
        <v>36</v>
      </c>
      <c r="Q595">
        <v>38</v>
      </c>
      <c r="R595" t="s">
        <v>33</v>
      </c>
      <c r="S595">
        <v>2011</v>
      </c>
      <c r="T595" t="s">
        <v>31</v>
      </c>
      <c r="U595" s="66">
        <v>0.875</v>
      </c>
      <c r="V595" t="s">
        <v>53</v>
      </c>
      <c r="W595" t="s">
        <v>32</v>
      </c>
      <c r="X595" s="53">
        <v>0.18</v>
      </c>
      <c r="Y595" s="53">
        <v>0.21</v>
      </c>
      <c r="Z595" s="54">
        <v>0.74</v>
      </c>
      <c r="AA595" s="67" t="str">
        <f>TEXT(RESULT__A[[#This Row],[TIME]],"AM/PM")</f>
        <v>PM</v>
      </c>
      <c r="AB595" t="str">
        <f>TEXT(RESULT__A[[#This Row],[DTEDAY]],"DD")</f>
        <v>27</v>
      </c>
    </row>
    <row r="596" spans="1:28" x14ac:dyDescent="0.25">
      <c r="A596" t="s">
        <v>16</v>
      </c>
      <c r="B596">
        <v>594</v>
      </c>
      <c r="C596" s="1">
        <v>40570</v>
      </c>
      <c r="D596">
        <v>1</v>
      </c>
      <c r="E596">
        <v>0</v>
      </c>
      <c r="F596">
        <v>1</v>
      </c>
      <c r="G596">
        <v>22</v>
      </c>
      <c r="H596" t="s">
        <v>21</v>
      </c>
      <c r="I596">
        <v>4</v>
      </c>
      <c r="J596">
        <v>1</v>
      </c>
      <c r="K596" s="53">
        <v>0.18</v>
      </c>
      <c r="L596" s="53">
        <v>0.21210000000000001</v>
      </c>
      <c r="M596" s="54">
        <v>0.74</v>
      </c>
      <c r="N596">
        <v>8.9599999999999999E-2</v>
      </c>
      <c r="O596">
        <v>0</v>
      </c>
      <c r="P596">
        <v>27</v>
      </c>
      <c r="Q596">
        <v>27</v>
      </c>
      <c r="R596" t="s">
        <v>33</v>
      </c>
      <c r="S596">
        <v>2011</v>
      </c>
      <c r="T596" t="s">
        <v>31</v>
      </c>
      <c r="U596" s="66">
        <v>0.91666666666666663</v>
      </c>
      <c r="V596" t="s">
        <v>53</v>
      </c>
      <c r="W596" t="s">
        <v>32</v>
      </c>
      <c r="X596" s="53">
        <v>0.18</v>
      </c>
      <c r="Y596" s="53">
        <v>0.21</v>
      </c>
      <c r="Z596" s="54">
        <v>0.74</v>
      </c>
      <c r="AA596" s="67" t="str">
        <f>TEXT(RESULT__A[[#This Row],[TIME]],"AM/PM")</f>
        <v>PM</v>
      </c>
      <c r="AB596" t="str">
        <f>TEXT(RESULT__A[[#This Row],[DTEDAY]],"DD")</f>
        <v>27</v>
      </c>
    </row>
    <row r="597" spans="1:28" x14ac:dyDescent="0.25">
      <c r="A597" t="s">
        <v>16</v>
      </c>
      <c r="B597">
        <v>595</v>
      </c>
      <c r="C597" s="1">
        <v>40570</v>
      </c>
      <c r="D597">
        <v>1</v>
      </c>
      <c r="E597">
        <v>0</v>
      </c>
      <c r="F597">
        <v>1</v>
      </c>
      <c r="G597">
        <v>23</v>
      </c>
      <c r="H597" t="s">
        <v>21</v>
      </c>
      <c r="I597">
        <v>4</v>
      </c>
      <c r="J597">
        <v>1</v>
      </c>
      <c r="K597" s="53">
        <v>0.18</v>
      </c>
      <c r="L597" s="53">
        <v>0.19700000000000001</v>
      </c>
      <c r="M597" s="54">
        <v>0.8</v>
      </c>
      <c r="N597">
        <v>0.16420000000000001</v>
      </c>
      <c r="O597">
        <v>0</v>
      </c>
      <c r="P597">
        <v>16</v>
      </c>
      <c r="Q597">
        <v>16</v>
      </c>
      <c r="R597" t="s">
        <v>33</v>
      </c>
      <c r="S597">
        <v>2011</v>
      </c>
      <c r="T597" t="s">
        <v>31</v>
      </c>
      <c r="U597" s="66">
        <v>0.95833333333333337</v>
      </c>
      <c r="V597" t="s">
        <v>53</v>
      </c>
      <c r="W597" t="s">
        <v>32</v>
      </c>
      <c r="X597" s="53">
        <v>0.18</v>
      </c>
      <c r="Y597" s="53">
        <v>0.2</v>
      </c>
      <c r="Z597" s="54">
        <v>0.8</v>
      </c>
      <c r="AA597" s="67" t="str">
        <f>TEXT(RESULT__A[[#This Row],[TIME]],"AM/PM")</f>
        <v>PM</v>
      </c>
      <c r="AB597" t="str">
        <f>TEXT(RESULT__A[[#This Row],[DTEDAY]],"DD")</f>
        <v>27</v>
      </c>
    </row>
    <row r="598" spans="1:28" x14ac:dyDescent="0.25">
      <c r="A598" t="s">
        <v>16</v>
      </c>
      <c r="B598">
        <v>596</v>
      </c>
      <c r="C598" s="1">
        <v>40571</v>
      </c>
      <c r="D598">
        <v>1</v>
      </c>
      <c r="E598">
        <v>0</v>
      </c>
      <c r="F598">
        <v>1</v>
      </c>
      <c r="G598">
        <v>0</v>
      </c>
      <c r="H598" t="s">
        <v>21</v>
      </c>
      <c r="I598">
        <v>5</v>
      </c>
      <c r="J598">
        <v>2</v>
      </c>
      <c r="K598" s="53">
        <v>0.2</v>
      </c>
      <c r="L598" s="53">
        <v>0.21210000000000001</v>
      </c>
      <c r="M598" s="54">
        <v>0.75</v>
      </c>
      <c r="N598">
        <v>0.1343</v>
      </c>
      <c r="O598">
        <v>0</v>
      </c>
      <c r="P598">
        <v>9</v>
      </c>
      <c r="Q598">
        <v>9</v>
      </c>
      <c r="R598" t="s">
        <v>33</v>
      </c>
      <c r="S598">
        <v>2011</v>
      </c>
      <c r="T598" t="s">
        <v>31</v>
      </c>
      <c r="U598" s="66">
        <v>0</v>
      </c>
      <c r="V598" t="s">
        <v>54</v>
      </c>
      <c r="W598" t="s">
        <v>34</v>
      </c>
      <c r="X598" s="53">
        <v>0.2</v>
      </c>
      <c r="Y598" s="53">
        <v>0.21</v>
      </c>
      <c r="Z598" s="54">
        <v>0.75</v>
      </c>
      <c r="AA598" s="67" t="str">
        <f>TEXT(RESULT__A[[#This Row],[TIME]],"AM/PM")</f>
        <v>AM</v>
      </c>
      <c r="AB598" t="str">
        <f>TEXT(RESULT__A[[#This Row],[DTEDAY]],"DD")</f>
        <v>28</v>
      </c>
    </row>
    <row r="599" spans="1:28" x14ac:dyDescent="0.25">
      <c r="A599" t="s">
        <v>16</v>
      </c>
      <c r="B599">
        <v>597</v>
      </c>
      <c r="C599" s="1">
        <v>40571</v>
      </c>
      <c r="D599">
        <v>1</v>
      </c>
      <c r="E599">
        <v>0</v>
      </c>
      <c r="F599">
        <v>1</v>
      </c>
      <c r="G599">
        <v>1</v>
      </c>
      <c r="H599" t="s">
        <v>21</v>
      </c>
      <c r="I599">
        <v>5</v>
      </c>
      <c r="J599">
        <v>2</v>
      </c>
      <c r="K599" s="53">
        <v>0.2</v>
      </c>
      <c r="L599" s="53">
        <v>0.21210000000000001</v>
      </c>
      <c r="M599" s="54">
        <v>0.75</v>
      </c>
      <c r="N599">
        <v>0.1343</v>
      </c>
      <c r="O599">
        <v>1</v>
      </c>
      <c r="P599">
        <v>2</v>
      </c>
      <c r="Q599">
        <v>3</v>
      </c>
      <c r="R599" t="s">
        <v>33</v>
      </c>
      <c r="S599">
        <v>2011</v>
      </c>
      <c r="T599" t="s">
        <v>31</v>
      </c>
      <c r="U599" s="66">
        <v>4.1666666666666664E-2</v>
      </c>
      <c r="V599" t="s">
        <v>54</v>
      </c>
      <c r="W599" t="s">
        <v>34</v>
      </c>
      <c r="X599" s="53">
        <v>0.2</v>
      </c>
      <c r="Y599" s="53">
        <v>0.21</v>
      </c>
      <c r="Z599" s="54">
        <v>0.75</v>
      </c>
      <c r="AA599" s="67" t="str">
        <f>TEXT(RESULT__A[[#This Row],[TIME]],"AM/PM")</f>
        <v>AM</v>
      </c>
      <c r="AB599" t="str">
        <f>TEXT(RESULT__A[[#This Row],[DTEDAY]],"DD")</f>
        <v>28</v>
      </c>
    </row>
    <row r="600" spans="1:28" x14ac:dyDescent="0.25">
      <c r="A600" t="s">
        <v>16</v>
      </c>
      <c r="B600">
        <v>598</v>
      </c>
      <c r="C600" s="1">
        <v>40571</v>
      </c>
      <c r="D600">
        <v>1</v>
      </c>
      <c r="E600">
        <v>0</v>
      </c>
      <c r="F600">
        <v>1</v>
      </c>
      <c r="G600">
        <v>2</v>
      </c>
      <c r="H600" t="s">
        <v>21</v>
      </c>
      <c r="I600">
        <v>5</v>
      </c>
      <c r="J600">
        <v>2</v>
      </c>
      <c r="K600" s="53">
        <v>0.2</v>
      </c>
      <c r="L600" s="53">
        <v>0.21210000000000001</v>
      </c>
      <c r="M600" s="54">
        <v>0.75</v>
      </c>
      <c r="N600">
        <v>0.16420000000000001</v>
      </c>
      <c r="O600">
        <v>0</v>
      </c>
      <c r="P600">
        <v>2</v>
      </c>
      <c r="Q600">
        <v>2</v>
      </c>
      <c r="R600" t="s">
        <v>33</v>
      </c>
      <c r="S600">
        <v>2011</v>
      </c>
      <c r="T600" t="s">
        <v>31</v>
      </c>
      <c r="U600" s="66">
        <v>8.3333333333333329E-2</v>
      </c>
      <c r="V600" t="s">
        <v>54</v>
      </c>
      <c r="W600" t="s">
        <v>34</v>
      </c>
      <c r="X600" s="53">
        <v>0.2</v>
      </c>
      <c r="Y600" s="53">
        <v>0.21</v>
      </c>
      <c r="Z600" s="54">
        <v>0.75</v>
      </c>
      <c r="AA600" s="67" t="str">
        <f>TEXT(RESULT__A[[#This Row],[TIME]],"AM/PM")</f>
        <v>AM</v>
      </c>
      <c r="AB600" t="str">
        <f>TEXT(RESULT__A[[#This Row],[DTEDAY]],"DD")</f>
        <v>28</v>
      </c>
    </row>
    <row r="601" spans="1:28" x14ac:dyDescent="0.25">
      <c r="A601" t="s">
        <v>16</v>
      </c>
      <c r="B601">
        <v>599</v>
      </c>
      <c r="C601" s="1">
        <v>40571</v>
      </c>
      <c r="D601">
        <v>1</v>
      </c>
      <c r="E601">
        <v>0</v>
      </c>
      <c r="F601">
        <v>1</v>
      </c>
      <c r="G601">
        <v>3</v>
      </c>
      <c r="H601" t="s">
        <v>21</v>
      </c>
      <c r="I601">
        <v>5</v>
      </c>
      <c r="J601">
        <v>2</v>
      </c>
      <c r="K601" s="53">
        <v>0.2</v>
      </c>
      <c r="L601" s="53">
        <v>0.2273</v>
      </c>
      <c r="M601" s="54">
        <v>0.75</v>
      </c>
      <c r="N601">
        <v>0.1045</v>
      </c>
      <c r="O601">
        <v>1</v>
      </c>
      <c r="P601">
        <v>0</v>
      </c>
      <c r="Q601">
        <v>1</v>
      </c>
      <c r="R601" t="s">
        <v>33</v>
      </c>
      <c r="S601">
        <v>2011</v>
      </c>
      <c r="T601" t="s">
        <v>31</v>
      </c>
      <c r="U601" s="66">
        <v>0.125</v>
      </c>
      <c r="V601" t="s">
        <v>54</v>
      </c>
      <c r="W601" t="s">
        <v>34</v>
      </c>
      <c r="X601" s="53">
        <v>0.2</v>
      </c>
      <c r="Y601" s="53">
        <v>0.23</v>
      </c>
      <c r="Z601" s="54">
        <v>0.75</v>
      </c>
      <c r="AA601" s="67" t="str">
        <f>TEXT(RESULT__A[[#This Row],[TIME]],"AM/PM")</f>
        <v>AM</v>
      </c>
      <c r="AB601" t="str">
        <f>TEXT(RESULT__A[[#This Row],[DTEDAY]],"DD")</f>
        <v>28</v>
      </c>
    </row>
    <row r="602" spans="1:28" x14ac:dyDescent="0.25">
      <c r="A602" t="s">
        <v>16</v>
      </c>
      <c r="B602">
        <v>600</v>
      </c>
      <c r="C602" s="1">
        <v>40571</v>
      </c>
      <c r="D602">
        <v>1</v>
      </c>
      <c r="E602">
        <v>0</v>
      </c>
      <c r="F602">
        <v>1</v>
      </c>
      <c r="G602">
        <v>5</v>
      </c>
      <c r="H602" t="s">
        <v>21</v>
      </c>
      <c r="I602">
        <v>5</v>
      </c>
      <c r="J602">
        <v>2</v>
      </c>
      <c r="K602" s="53">
        <v>0.18</v>
      </c>
      <c r="L602" s="53">
        <v>0.21210000000000001</v>
      </c>
      <c r="M602" s="54">
        <v>0.8</v>
      </c>
      <c r="N602">
        <v>0.1045</v>
      </c>
      <c r="O602">
        <v>0</v>
      </c>
      <c r="P602">
        <v>4</v>
      </c>
      <c r="Q602">
        <v>4</v>
      </c>
      <c r="R602" t="s">
        <v>33</v>
      </c>
      <c r="S602">
        <v>2011</v>
      </c>
      <c r="T602" t="s">
        <v>31</v>
      </c>
      <c r="U602" s="66">
        <v>0.20833333333333334</v>
      </c>
      <c r="V602" t="s">
        <v>54</v>
      </c>
      <c r="W602" t="s">
        <v>34</v>
      </c>
      <c r="X602" s="53">
        <v>0.18</v>
      </c>
      <c r="Y602" s="53">
        <v>0.21</v>
      </c>
      <c r="Z602" s="54">
        <v>0.8</v>
      </c>
      <c r="AA602" s="67" t="str">
        <f>TEXT(RESULT__A[[#This Row],[TIME]],"AM/PM")</f>
        <v>AM</v>
      </c>
      <c r="AB602" t="str">
        <f>TEXT(RESULT__A[[#This Row],[DTEDAY]],"DD")</f>
        <v>28</v>
      </c>
    </row>
    <row r="603" spans="1:28" x14ac:dyDescent="0.25">
      <c r="A603" t="s">
        <v>16</v>
      </c>
      <c r="B603">
        <v>601</v>
      </c>
      <c r="C603" s="1">
        <v>40571</v>
      </c>
      <c r="D603">
        <v>1</v>
      </c>
      <c r="E603">
        <v>0</v>
      </c>
      <c r="F603">
        <v>1</v>
      </c>
      <c r="G603">
        <v>6</v>
      </c>
      <c r="H603" t="s">
        <v>21</v>
      </c>
      <c r="I603">
        <v>5</v>
      </c>
      <c r="J603">
        <v>2</v>
      </c>
      <c r="K603" s="53">
        <v>0.18</v>
      </c>
      <c r="L603" s="53">
        <v>0.19700000000000001</v>
      </c>
      <c r="M603" s="54">
        <v>0.8</v>
      </c>
      <c r="N603">
        <v>0.1343</v>
      </c>
      <c r="O603">
        <v>0</v>
      </c>
      <c r="P603">
        <v>16</v>
      </c>
      <c r="Q603">
        <v>16</v>
      </c>
      <c r="R603" t="s">
        <v>33</v>
      </c>
      <c r="S603">
        <v>2011</v>
      </c>
      <c r="T603" t="s">
        <v>31</v>
      </c>
      <c r="U603" s="66">
        <v>0.25</v>
      </c>
      <c r="V603" t="s">
        <v>54</v>
      </c>
      <c r="W603" t="s">
        <v>34</v>
      </c>
      <c r="X603" s="53">
        <v>0.18</v>
      </c>
      <c r="Y603" s="53">
        <v>0.2</v>
      </c>
      <c r="Z603" s="54">
        <v>0.8</v>
      </c>
      <c r="AA603" s="67" t="str">
        <f>TEXT(RESULT__A[[#This Row],[TIME]],"AM/PM")</f>
        <v>AM</v>
      </c>
      <c r="AB603" t="str">
        <f>TEXT(RESULT__A[[#This Row],[DTEDAY]],"DD")</f>
        <v>28</v>
      </c>
    </row>
    <row r="604" spans="1:28" x14ac:dyDescent="0.25">
      <c r="A604" t="s">
        <v>16</v>
      </c>
      <c r="B604">
        <v>602</v>
      </c>
      <c r="C604" s="1">
        <v>40571</v>
      </c>
      <c r="D604">
        <v>1</v>
      </c>
      <c r="E604">
        <v>0</v>
      </c>
      <c r="F604">
        <v>1</v>
      </c>
      <c r="G604">
        <v>7</v>
      </c>
      <c r="H604" t="s">
        <v>21</v>
      </c>
      <c r="I604">
        <v>5</v>
      </c>
      <c r="J604">
        <v>2</v>
      </c>
      <c r="K604" s="53">
        <v>0.16</v>
      </c>
      <c r="L604" s="53">
        <v>0.19700000000000001</v>
      </c>
      <c r="M604" s="54">
        <v>0.86</v>
      </c>
      <c r="N604">
        <v>8.9599999999999999E-2</v>
      </c>
      <c r="O604">
        <v>2</v>
      </c>
      <c r="P604">
        <v>58</v>
      </c>
      <c r="Q604">
        <v>60</v>
      </c>
      <c r="R604" t="s">
        <v>33</v>
      </c>
      <c r="S604">
        <v>2011</v>
      </c>
      <c r="T604" t="s">
        <v>31</v>
      </c>
      <c r="U604" s="66">
        <v>0.29166666666666669</v>
      </c>
      <c r="V604" t="s">
        <v>54</v>
      </c>
      <c r="W604" t="s">
        <v>34</v>
      </c>
      <c r="X604" s="53">
        <v>0.16</v>
      </c>
      <c r="Y604" s="53">
        <v>0.2</v>
      </c>
      <c r="Z604" s="54">
        <v>0.86</v>
      </c>
      <c r="AA604" s="67" t="str">
        <f>TEXT(RESULT__A[[#This Row],[TIME]],"AM/PM")</f>
        <v>AM</v>
      </c>
      <c r="AB604" t="str">
        <f>TEXT(RESULT__A[[#This Row],[DTEDAY]],"DD")</f>
        <v>28</v>
      </c>
    </row>
    <row r="605" spans="1:28" x14ac:dyDescent="0.25">
      <c r="A605" t="s">
        <v>16</v>
      </c>
      <c r="B605">
        <v>603</v>
      </c>
      <c r="C605" s="1">
        <v>40571</v>
      </c>
      <c r="D605">
        <v>1</v>
      </c>
      <c r="E605">
        <v>0</v>
      </c>
      <c r="F605">
        <v>1</v>
      </c>
      <c r="G605">
        <v>8</v>
      </c>
      <c r="H605" t="s">
        <v>21</v>
      </c>
      <c r="I605">
        <v>5</v>
      </c>
      <c r="J605">
        <v>2</v>
      </c>
      <c r="K605" s="53">
        <v>0.16</v>
      </c>
      <c r="L605" s="53">
        <v>0.19700000000000001</v>
      </c>
      <c r="M605" s="54">
        <v>0.86</v>
      </c>
      <c r="N605">
        <v>8.9599999999999999E-2</v>
      </c>
      <c r="O605">
        <v>2</v>
      </c>
      <c r="P605">
        <v>155</v>
      </c>
      <c r="Q605">
        <v>157</v>
      </c>
      <c r="R605" t="s">
        <v>33</v>
      </c>
      <c r="S605">
        <v>2011</v>
      </c>
      <c r="T605" t="s">
        <v>31</v>
      </c>
      <c r="U605" s="66">
        <v>0.33333333333333331</v>
      </c>
      <c r="V605" t="s">
        <v>54</v>
      </c>
      <c r="W605" t="s">
        <v>34</v>
      </c>
      <c r="X605" s="53">
        <v>0.16</v>
      </c>
      <c r="Y605" s="53">
        <v>0.2</v>
      </c>
      <c r="Z605" s="54">
        <v>0.86</v>
      </c>
      <c r="AA605" s="67" t="str">
        <f>TEXT(RESULT__A[[#This Row],[TIME]],"AM/PM")</f>
        <v>AM</v>
      </c>
      <c r="AB605" t="str">
        <f>TEXT(RESULT__A[[#This Row],[DTEDAY]],"DD")</f>
        <v>28</v>
      </c>
    </row>
    <row r="606" spans="1:28" x14ac:dyDescent="0.25">
      <c r="A606" t="s">
        <v>16</v>
      </c>
      <c r="B606">
        <v>604</v>
      </c>
      <c r="C606" s="1">
        <v>40571</v>
      </c>
      <c r="D606">
        <v>1</v>
      </c>
      <c r="E606">
        <v>0</v>
      </c>
      <c r="F606">
        <v>1</v>
      </c>
      <c r="G606">
        <v>9</v>
      </c>
      <c r="H606" t="s">
        <v>21</v>
      </c>
      <c r="I606">
        <v>5</v>
      </c>
      <c r="J606">
        <v>3</v>
      </c>
      <c r="K606" s="53">
        <v>0.18</v>
      </c>
      <c r="L606" s="53">
        <v>0.21210000000000001</v>
      </c>
      <c r="M606" s="54">
        <v>0.86</v>
      </c>
      <c r="N606">
        <v>8.9599999999999999E-2</v>
      </c>
      <c r="O606">
        <v>6</v>
      </c>
      <c r="P606">
        <v>95</v>
      </c>
      <c r="Q606">
        <v>101</v>
      </c>
      <c r="R606" t="s">
        <v>33</v>
      </c>
      <c r="S606">
        <v>2011</v>
      </c>
      <c r="T606" t="s">
        <v>31</v>
      </c>
      <c r="U606" s="66">
        <v>0.375</v>
      </c>
      <c r="V606" t="s">
        <v>54</v>
      </c>
      <c r="W606" t="s">
        <v>35</v>
      </c>
      <c r="X606" s="53">
        <v>0.18</v>
      </c>
      <c r="Y606" s="53">
        <v>0.21</v>
      </c>
      <c r="Z606" s="54">
        <v>0.86</v>
      </c>
      <c r="AA606" s="67" t="str">
        <f>TEXT(RESULT__A[[#This Row],[TIME]],"AM/PM")</f>
        <v>AM</v>
      </c>
      <c r="AB606" t="str">
        <f>TEXT(RESULT__A[[#This Row],[DTEDAY]],"DD")</f>
        <v>28</v>
      </c>
    </row>
    <row r="607" spans="1:28" x14ac:dyDescent="0.25">
      <c r="A607" t="s">
        <v>16</v>
      </c>
      <c r="B607">
        <v>605</v>
      </c>
      <c r="C607" s="1">
        <v>40571</v>
      </c>
      <c r="D607">
        <v>1</v>
      </c>
      <c r="E607">
        <v>0</v>
      </c>
      <c r="F607">
        <v>1</v>
      </c>
      <c r="G607">
        <v>10</v>
      </c>
      <c r="H607" t="s">
        <v>21</v>
      </c>
      <c r="I607">
        <v>5</v>
      </c>
      <c r="J607">
        <v>3</v>
      </c>
      <c r="K607" s="53">
        <v>0.18</v>
      </c>
      <c r="L607" s="53">
        <v>0.21210000000000001</v>
      </c>
      <c r="M607" s="54">
        <v>0.86</v>
      </c>
      <c r="N607">
        <v>0.1045</v>
      </c>
      <c r="O607">
        <v>0</v>
      </c>
      <c r="P607">
        <v>49</v>
      </c>
      <c r="Q607">
        <v>49</v>
      </c>
      <c r="R607" t="s">
        <v>33</v>
      </c>
      <c r="S607">
        <v>2011</v>
      </c>
      <c r="T607" t="s">
        <v>31</v>
      </c>
      <c r="U607" s="66">
        <v>0.41666666666666669</v>
      </c>
      <c r="V607" t="s">
        <v>54</v>
      </c>
      <c r="W607" t="s">
        <v>35</v>
      </c>
      <c r="X607" s="53">
        <v>0.18</v>
      </c>
      <c r="Y607" s="53">
        <v>0.21</v>
      </c>
      <c r="Z607" s="54">
        <v>0.86</v>
      </c>
      <c r="AA607" s="67" t="str">
        <f>TEXT(RESULT__A[[#This Row],[TIME]],"AM/PM")</f>
        <v>AM</v>
      </c>
      <c r="AB607" t="str">
        <f>TEXT(RESULT__A[[#This Row],[DTEDAY]],"DD")</f>
        <v>28</v>
      </c>
    </row>
    <row r="608" spans="1:28" x14ac:dyDescent="0.25">
      <c r="A608" t="s">
        <v>16</v>
      </c>
      <c r="B608">
        <v>606</v>
      </c>
      <c r="C608" s="1">
        <v>40571</v>
      </c>
      <c r="D608">
        <v>1</v>
      </c>
      <c r="E608">
        <v>0</v>
      </c>
      <c r="F608">
        <v>1</v>
      </c>
      <c r="G608">
        <v>11</v>
      </c>
      <c r="H608" t="s">
        <v>21</v>
      </c>
      <c r="I608">
        <v>5</v>
      </c>
      <c r="J608">
        <v>3</v>
      </c>
      <c r="K608" s="53">
        <v>0.18</v>
      </c>
      <c r="L608" s="53">
        <v>0.21210000000000001</v>
      </c>
      <c r="M608" s="54">
        <v>0.93</v>
      </c>
      <c r="N608">
        <v>0.1045</v>
      </c>
      <c r="O608">
        <v>0</v>
      </c>
      <c r="P608">
        <v>30</v>
      </c>
      <c r="Q608">
        <v>30</v>
      </c>
      <c r="R608" t="s">
        <v>33</v>
      </c>
      <c r="S608">
        <v>2011</v>
      </c>
      <c r="T608" t="s">
        <v>31</v>
      </c>
      <c r="U608" s="66">
        <v>0.45833333333333331</v>
      </c>
      <c r="V608" t="s">
        <v>54</v>
      </c>
      <c r="W608" t="s">
        <v>35</v>
      </c>
      <c r="X608" s="53">
        <v>0.18</v>
      </c>
      <c r="Y608" s="53">
        <v>0.21</v>
      </c>
      <c r="Z608" s="54">
        <v>0.93</v>
      </c>
      <c r="AA608" s="67" t="str">
        <f>TEXT(RESULT__A[[#This Row],[TIME]],"AM/PM")</f>
        <v>AM</v>
      </c>
      <c r="AB608" t="str">
        <f>TEXT(RESULT__A[[#This Row],[DTEDAY]],"DD")</f>
        <v>28</v>
      </c>
    </row>
    <row r="609" spans="1:28" x14ac:dyDescent="0.25">
      <c r="A609" t="s">
        <v>16</v>
      </c>
      <c r="B609">
        <v>607</v>
      </c>
      <c r="C609" s="1">
        <v>40571</v>
      </c>
      <c r="D609">
        <v>1</v>
      </c>
      <c r="E609">
        <v>0</v>
      </c>
      <c r="F609">
        <v>1</v>
      </c>
      <c r="G609">
        <v>12</v>
      </c>
      <c r="H609" t="s">
        <v>21</v>
      </c>
      <c r="I609">
        <v>5</v>
      </c>
      <c r="J609">
        <v>3</v>
      </c>
      <c r="K609" s="53">
        <v>0.18</v>
      </c>
      <c r="L609" s="53">
        <v>0.21210000000000001</v>
      </c>
      <c r="M609" s="54">
        <v>0.93</v>
      </c>
      <c r="N609">
        <v>0.1045</v>
      </c>
      <c r="O609">
        <v>1</v>
      </c>
      <c r="P609">
        <v>28</v>
      </c>
      <c r="Q609">
        <v>29</v>
      </c>
      <c r="R609" t="s">
        <v>33</v>
      </c>
      <c r="S609">
        <v>2011</v>
      </c>
      <c r="T609" t="s">
        <v>31</v>
      </c>
      <c r="U609" s="66">
        <v>0.5</v>
      </c>
      <c r="V609" t="s">
        <v>54</v>
      </c>
      <c r="W609" t="s">
        <v>35</v>
      </c>
      <c r="X609" s="53">
        <v>0.18</v>
      </c>
      <c r="Y609" s="53">
        <v>0.21</v>
      </c>
      <c r="Z609" s="54">
        <v>0.93</v>
      </c>
      <c r="AA609" s="67" t="str">
        <f>TEXT(RESULT__A[[#This Row],[TIME]],"AM/PM")</f>
        <v>PM</v>
      </c>
      <c r="AB609" t="str">
        <f>TEXT(RESULT__A[[#This Row],[DTEDAY]],"DD")</f>
        <v>28</v>
      </c>
    </row>
    <row r="610" spans="1:28" x14ac:dyDescent="0.25">
      <c r="A610" t="s">
        <v>16</v>
      </c>
      <c r="B610">
        <v>608</v>
      </c>
      <c r="C610" s="1">
        <v>40571</v>
      </c>
      <c r="D610">
        <v>1</v>
      </c>
      <c r="E610">
        <v>0</v>
      </c>
      <c r="F610">
        <v>1</v>
      </c>
      <c r="G610">
        <v>13</v>
      </c>
      <c r="H610" t="s">
        <v>21</v>
      </c>
      <c r="I610">
        <v>5</v>
      </c>
      <c r="J610">
        <v>3</v>
      </c>
      <c r="K610" s="53">
        <v>0.18</v>
      </c>
      <c r="L610" s="53">
        <v>0.21210000000000001</v>
      </c>
      <c r="M610" s="54">
        <v>0.93</v>
      </c>
      <c r="N610">
        <v>0.1045</v>
      </c>
      <c r="O610">
        <v>0</v>
      </c>
      <c r="P610">
        <v>31</v>
      </c>
      <c r="Q610">
        <v>31</v>
      </c>
      <c r="R610" t="s">
        <v>33</v>
      </c>
      <c r="S610">
        <v>2011</v>
      </c>
      <c r="T610" t="s">
        <v>31</v>
      </c>
      <c r="U610" s="66">
        <v>0.54166666666666663</v>
      </c>
      <c r="V610" t="s">
        <v>54</v>
      </c>
      <c r="W610" t="s">
        <v>35</v>
      </c>
      <c r="X610" s="53">
        <v>0.18</v>
      </c>
      <c r="Y610" s="53">
        <v>0.21</v>
      </c>
      <c r="Z610" s="54">
        <v>0.93</v>
      </c>
      <c r="AA610" s="67" t="str">
        <f>TEXT(RESULT__A[[#This Row],[TIME]],"AM/PM")</f>
        <v>PM</v>
      </c>
      <c r="AB610" t="str">
        <f>TEXT(RESULT__A[[#This Row],[DTEDAY]],"DD")</f>
        <v>28</v>
      </c>
    </row>
    <row r="611" spans="1:28" x14ac:dyDescent="0.25">
      <c r="A611" t="s">
        <v>16</v>
      </c>
      <c r="B611">
        <v>609</v>
      </c>
      <c r="C611" s="1">
        <v>40571</v>
      </c>
      <c r="D611">
        <v>1</v>
      </c>
      <c r="E611">
        <v>0</v>
      </c>
      <c r="F611">
        <v>1</v>
      </c>
      <c r="G611">
        <v>14</v>
      </c>
      <c r="H611" t="s">
        <v>21</v>
      </c>
      <c r="I611">
        <v>5</v>
      </c>
      <c r="J611">
        <v>3</v>
      </c>
      <c r="K611" s="53">
        <v>0.22</v>
      </c>
      <c r="L611" s="53">
        <v>0.2727</v>
      </c>
      <c r="M611" s="54">
        <v>0.8</v>
      </c>
      <c r="N611">
        <v>0</v>
      </c>
      <c r="O611">
        <v>2</v>
      </c>
      <c r="P611">
        <v>36</v>
      </c>
      <c r="Q611">
        <v>38</v>
      </c>
      <c r="R611" t="s">
        <v>33</v>
      </c>
      <c r="S611">
        <v>2011</v>
      </c>
      <c r="T611" t="s">
        <v>31</v>
      </c>
      <c r="U611" s="66">
        <v>0.58333333333333337</v>
      </c>
      <c r="V611" t="s">
        <v>54</v>
      </c>
      <c r="W611" t="s">
        <v>35</v>
      </c>
      <c r="X611" s="53">
        <v>0.22</v>
      </c>
      <c r="Y611" s="53">
        <v>0.27</v>
      </c>
      <c r="Z611" s="54">
        <v>0.8</v>
      </c>
      <c r="AA611" s="67" t="str">
        <f>TEXT(RESULT__A[[#This Row],[TIME]],"AM/PM")</f>
        <v>PM</v>
      </c>
      <c r="AB611" t="str">
        <f>TEXT(RESULT__A[[#This Row],[DTEDAY]],"DD")</f>
        <v>28</v>
      </c>
    </row>
    <row r="612" spans="1:28" x14ac:dyDescent="0.25">
      <c r="A612" t="s">
        <v>16</v>
      </c>
      <c r="B612">
        <v>610</v>
      </c>
      <c r="C612" s="1">
        <v>40571</v>
      </c>
      <c r="D612">
        <v>1</v>
      </c>
      <c r="E612">
        <v>0</v>
      </c>
      <c r="F612">
        <v>1</v>
      </c>
      <c r="G612">
        <v>15</v>
      </c>
      <c r="H612" t="s">
        <v>21</v>
      </c>
      <c r="I612">
        <v>5</v>
      </c>
      <c r="J612">
        <v>2</v>
      </c>
      <c r="K612" s="53">
        <v>0.2</v>
      </c>
      <c r="L612" s="53">
        <v>0.2576</v>
      </c>
      <c r="M612" s="54">
        <v>0.86</v>
      </c>
      <c r="N612">
        <v>0</v>
      </c>
      <c r="O612">
        <v>1</v>
      </c>
      <c r="P612">
        <v>40</v>
      </c>
      <c r="Q612">
        <v>41</v>
      </c>
      <c r="R612" t="s">
        <v>33</v>
      </c>
      <c r="S612">
        <v>2011</v>
      </c>
      <c r="T612" t="s">
        <v>31</v>
      </c>
      <c r="U612" s="66">
        <v>0.625</v>
      </c>
      <c r="V612" t="s">
        <v>54</v>
      </c>
      <c r="W612" t="s">
        <v>34</v>
      </c>
      <c r="X612" s="53">
        <v>0.2</v>
      </c>
      <c r="Y612" s="53">
        <v>0.26</v>
      </c>
      <c r="Z612" s="54">
        <v>0.86</v>
      </c>
      <c r="AA612" s="67" t="str">
        <f>TEXT(RESULT__A[[#This Row],[TIME]],"AM/PM")</f>
        <v>PM</v>
      </c>
      <c r="AB612" t="str">
        <f>TEXT(RESULT__A[[#This Row],[DTEDAY]],"DD")</f>
        <v>28</v>
      </c>
    </row>
  </sheetData>
  <phoneticPr fontId="9"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9301E-D116-425B-B121-5D29B32D4173}">
  <sheetPr codeName="Sheet1"/>
  <dimension ref="A1:AB1002"/>
  <sheetViews>
    <sheetView workbookViewId="0">
      <pane ySplit="2" topLeftCell="A3" activePane="bottomLeft" state="frozen"/>
      <selection pane="bottomLeft"/>
    </sheetView>
  </sheetViews>
  <sheetFormatPr defaultRowHeight="15" x14ac:dyDescent="0.25"/>
  <cols>
    <col min="1" max="1" width="10.42578125" bestFit="1" customWidth="1"/>
    <col min="2" max="2" width="8.7109375" bestFit="1" customWidth="1"/>
    <col min="3" max="3" width="8.42578125" bestFit="1" customWidth="1"/>
    <col min="4" max="4" width="8.140625" bestFit="1" customWidth="1"/>
    <col min="5" max="5" width="3.28515625" bestFit="1" customWidth="1"/>
    <col min="6" max="6" width="6.5703125" bestFit="1" customWidth="1"/>
    <col min="7" max="7" width="3.42578125" bestFit="1" customWidth="1"/>
    <col min="8" max="8" width="12.140625" bestFit="1" customWidth="1"/>
    <col min="9" max="9" width="9.85546875" bestFit="1" customWidth="1"/>
    <col min="10" max="10" width="12.28515625" bestFit="1" customWidth="1"/>
    <col min="11" max="11" width="6.42578125" bestFit="1" customWidth="1"/>
    <col min="12" max="12" width="7.28515625" bestFit="1" customWidth="1"/>
    <col min="13" max="13" width="5.5703125" bestFit="1" customWidth="1"/>
    <col min="14" max="14" width="11.7109375" bestFit="1" customWidth="1"/>
    <col min="15" max="15" width="8" bestFit="1" customWidth="1"/>
    <col min="16" max="16" width="11.5703125" bestFit="1" customWidth="1"/>
    <col min="17" max="17" width="13.140625" bestFit="1" customWidth="1"/>
    <col min="18" max="18" width="14.28515625" bestFit="1" customWidth="1"/>
    <col min="19" max="19" width="5.5703125" bestFit="1" customWidth="1"/>
    <col min="20" max="20" width="8" bestFit="1" customWidth="1"/>
    <col min="21" max="21" width="6.42578125" bestFit="1" customWidth="1"/>
    <col min="22" max="22" width="12.140625" bestFit="1" customWidth="1"/>
    <col min="23" max="23" width="20.7109375" bestFit="1" customWidth="1"/>
    <col min="24" max="24" width="13.140625" bestFit="1" customWidth="1"/>
    <col min="25" max="25" width="16.85546875" bestFit="1" customWidth="1"/>
    <col min="26" max="26" width="13.28515625" bestFit="1" customWidth="1"/>
    <col min="27" max="27" width="8" bestFit="1" customWidth="1"/>
    <col min="28" max="28" width="5.5703125" bestFit="1" customWidth="1"/>
  </cols>
  <sheetData>
    <row r="1" spans="1:28" ht="27" customHeight="1" x14ac:dyDescent="0.25"/>
    <row r="2" spans="1:28" x14ac:dyDescent="0.25">
      <c r="A2" t="s">
        <v>19</v>
      </c>
      <c r="B2" t="s">
        <v>0</v>
      </c>
      <c r="C2" t="s">
        <v>1</v>
      </c>
      <c r="D2" t="s">
        <v>2</v>
      </c>
      <c r="E2" t="s">
        <v>3</v>
      </c>
      <c r="F2" t="s">
        <v>4</v>
      </c>
      <c r="G2" t="s">
        <v>5</v>
      </c>
      <c r="H2" t="s">
        <v>6</v>
      </c>
      <c r="I2" t="s">
        <v>8</v>
      </c>
      <c r="J2" t="s">
        <v>9</v>
      </c>
      <c r="K2" t="s">
        <v>10</v>
      </c>
      <c r="L2" t="s">
        <v>11</v>
      </c>
      <c r="M2" t="s">
        <v>12</v>
      </c>
      <c r="N2" t="s">
        <v>13</v>
      </c>
      <c r="O2" t="s">
        <v>14</v>
      </c>
      <c r="P2" t="s">
        <v>15</v>
      </c>
      <c r="Q2" t="s">
        <v>29</v>
      </c>
      <c r="R2" t="s">
        <v>27</v>
      </c>
      <c r="S2" t="s">
        <v>25</v>
      </c>
      <c r="T2" t="s">
        <v>24</v>
      </c>
      <c r="U2" t="s">
        <v>23</v>
      </c>
      <c r="V2" t="s">
        <v>7</v>
      </c>
      <c r="W2" t="s">
        <v>26</v>
      </c>
      <c r="X2" t="s">
        <v>30</v>
      </c>
      <c r="Y2" t="s">
        <v>20</v>
      </c>
      <c r="Z2" t="s">
        <v>28</v>
      </c>
      <c r="AA2" t="s">
        <v>46</v>
      </c>
      <c r="AB2" t="s">
        <v>47</v>
      </c>
    </row>
    <row r="3" spans="1:28" x14ac:dyDescent="0.25">
      <c r="A3" t="s">
        <v>16</v>
      </c>
      <c r="B3">
        <v>1</v>
      </c>
      <c r="C3" s="1">
        <v>40544</v>
      </c>
      <c r="D3">
        <v>1</v>
      </c>
      <c r="E3">
        <v>0</v>
      </c>
      <c r="F3">
        <v>1</v>
      </c>
      <c r="G3">
        <v>0</v>
      </c>
      <c r="H3" t="s">
        <v>21</v>
      </c>
      <c r="I3">
        <v>6</v>
      </c>
      <c r="J3">
        <v>1</v>
      </c>
      <c r="K3" s="53">
        <v>0.24</v>
      </c>
      <c r="L3" s="53">
        <v>0.28789999999999999</v>
      </c>
      <c r="M3">
        <v>0.81</v>
      </c>
      <c r="N3">
        <v>0</v>
      </c>
      <c r="O3">
        <v>3</v>
      </c>
      <c r="P3">
        <v>13</v>
      </c>
      <c r="Q3">
        <v>16</v>
      </c>
      <c r="R3" t="s">
        <v>33</v>
      </c>
      <c r="S3">
        <v>2011</v>
      </c>
      <c r="T3" t="s">
        <v>31</v>
      </c>
      <c r="U3" s="66">
        <v>0</v>
      </c>
      <c r="V3" t="s">
        <v>48</v>
      </c>
      <c r="W3" t="s">
        <v>32</v>
      </c>
      <c r="X3" s="53">
        <v>0.24</v>
      </c>
      <c r="Y3" s="53">
        <v>0.28999999999999998</v>
      </c>
      <c r="Z3" s="54">
        <v>0.81</v>
      </c>
      <c r="AA3" s="67" t="str">
        <f>TEXT(RESULT__B[[#This Row],[TIME]],"AM/PM")</f>
        <v>AM</v>
      </c>
      <c r="AB3" t="str">
        <f>TEXT(RESULT__B[[#This Row],[DTEDAY]],"DD")</f>
        <v>01</v>
      </c>
    </row>
    <row r="4" spans="1:28" x14ac:dyDescent="0.25">
      <c r="A4" t="s">
        <v>16</v>
      </c>
      <c r="B4">
        <v>2</v>
      </c>
      <c r="C4" s="1">
        <v>40544</v>
      </c>
      <c r="D4">
        <v>1</v>
      </c>
      <c r="E4">
        <v>0</v>
      </c>
      <c r="F4">
        <v>1</v>
      </c>
      <c r="G4">
        <v>1</v>
      </c>
      <c r="H4" t="s">
        <v>21</v>
      </c>
      <c r="I4">
        <v>6</v>
      </c>
      <c r="J4">
        <v>1</v>
      </c>
      <c r="K4" s="53">
        <v>0.22</v>
      </c>
      <c r="L4" s="53">
        <v>0.2727</v>
      </c>
      <c r="M4">
        <v>0.8</v>
      </c>
      <c r="N4">
        <v>0</v>
      </c>
      <c r="O4">
        <v>8</v>
      </c>
      <c r="P4">
        <v>32</v>
      </c>
      <c r="Q4">
        <v>40</v>
      </c>
      <c r="R4" t="s">
        <v>33</v>
      </c>
      <c r="S4">
        <v>2011</v>
      </c>
      <c r="T4" t="s">
        <v>31</v>
      </c>
      <c r="U4" s="66">
        <v>4.1666666666666664E-2</v>
      </c>
      <c r="V4" t="s">
        <v>48</v>
      </c>
      <c r="W4" t="s">
        <v>32</v>
      </c>
      <c r="X4" s="53">
        <v>0.22</v>
      </c>
      <c r="Y4" s="53">
        <v>0.27</v>
      </c>
      <c r="Z4" s="54">
        <v>0.8</v>
      </c>
      <c r="AA4" s="67" t="str">
        <f>TEXT(RESULT__B[[#This Row],[TIME]],"AM/PM")</f>
        <v>AM</v>
      </c>
      <c r="AB4" t="str">
        <f>TEXT(RESULT__B[[#This Row],[DTEDAY]],"DD")</f>
        <v>01</v>
      </c>
    </row>
    <row r="5" spans="1:28" x14ac:dyDescent="0.25">
      <c r="A5" t="s">
        <v>16</v>
      </c>
      <c r="B5">
        <v>3</v>
      </c>
      <c r="C5" s="1">
        <v>40544</v>
      </c>
      <c r="D5">
        <v>1</v>
      </c>
      <c r="E5">
        <v>0</v>
      </c>
      <c r="F5">
        <v>1</v>
      </c>
      <c r="G5">
        <v>2</v>
      </c>
      <c r="H5" t="s">
        <v>21</v>
      </c>
      <c r="I5">
        <v>6</v>
      </c>
      <c r="J5">
        <v>1</v>
      </c>
      <c r="K5" s="53">
        <v>0.22</v>
      </c>
      <c r="L5" s="53">
        <v>0.2727</v>
      </c>
      <c r="M5">
        <v>0.8</v>
      </c>
      <c r="N5">
        <v>0</v>
      </c>
      <c r="O5">
        <v>5</v>
      </c>
      <c r="P5">
        <v>27</v>
      </c>
      <c r="Q5">
        <v>32</v>
      </c>
      <c r="R5" t="s">
        <v>33</v>
      </c>
      <c r="S5">
        <v>2011</v>
      </c>
      <c r="T5" t="s">
        <v>31</v>
      </c>
      <c r="U5" s="66">
        <v>8.3333333333333329E-2</v>
      </c>
      <c r="V5" t="s">
        <v>48</v>
      </c>
      <c r="W5" t="s">
        <v>32</v>
      </c>
      <c r="X5" s="53">
        <v>0.22</v>
      </c>
      <c r="Y5" s="53">
        <v>0.27</v>
      </c>
      <c r="Z5" s="54">
        <v>0.8</v>
      </c>
      <c r="AA5" s="67" t="str">
        <f>TEXT(RESULT__B[[#This Row],[TIME]],"AM/PM")</f>
        <v>AM</v>
      </c>
      <c r="AB5" t="str">
        <f>TEXT(RESULT__B[[#This Row],[DTEDAY]],"DD")</f>
        <v>01</v>
      </c>
    </row>
    <row r="6" spans="1:28" x14ac:dyDescent="0.25">
      <c r="A6" t="s">
        <v>16</v>
      </c>
      <c r="B6">
        <v>4</v>
      </c>
      <c r="C6" s="1">
        <v>40544</v>
      </c>
      <c r="D6">
        <v>1</v>
      </c>
      <c r="E6">
        <v>0</v>
      </c>
      <c r="F6">
        <v>1</v>
      </c>
      <c r="G6">
        <v>3</v>
      </c>
      <c r="H6" t="s">
        <v>21</v>
      </c>
      <c r="I6">
        <v>6</v>
      </c>
      <c r="J6">
        <v>1</v>
      </c>
      <c r="K6" s="53">
        <v>0.24</v>
      </c>
      <c r="L6" s="53">
        <v>0.28789999999999999</v>
      </c>
      <c r="M6">
        <v>0.75</v>
      </c>
      <c r="N6">
        <v>0</v>
      </c>
      <c r="O6">
        <v>3</v>
      </c>
      <c r="P6">
        <v>10</v>
      </c>
      <c r="Q6">
        <v>13</v>
      </c>
      <c r="R6" t="s">
        <v>33</v>
      </c>
      <c r="S6">
        <v>2011</v>
      </c>
      <c r="T6" t="s">
        <v>31</v>
      </c>
      <c r="U6" s="66">
        <v>0.125</v>
      </c>
      <c r="V6" t="s">
        <v>48</v>
      </c>
      <c r="W6" t="s">
        <v>32</v>
      </c>
      <c r="X6" s="53">
        <v>0.24</v>
      </c>
      <c r="Y6" s="53">
        <v>0.28999999999999998</v>
      </c>
      <c r="Z6" s="54">
        <v>0.75</v>
      </c>
      <c r="AA6" s="67" t="str">
        <f>TEXT(RESULT__B[[#This Row],[TIME]],"AM/PM")</f>
        <v>AM</v>
      </c>
      <c r="AB6" t="str">
        <f>TEXT(RESULT__B[[#This Row],[DTEDAY]],"DD")</f>
        <v>01</v>
      </c>
    </row>
    <row r="7" spans="1:28" x14ac:dyDescent="0.25">
      <c r="A7" t="s">
        <v>16</v>
      </c>
      <c r="B7">
        <v>5</v>
      </c>
      <c r="C7" s="1">
        <v>40544</v>
      </c>
      <c r="D7">
        <v>1</v>
      </c>
      <c r="E7">
        <v>0</v>
      </c>
      <c r="F7">
        <v>1</v>
      </c>
      <c r="G7">
        <v>4</v>
      </c>
      <c r="H7" t="s">
        <v>21</v>
      </c>
      <c r="I7">
        <v>6</v>
      </c>
      <c r="J7">
        <v>1</v>
      </c>
      <c r="K7" s="53">
        <v>0.24</v>
      </c>
      <c r="L7" s="53">
        <v>0.28789999999999999</v>
      </c>
      <c r="M7">
        <v>0.75</v>
      </c>
      <c r="N7">
        <v>0</v>
      </c>
      <c r="O7">
        <v>0</v>
      </c>
      <c r="P7">
        <v>1</v>
      </c>
      <c r="Q7">
        <v>1</v>
      </c>
      <c r="R7" t="s">
        <v>33</v>
      </c>
      <c r="S7">
        <v>2011</v>
      </c>
      <c r="T7" t="s">
        <v>31</v>
      </c>
      <c r="U7" s="66">
        <v>0.16666666666666666</v>
      </c>
      <c r="V7" t="s">
        <v>48</v>
      </c>
      <c r="W7" t="s">
        <v>32</v>
      </c>
      <c r="X7" s="53">
        <v>0.24</v>
      </c>
      <c r="Y7" s="53">
        <v>0.28999999999999998</v>
      </c>
      <c r="Z7" s="54">
        <v>0.75</v>
      </c>
      <c r="AA7" s="67" t="str">
        <f>TEXT(RESULT__B[[#This Row],[TIME]],"AM/PM")</f>
        <v>AM</v>
      </c>
      <c r="AB7" t="str">
        <f>TEXT(RESULT__B[[#This Row],[DTEDAY]],"DD")</f>
        <v>01</v>
      </c>
    </row>
    <row r="8" spans="1:28" x14ac:dyDescent="0.25">
      <c r="A8" t="s">
        <v>16</v>
      </c>
      <c r="B8">
        <v>6</v>
      </c>
      <c r="C8" s="1">
        <v>40544</v>
      </c>
      <c r="D8">
        <v>1</v>
      </c>
      <c r="E8">
        <v>0</v>
      </c>
      <c r="F8">
        <v>1</v>
      </c>
      <c r="G8">
        <v>5</v>
      </c>
      <c r="H8" t="s">
        <v>21</v>
      </c>
      <c r="I8">
        <v>6</v>
      </c>
      <c r="J8">
        <v>2</v>
      </c>
      <c r="K8" s="53">
        <v>0.24</v>
      </c>
      <c r="L8" s="53">
        <v>0.2576</v>
      </c>
      <c r="M8">
        <v>0.75</v>
      </c>
      <c r="N8">
        <v>8.9599999999999999E-2</v>
      </c>
      <c r="O8">
        <v>0</v>
      </c>
      <c r="P8">
        <v>1</v>
      </c>
      <c r="Q8">
        <v>1</v>
      </c>
      <c r="R8" t="s">
        <v>33</v>
      </c>
      <c r="S8">
        <v>2011</v>
      </c>
      <c r="T8" t="s">
        <v>31</v>
      </c>
      <c r="U8" s="66">
        <v>0.20833333333333334</v>
      </c>
      <c r="V8" t="s">
        <v>48</v>
      </c>
      <c r="W8" t="s">
        <v>34</v>
      </c>
      <c r="X8" s="53">
        <v>0.24</v>
      </c>
      <c r="Y8" s="53">
        <v>0.26</v>
      </c>
      <c r="Z8" s="54">
        <v>0.75</v>
      </c>
      <c r="AA8" s="67" t="str">
        <f>TEXT(RESULT__B[[#This Row],[TIME]],"AM/PM")</f>
        <v>AM</v>
      </c>
      <c r="AB8" t="str">
        <f>TEXT(RESULT__B[[#This Row],[DTEDAY]],"DD")</f>
        <v>01</v>
      </c>
    </row>
    <row r="9" spans="1:28" x14ac:dyDescent="0.25">
      <c r="A9" t="s">
        <v>16</v>
      </c>
      <c r="B9">
        <v>7</v>
      </c>
      <c r="C9" s="1">
        <v>40544</v>
      </c>
      <c r="D9">
        <v>1</v>
      </c>
      <c r="E9">
        <v>0</v>
      </c>
      <c r="F9">
        <v>1</v>
      </c>
      <c r="G9">
        <v>6</v>
      </c>
      <c r="H9" t="s">
        <v>21</v>
      </c>
      <c r="I9">
        <v>6</v>
      </c>
      <c r="J9">
        <v>1</v>
      </c>
      <c r="K9" s="53">
        <v>0.22</v>
      </c>
      <c r="L9" s="53">
        <v>0.2727</v>
      </c>
      <c r="M9">
        <v>0.8</v>
      </c>
      <c r="N9">
        <v>0</v>
      </c>
      <c r="O9">
        <v>2</v>
      </c>
      <c r="P9">
        <v>0</v>
      </c>
      <c r="Q9">
        <v>2</v>
      </c>
      <c r="R9" t="s">
        <v>33</v>
      </c>
      <c r="S9">
        <v>2011</v>
      </c>
      <c r="T9" t="s">
        <v>31</v>
      </c>
      <c r="U9" s="66">
        <v>0.25</v>
      </c>
      <c r="V9" t="s">
        <v>48</v>
      </c>
      <c r="W9" t="s">
        <v>32</v>
      </c>
      <c r="X9" s="53">
        <v>0.22</v>
      </c>
      <c r="Y9" s="53">
        <v>0.27</v>
      </c>
      <c r="Z9" s="54">
        <v>0.8</v>
      </c>
      <c r="AA9" s="67" t="str">
        <f>TEXT(RESULT__B[[#This Row],[TIME]],"AM/PM")</f>
        <v>AM</v>
      </c>
      <c r="AB9" t="str">
        <f>TEXT(RESULT__B[[#This Row],[DTEDAY]],"DD")</f>
        <v>01</v>
      </c>
    </row>
    <row r="10" spans="1:28" x14ac:dyDescent="0.25">
      <c r="A10" t="s">
        <v>16</v>
      </c>
      <c r="B10">
        <v>8</v>
      </c>
      <c r="C10" s="1">
        <v>40544</v>
      </c>
      <c r="D10">
        <v>1</v>
      </c>
      <c r="E10">
        <v>0</v>
      </c>
      <c r="F10">
        <v>1</v>
      </c>
      <c r="G10">
        <v>7</v>
      </c>
      <c r="H10" t="s">
        <v>21</v>
      </c>
      <c r="I10">
        <v>6</v>
      </c>
      <c r="J10">
        <v>1</v>
      </c>
      <c r="K10" s="53">
        <v>0.2</v>
      </c>
      <c r="L10" s="53">
        <v>0.2576</v>
      </c>
      <c r="M10">
        <v>0.86</v>
      </c>
      <c r="N10">
        <v>0</v>
      </c>
      <c r="O10">
        <v>1</v>
      </c>
      <c r="P10">
        <v>2</v>
      </c>
      <c r="Q10">
        <v>3</v>
      </c>
      <c r="R10" t="s">
        <v>33</v>
      </c>
      <c r="S10">
        <v>2011</v>
      </c>
      <c r="T10" t="s">
        <v>31</v>
      </c>
      <c r="U10" s="66">
        <v>0.29166666666666669</v>
      </c>
      <c r="V10" t="s">
        <v>48</v>
      </c>
      <c r="W10" t="s">
        <v>32</v>
      </c>
      <c r="X10" s="53">
        <v>0.2</v>
      </c>
      <c r="Y10" s="53">
        <v>0.26</v>
      </c>
      <c r="Z10" s="54">
        <v>0.86</v>
      </c>
      <c r="AA10" s="67" t="str">
        <f>TEXT(RESULT__B[[#This Row],[TIME]],"AM/PM")</f>
        <v>AM</v>
      </c>
      <c r="AB10" t="str">
        <f>TEXT(RESULT__B[[#This Row],[DTEDAY]],"DD")</f>
        <v>01</v>
      </c>
    </row>
    <row r="11" spans="1:28" x14ac:dyDescent="0.25">
      <c r="A11" t="s">
        <v>16</v>
      </c>
      <c r="B11">
        <v>9</v>
      </c>
      <c r="C11" s="1">
        <v>40544</v>
      </c>
      <c r="D11">
        <v>1</v>
      </c>
      <c r="E11">
        <v>0</v>
      </c>
      <c r="F11">
        <v>1</v>
      </c>
      <c r="G11">
        <v>8</v>
      </c>
      <c r="H11" t="s">
        <v>21</v>
      </c>
      <c r="I11">
        <v>6</v>
      </c>
      <c r="J11">
        <v>1</v>
      </c>
      <c r="K11" s="53">
        <v>0.24</v>
      </c>
      <c r="L11" s="53"/>
      <c r="M11">
        <v>0.75</v>
      </c>
      <c r="N11">
        <v>0</v>
      </c>
      <c r="O11">
        <v>1</v>
      </c>
      <c r="P11">
        <v>7</v>
      </c>
      <c r="Q11">
        <v>8</v>
      </c>
      <c r="R11" t="s">
        <v>33</v>
      </c>
      <c r="S11">
        <v>2011</v>
      </c>
      <c r="T11" t="s">
        <v>31</v>
      </c>
      <c r="U11" s="66">
        <v>0.33333333333333331</v>
      </c>
      <c r="V11" t="s">
        <v>48</v>
      </c>
      <c r="W11" t="s">
        <v>32</v>
      </c>
      <c r="X11" s="53">
        <v>0.24</v>
      </c>
      <c r="Y11" s="53">
        <v>0.2</v>
      </c>
      <c r="Z11" s="54">
        <v>0.75</v>
      </c>
      <c r="AA11" s="67" t="str">
        <f>TEXT(RESULT__B[[#This Row],[TIME]],"AM/PM")</f>
        <v>AM</v>
      </c>
      <c r="AB11" t="str">
        <f>TEXT(RESULT__B[[#This Row],[DTEDAY]],"DD")</f>
        <v>01</v>
      </c>
    </row>
    <row r="12" spans="1:28" x14ac:dyDescent="0.25">
      <c r="A12" t="s">
        <v>16</v>
      </c>
      <c r="B12">
        <v>10</v>
      </c>
      <c r="C12" s="1">
        <v>40544</v>
      </c>
      <c r="D12">
        <v>1</v>
      </c>
      <c r="E12">
        <v>0</v>
      </c>
      <c r="F12">
        <v>1</v>
      </c>
      <c r="G12">
        <v>9</v>
      </c>
      <c r="H12" t="s">
        <v>21</v>
      </c>
      <c r="I12">
        <v>6</v>
      </c>
      <c r="J12">
        <v>1</v>
      </c>
      <c r="K12" s="53">
        <v>0.32</v>
      </c>
      <c r="L12" s="53">
        <v>0.34849999999999998</v>
      </c>
      <c r="M12">
        <v>0.76</v>
      </c>
      <c r="N12">
        <v>0</v>
      </c>
      <c r="O12">
        <v>8</v>
      </c>
      <c r="P12">
        <v>6</v>
      </c>
      <c r="Q12">
        <v>14</v>
      </c>
      <c r="R12" t="s">
        <v>33</v>
      </c>
      <c r="S12">
        <v>2011</v>
      </c>
      <c r="T12" t="s">
        <v>31</v>
      </c>
      <c r="U12" s="66">
        <v>0.375</v>
      </c>
      <c r="V12" t="s">
        <v>48</v>
      </c>
      <c r="W12" t="s">
        <v>32</v>
      </c>
      <c r="X12" s="53">
        <v>0.32</v>
      </c>
      <c r="Y12" s="53">
        <v>0.35</v>
      </c>
      <c r="Z12" s="54">
        <v>0.76</v>
      </c>
      <c r="AA12" s="67" t="str">
        <f>TEXT(RESULT__B[[#This Row],[TIME]],"AM/PM")</f>
        <v>AM</v>
      </c>
      <c r="AB12" t="str">
        <f>TEXT(RESULT__B[[#This Row],[DTEDAY]],"DD")</f>
        <v>01</v>
      </c>
    </row>
    <row r="13" spans="1:28" x14ac:dyDescent="0.25">
      <c r="A13" t="s">
        <v>16</v>
      </c>
      <c r="B13">
        <v>11</v>
      </c>
      <c r="C13" s="1">
        <v>40544</v>
      </c>
      <c r="D13">
        <v>1</v>
      </c>
      <c r="E13">
        <v>0</v>
      </c>
      <c r="F13">
        <v>1</v>
      </c>
      <c r="G13">
        <v>10</v>
      </c>
      <c r="H13" t="s">
        <v>21</v>
      </c>
      <c r="I13">
        <v>6</v>
      </c>
      <c r="J13">
        <v>1</v>
      </c>
      <c r="K13" s="53">
        <v>0.38</v>
      </c>
      <c r="L13" s="53">
        <v>0.39389999999999997</v>
      </c>
      <c r="M13">
        <v>0.76</v>
      </c>
      <c r="N13">
        <v>0.25369999999999998</v>
      </c>
      <c r="O13">
        <v>12</v>
      </c>
      <c r="P13">
        <v>24</v>
      </c>
      <c r="Q13">
        <v>36</v>
      </c>
      <c r="R13" t="s">
        <v>33</v>
      </c>
      <c r="S13">
        <v>2011</v>
      </c>
      <c r="T13" t="s">
        <v>31</v>
      </c>
      <c r="U13" s="66">
        <v>0.41666666666666669</v>
      </c>
      <c r="V13" t="s">
        <v>48</v>
      </c>
      <c r="W13" t="s">
        <v>32</v>
      </c>
      <c r="X13" s="53">
        <v>0.38</v>
      </c>
      <c r="Y13" s="53">
        <v>0.39</v>
      </c>
      <c r="Z13" s="54">
        <v>0.76</v>
      </c>
      <c r="AA13" s="67" t="str">
        <f>TEXT(RESULT__B[[#This Row],[TIME]],"AM/PM")</f>
        <v>AM</v>
      </c>
      <c r="AB13" t="str">
        <f>TEXT(RESULT__B[[#This Row],[DTEDAY]],"DD")</f>
        <v>01</v>
      </c>
    </row>
    <row r="14" spans="1:28" x14ac:dyDescent="0.25">
      <c r="A14" t="s">
        <v>16</v>
      </c>
      <c r="B14">
        <v>12</v>
      </c>
      <c r="C14" s="1">
        <v>40544</v>
      </c>
      <c r="D14">
        <v>1</v>
      </c>
      <c r="E14">
        <v>0</v>
      </c>
      <c r="F14">
        <v>1</v>
      </c>
      <c r="G14">
        <v>11</v>
      </c>
      <c r="H14" t="s">
        <v>21</v>
      </c>
      <c r="I14">
        <v>6</v>
      </c>
      <c r="J14">
        <v>1</v>
      </c>
      <c r="K14" s="53">
        <v>0.36</v>
      </c>
      <c r="L14" s="53">
        <v>0.33329999999999999</v>
      </c>
      <c r="M14">
        <v>0.81</v>
      </c>
      <c r="N14">
        <v>0.28360000000000002</v>
      </c>
      <c r="O14">
        <v>26</v>
      </c>
      <c r="P14">
        <v>30</v>
      </c>
      <c r="Q14">
        <v>56</v>
      </c>
      <c r="R14" t="s">
        <v>33</v>
      </c>
      <c r="S14">
        <v>2011</v>
      </c>
      <c r="T14" t="s">
        <v>31</v>
      </c>
      <c r="U14" s="66">
        <v>0.45833333333333331</v>
      </c>
      <c r="V14" t="s">
        <v>48</v>
      </c>
      <c r="W14" t="s">
        <v>32</v>
      </c>
      <c r="X14" s="53">
        <v>0.36</v>
      </c>
      <c r="Y14" s="53">
        <v>0.33</v>
      </c>
      <c r="Z14" s="54">
        <v>0.81</v>
      </c>
      <c r="AA14" s="67" t="str">
        <f>TEXT(RESULT__B[[#This Row],[TIME]],"AM/PM")</f>
        <v>AM</v>
      </c>
      <c r="AB14" t="str">
        <f>TEXT(RESULT__B[[#This Row],[DTEDAY]],"DD")</f>
        <v>01</v>
      </c>
    </row>
    <row r="15" spans="1:28" x14ac:dyDescent="0.25">
      <c r="A15" t="s">
        <v>16</v>
      </c>
      <c r="B15">
        <v>13</v>
      </c>
      <c r="C15" s="1">
        <v>40544</v>
      </c>
      <c r="D15">
        <v>1</v>
      </c>
      <c r="E15">
        <v>0</v>
      </c>
      <c r="F15">
        <v>1</v>
      </c>
      <c r="G15">
        <v>12</v>
      </c>
      <c r="H15" t="s">
        <v>21</v>
      </c>
      <c r="I15">
        <v>6</v>
      </c>
      <c r="J15">
        <v>1</v>
      </c>
      <c r="K15" s="53">
        <v>0.42</v>
      </c>
      <c r="L15" s="53">
        <v>0.42420000000000002</v>
      </c>
      <c r="M15">
        <v>0.77</v>
      </c>
      <c r="N15">
        <v>0.28360000000000002</v>
      </c>
      <c r="O15">
        <v>29</v>
      </c>
      <c r="P15">
        <v>55</v>
      </c>
      <c r="Q15">
        <v>84</v>
      </c>
      <c r="R15" t="s">
        <v>33</v>
      </c>
      <c r="S15">
        <v>2011</v>
      </c>
      <c r="T15" t="s">
        <v>31</v>
      </c>
      <c r="U15" s="66">
        <v>0.5</v>
      </c>
      <c r="V15" t="s">
        <v>48</v>
      </c>
      <c r="W15" t="s">
        <v>32</v>
      </c>
      <c r="X15" s="53">
        <v>0.42</v>
      </c>
      <c r="Y15" s="53">
        <v>0.42</v>
      </c>
      <c r="Z15" s="54">
        <v>0.77</v>
      </c>
      <c r="AA15" s="67" t="str">
        <f>TEXT(RESULT__B[[#This Row],[TIME]],"AM/PM")</f>
        <v>PM</v>
      </c>
      <c r="AB15" t="str">
        <f>TEXT(RESULT__B[[#This Row],[DTEDAY]],"DD")</f>
        <v>01</v>
      </c>
    </row>
    <row r="16" spans="1:28" x14ac:dyDescent="0.25">
      <c r="A16" t="s">
        <v>16</v>
      </c>
      <c r="B16">
        <v>14</v>
      </c>
      <c r="C16" s="1">
        <v>40544</v>
      </c>
      <c r="D16">
        <v>1</v>
      </c>
      <c r="E16">
        <v>0</v>
      </c>
      <c r="F16">
        <v>1</v>
      </c>
      <c r="G16">
        <v>13</v>
      </c>
      <c r="H16" t="s">
        <v>21</v>
      </c>
      <c r="I16">
        <v>6</v>
      </c>
      <c r="J16">
        <v>2</v>
      </c>
      <c r="K16" s="53">
        <v>0.46</v>
      </c>
      <c r="L16" s="53">
        <v>0.45450000000000002</v>
      </c>
      <c r="M16">
        <v>0.72</v>
      </c>
      <c r="N16">
        <v>0.29849999999999999</v>
      </c>
      <c r="O16">
        <v>47</v>
      </c>
      <c r="P16">
        <v>47</v>
      </c>
      <c r="Q16">
        <v>94</v>
      </c>
      <c r="R16" t="s">
        <v>33</v>
      </c>
      <c r="S16">
        <v>2011</v>
      </c>
      <c r="T16" t="s">
        <v>31</v>
      </c>
      <c r="U16" s="66">
        <v>0.54166666666666663</v>
      </c>
      <c r="V16" t="s">
        <v>48</v>
      </c>
      <c r="W16" t="s">
        <v>34</v>
      </c>
      <c r="X16" s="53">
        <v>0.46</v>
      </c>
      <c r="Y16" s="53">
        <v>0.45</v>
      </c>
      <c r="Z16" s="54">
        <v>0.72</v>
      </c>
      <c r="AA16" s="67" t="str">
        <f>TEXT(RESULT__B[[#This Row],[TIME]],"AM/PM")</f>
        <v>PM</v>
      </c>
      <c r="AB16" t="str">
        <f>TEXT(RESULT__B[[#This Row],[DTEDAY]],"DD")</f>
        <v>01</v>
      </c>
    </row>
    <row r="17" spans="1:28" x14ac:dyDescent="0.25">
      <c r="A17" t="s">
        <v>16</v>
      </c>
      <c r="B17">
        <v>15</v>
      </c>
      <c r="C17" s="1">
        <v>40544</v>
      </c>
      <c r="D17">
        <v>1</v>
      </c>
      <c r="E17">
        <v>0</v>
      </c>
      <c r="F17">
        <v>1</v>
      </c>
      <c r="G17">
        <v>14</v>
      </c>
      <c r="H17" t="s">
        <v>21</v>
      </c>
      <c r="I17">
        <v>6</v>
      </c>
      <c r="J17">
        <v>2</v>
      </c>
      <c r="K17" s="53">
        <v>0.46</v>
      </c>
      <c r="L17" s="53">
        <v>0.45450000000000002</v>
      </c>
      <c r="M17">
        <v>0.72</v>
      </c>
      <c r="N17">
        <v>0.28360000000000002</v>
      </c>
      <c r="O17">
        <v>35</v>
      </c>
      <c r="P17">
        <v>71</v>
      </c>
      <c r="Q17">
        <v>106</v>
      </c>
      <c r="R17" t="s">
        <v>33</v>
      </c>
      <c r="S17">
        <v>2011</v>
      </c>
      <c r="T17" t="s">
        <v>31</v>
      </c>
      <c r="U17" s="66">
        <v>0.58333333333333337</v>
      </c>
      <c r="V17" t="s">
        <v>48</v>
      </c>
      <c r="W17" t="s">
        <v>34</v>
      </c>
      <c r="X17" s="53">
        <v>0.46</v>
      </c>
      <c r="Y17" s="53">
        <v>0.45</v>
      </c>
      <c r="Z17" s="54">
        <v>0.72</v>
      </c>
      <c r="AA17" s="67" t="str">
        <f>TEXT(RESULT__B[[#This Row],[TIME]],"AM/PM")</f>
        <v>PM</v>
      </c>
      <c r="AB17" t="str">
        <f>TEXT(RESULT__B[[#This Row],[DTEDAY]],"DD")</f>
        <v>01</v>
      </c>
    </row>
    <row r="18" spans="1:28" x14ac:dyDescent="0.25">
      <c r="A18" t="s">
        <v>16</v>
      </c>
      <c r="B18">
        <v>16</v>
      </c>
      <c r="C18" s="1">
        <v>40544</v>
      </c>
      <c r="D18">
        <v>1</v>
      </c>
      <c r="E18">
        <v>0</v>
      </c>
      <c r="F18">
        <v>1</v>
      </c>
      <c r="G18">
        <v>15</v>
      </c>
      <c r="H18" t="s">
        <v>21</v>
      </c>
      <c r="I18">
        <v>6</v>
      </c>
      <c r="J18">
        <v>2</v>
      </c>
      <c r="K18" s="53">
        <v>0.44</v>
      </c>
      <c r="L18" s="53">
        <v>0.43940000000000001</v>
      </c>
      <c r="M18">
        <v>0.77</v>
      </c>
      <c r="N18">
        <v>0.29849999999999999</v>
      </c>
      <c r="O18">
        <v>40</v>
      </c>
      <c r="P18">
        <v>70</v>
      </c>
      <c r="Q18">
        <v>110</v>
      </c>
      <c r="R18" t="s">
        <v>33</v>
      </c>
      <c r="S18">
        <v>2011</v>
      </c>
      <c r="T18" t="s">
        <v>31</v>
      </c>
      <c r="U18" s="66">
        <v>0.625</v>
      </c>
      <c r="V18" t="s">
        <v>48</v>
      </c>
      <c r="W18" t="s">
        <v>34</v>
      </c>
      <c r="X18" s="53">
        <v>0.44</v>
      </c>
      <c r="Y18" s="53">
        <v>0.44</v>
      </c>
      <c r="Z18" s="54">
        <v>0.77</v>
      </c>
      <c r="AA18" s="67" t="str">
        <f>TEXT(RESULT__B[[#This Row],[TIME]],"AM/PM")</f>
        <v>PM</v>
      </c>
      <c r="AB18" t="str">
        <f>TEXT(RESULT__B[[#This Row],[DTEDAY]],"DD")</f>
        <v>01</v>
      </c>
    </row>
    <row r="19" spans="1:28" x14ac:dyDescent="0.25">
      <c r="A19" t="s">
        <v>16</v>
      </c>
      <c r="B19">
        <v>17</v>
      </c>
      <c r="C19" s="1">
        <v>40544</v>
      </c>
      <c r="D19">
        <v>1</v>
      </c>
      <c r="E19">
        <v>0</v>
      </c>
      <c r="F19">
        <v>1</v>
      </c>
      <c r="G19">
        <v>16</v>
      </c>
      <c r="H19" t="s">
        <v>21</v>
      </c>
      <c r="I19">
        <v>6</v>
      </c>
      <c r="J19">
        <v>2</v>
      </c>
      <c r="K19" s="53">
        <v>0.42</v>
      </c>
      <c r="L19" s="53">
        <v>0.42420000000000002</v>
      </c>
      <c r="M19">
        <v>0.82</v>
      </c>
      <c r="N19">
        <v>0.29849999999999999</v>
      </c>
      <c r="O19">
        <v>41</v>
      </c>
      <c r="P19">
        <v>52</v>
      </c>
      <c r="Q19">
        <v>93</v>
      </c>
      <c r="R19" t="s">
        <v>33</v>
      </c>
      <c r="S19">
        <v>2011</v>
      </c>
      <c r="T19" t="s">
        <v>31</v>
      </c>
      <c r="U19" s="66">
        <v>0.66666666666666663</v>
      </c>
      <c r="V19" t="s">
        <v>48</v>
      </c>
      <c r="W19" t="s">
        <v>34</v>
      </c>
      <c r="X19" s="53">
        <v>0.42</v>
      </c>
      <c r="Y19" s="53">
        <v>0.42</v>
      </c>
      <c r="Z19" s="54">
        <v>0.82</v>
      </c>
      <c r="AA19" s="67" t="str">
        <f>TEXT(RESULT__B[[#This Row],[TIME]],"AM/PM")</f>
        <v>PM</v>
      </c>
      <c r="AB19" t="str">
        <f>TEXT(RESULT__B[[#This Row],[DTEDAY]],"DD")</f>
        <v>01</v>
      </c>
    </row>
    <row r="20" spans="1:28" x14ac:dyDescent="0.25">
      <c r="A20" t="s">
        <v>16</v>
      </c>
      <c r="B20">
        <v>18</v>
      </c>
      <c r="C20" s="1">
        <v>40544</v>
      </c>
      <c r="D20">
        <v>1</v>
      </c>
      <c r="E20">
        <v>0</v>
      </c>
      <c r="F20">
        <v>1</v>
      </c>
      <c r="G20">
        <v>17</v>
      </c>
      <c r="H20" t="s">
        <v>21</v>
      </c>
      <c r="I20">
        <v>6</v>
      </c>
      <c r="J20">
        <v>2</v>
      </c>
      <c r="K20" s="53">
        <v>0.44</v>
      </c>
      <c r="L20" s="53"/>
      <c r="M20">
        <v>0.82</v>
      </c>
      <c r="N20">
        <v>0.28360000000000002</v>
      </c>
      <c r="O20">
        <v>15</v>
      </c>
      <c r="P20">
        <v>52</v>
      </c>
      <c r="Q20">
        <v>67</v>
      </c>
      <c r="R20" t="s">
        <v>33</v>
      </c>
      <c r="S20">
        <v>2011</v>
      </c>
      <c r="T20" t="s">
        <v>31</v>
      </c>
      <c r="U20" s="66">
        <v>0.70833333333333337</v>
      </c>
      <c r="V20" t="s">
        <v>48</v>
      </c>
      <c r="W20" t="s">
        <v>34</v>
      </c>
      <c r="X20" s="53">
        <v>0.44</v>
      </c>
      <c r="Y20" s="53">
        <v>0.2</v>
      </c>
      <c r="Z20" s="54">
        <v>0.82</v>
      </c>
      <c r="AA20" s="67" t="str">
        <f>TEXT(RESULT__B[[#This Row],[TIME]],"AM/PM")</f>
        <v>PM</v>
      </c>
      <c r="AB20" t="str">
        <f>TEXT(RESULT__B[[#This Row],[DTEDAY]],"DD")</f>
        <v>01</v>
      </c>
    </row>
    <row r="21" spans="1:28" x14ac:dyDescent="0.25">
      <c r="A21" t="s">
        <v>16</v>
      </c>
      <c r="B21">
        <v>19</v>
      </c>
      <c r="C21" s="1">
        <v>40544</v>
      </c>
      <c r="D21">
        <v>1</v>
      </c>
      <c r="E21">
        <v>0</v>
      </c>
      <c r="F21">
        <v>1</v>
      </c>
      <c r="G21">
        <v>18</v>
      </c>
      <c r="H21" t="s">
        <v>21</v>
      </c>
      <c r="I21">
        <v>6</v>
      </c>
      <c r="J21">
        <v>3</v>
      </c>
      <c r="K21" s="53">
        <v>0.42</v>
      </c>
      <c r="L21" s="53">
        <v>0.42420000000000002</v>
      </c>
      <c r="M21">
        <v>0.88</v>
      </c>
      <c r="N21">
        <v>0.25369999999999998</v>
      </c>
      <c r="O21">
        <v>9</v>
      </c>
      <c r="P21">
        <v>26</v>
      </c>
      <c r="Q21">
        <v>35</v>
      </c>
      <c r="R21" t="s">
        <v>33</v>
      </c>
      <c r="S21">
        <v>2011</v>
      </c>
      <c r="T21" t="s">
        <v>31</v>
      </c>
      <c r="U21" s="66">
        <v>0.75</v>
      </c>
      <c r="V21" t="s">
        <v>48</v>
      </c>
      <c r="W21" t="s">
        <v>35</v>
      </c>
      <c r="X21" s="53">
        <v>0.42</v>
      </c>
      <c r="Y21" s="53">
        <v>0.42</v>
      </c>
      <c r="Z21" s="54">
        <v>0.88</v>
      </c>
      <c r="AA21" s="67" t="str">
        <f>TEXT(RESULT__B[[#This Row],[TIME]],"AM/PM")</f>
        <v>PM</v>
      </c>
      <c r="AB21" t="str">
        <f>TEXT(RESULT__B[[#This Row],[DTEDAY]],"DD")</f>
        <v>01</v>
      </c>
    </row>
    <row r="22" spans="1:28" x14ac:dyDescent="0.25">
      <c r="A22" t="s">
        <v>16</v>
      </c>
      <c r="B22">
        <v>20</v>
      </c>
      <c r="C22" s="1">
        <v>40544</v>
      </c>
      <c r="D22">
        <v>1</v>
      </c>
      <c r="E22">
        <v>0</v>
      </c>
      <c r="F22">
        <v>1</v>
      </c>
      <c r="G22">
        <v>19</v>
      </c>
      <c r="H22" t="s">
        <v>21</v>
      </c>
      <c r="I22">
        <v>6</v>
      </c>
      <c r="J22">
        <v>3</v>
      </c>
      <c r="K22" s="53">
        <v>0.42</v>
      </c>
      <c r="L22" s="53">
        <v>0.42420000000000002</v>
      </c>
      <c r="M22">
        <v>0.88</v>
      </c>
      <c r="N22">
        <v>0.25369999999999998</v>
      </c>
      <c r="O22">
        <v>6</v>
      </c>
      <c r="P22">
        <v>31</v>
      </c>
      <c r="Q22">
        <v>37</v>
      </c>
      <c r="R22" t="s">
        <v>33</v>
      </c>
      <c r="S22">
        <v>2011</v>
      </c>
      <c r="T22" t="s">
        <v>31</v>
      </c>
      <c r="U22" s="66">
        <v>0.79166666666666663</v>
      </c>
      <c r="V22" t="s">
        <v>48</v>
      </c>
      <c r="W22" t="s">
        <v>35</v>
      </c>
      <c r="X22" s="53">
        <v>0.42</v>
      </c>
      <c r="Y22" s="53">
        <v>0.42</v>
      </c>
      <c r="Z22" s="54">
        <v>0.88</v>
      </c>
      <c r="AA22" s="67" t="str">
        <f>TEXT(RESULT__B[[#This Row],[TIME]],"AM/PM")</f>
        <v>PM</v>
      </c>
      <c r="AB22" t="str">
        <f>TEXT(RESULT__B[[#This Row],[DTEDAY]],"DD")</f>
        <v>01</v>
      </c>
    </row>
    <row r="23" spans="1:28" x14ac:dyDescent="0.25">
      <c r="A23" t="s">
        <v>16</v>
      </c>
      <c r="B23">
        <v>21</v>
      </c>
      <c r="C23" s="1">
        <v>40544</v>
      </c>
      <c r="D23">
        <v>1</v>
      </c>
      <c r="E23">
        <v>0</v>
      </c>
      <c r="F23">
        <v>1</v>
      </c>
      <c r="G23">
        <v>20</v>
      </c>
      <c r="H23" t="s">
        <v>21</v>
      </c>
      <c r="I23">
        <v>6</v>
      </c>
      <c r="J23">
        <v>2</v>
      </c>
      <c r="K23" s="53">
        <v>0.4</v>
      </c>
      <c r="L23" s="53">
        <v>0.40910000000000002</v>
      </c>
      <c r="M23">
        <v>0.87</v>
      </c>
      <c r="N23">
        <v>0.25369999999999998</v>
      </c>
      <c r="O23">
        <v>11</v>
      </c>
      <c r="P23">
        <v>25</v>
      </c>
      <c r="Q23">
        <v>36</v>
      </c>
      <c r="R23" t="s">
        <v>33</v>
      </c>
      <c r="S23">
        <v>2011</v>
      </c>
      <c r="T23" t="s">
        <v>31</v>
      </c>
      <c r="U23" s="66">
        <v>0.83333333333333337</v>
      </c>
      <c r="V23" t="s">
        <v>48</v>
      </c>
      <c r="W23" t="s">
        <v>34</v>
      </c>
      <c r="X23" s="53">
        <v>0.4</v>
      </c>
      <c r="Y23" s="53">
        <v>0.41</v>
      </c>
      <c r="Z23" s="54">
        <v>0.87</v>
      </c>
      <c r="AA23" s="67" t="str">
        <f>TEXT(RESULT__B[[#This Row],[TIME]],"AM/PM")</f>
        <v>PM</v>
      </c>
      <c r="AB23" t="str">
        <f>TEXT(RESULT__B[[#This Row],[DTEDAY]],"DD")</f>
        <v>01</v>
      </c>
    </row>
    <row r="24" spans="1:28" x14ac:dyDescent="0.25">
      <c r="A24" t="s">
        <v>16</v>
      </c>
      <c r="B24">
        <v>22</v>
      </c>
      <c r="C24" s="1">
        <v>40544</v>
      </c>
      <c r="D24">
        <v>1</v>
      </c>
      <c r="E24">
        <v>0</v>
      </c>
      <c r="F24">
        <v>1</v>
      </c>
      <c r="G24">
        <v>21</v>
      </c>
      <c r="H24" t="s">
        <v>21</v>
      </c>
      <c r="I24">
        <v>6</v>
      </c>
      <c r="J24">
        <v>2</v>
      </c>
      <c r="K24" s="53">
        <v>0.4</v>
      </c>
      <c r="L24" s="53">
        <v>0.40910000000000002</v>
      </c>
      <c r="M24">
        <v>0.87</v>
      </c>
      <c r="N24">
        <v>0.19400000000000001</v>
      </c>
      <c r="O24">
        <v>3</v>
      </c>
      <c r="P24">
        <v>31</v>
      </c>
      <c r="Q24">
        <v>34</v>
      </c>
      <c r="R24" t="s">
        <v>33</v>
      </c>
      <c r="S24">
        <v>2011</v>
      </c>
      <c r="T24" t="s">
        <v>31</v>
      </c>
      <c r="U24" s="66">
        <v>0.875</v>
      </c>
      <c r="V24" t="s">
        <v>48</v>
      </c>
      <c r="W24" t="s">
        <v>34</v>
      </c>
      <c r="X24" s="53">
        <v>0.4</v>
      </c>
      <c r="Y24" s="53">
        <v>0.41</v>
      </c>
      <c r="Z24" s="54">
        <v>0.87</v>
      </c>
      <c r="AA24" s="67" t="str">
        <f>TEXT(RESULT__B[[#This Row],[TIME]],"AM/PM")</f>
        <v>PM</v>
      </c>
      <c r="AB24" t="str">
        <f>TEXT(RESULT__B[[#This Row],[DTEDAY]],"DD")</f>
        <v>01</v>
      </c>
    </row>
    <row r="25" spans="1:28" x14ac:dyDescent="0.25">
      <c r="A25" t="s">
        <v>16</v>
      </c>
      <c r="B25">
        <v>23</v>
      </c>
      <c r="C25" s="1">
        <v>40544</v>
      </c>
      <c r="D25">
        <v>1</v>
      </c>
      <c r="E25">
        <v>0</v>
      </c>
      <c r="F25">
        <v>1</v>
      </c>
      <c r="G25">
        <v>22</v>
      </c>
      <c r="H25" t="s">
        <v>21</v>
      </c>
      <c r="I25">
        <v>6</v>
      </c>
      <c r="J25">
        <v>2</v>
      </c>
      <c r="K25" s="53">
        <v>0.4</v>
      </c>
      <c r="L25" s="53">
        <v>0.40910000000000002</v>
      </c>
      <c r="M25">
        <v>0.94</v>
      </c>
      <c r="N25">
        <v>0.22389999999999999</v>
      </c>
      <c r="O25">
        <v>11</v>
      </c>
      <c r="P25">
        <v>17</v>
      </c>
      <c r="Q25">
        <v>28</v>
      </c>
      <c r="R25" t="s">
        <v>33</v>
      </c>
      <c r="S25">
        <v>2011</v>
      </c>
      <c r="T25" t="s">
        <v>31</v>
      </c>
      <c r="U25" s="66">
        <v>0.91666666666666663</v>
      </c>
      <c r="V25" t="s">
        <v>48</v>
      </c>
      <c r="W25" t="s">
        <v>34</v>
      </c>
      <c r="X25" s="53">
        <v>0.4</v>
      </c>
      <c r="Y25" s="53">
        <v>0.41</v>
      </c>
      <c r="Z25" s="54">
        <v>0.94</v>
      </c>
      <c r="AA25" s="67" t="str">
        <f>TEXT(RESULT__B[[#This Row],[TIME]],"AM/PM")</f>
        <v>PM</v>
      </c>
      <c r="AB25" t="str">
        <f>TEXT(RESULT__B[[#This Row],[DTEDAY]],"DD")</f>
        <v>01</v>
      </c>
    </row>
    <row r="26" spans="1:28" x14ac:dyDescent="0.25">
      <c r="A26" t="s">
        <v>16</v>
      </c>
      <c r="B26">
        <v>24</v>
      </c>
      <c r="C26" s="1">
        <v>40544</v>
      </c>
      <c r="D26">
        <v>1</v>
      </c>
      <c r="E26">
        <v>0</v>
      </c>
      <c r="F26">
        <v>1</v>
      </c>
      <c r="G26">
        <v>23</v>
      </c>
      <c r="H26" t="s">
        <v>21</v>
      </c>
      <c r="I26">
        <v>6</v>
      </c>
      <c r="J26">
        <v>2</v>
      </c>
      <c r="K26" s="53">
        <v>0.46</v>
      </c>
      <c r="L26" s="53"/>
      <c r="M26">
        <v>0.88</v>
      </c>
      <c r="N26">
        <v>0.29849999999999999</v>
      </c>
      <c r="O26">
        <v>15</v>
      </c>
      <c r="P26">
        <v>24</v>
      </c>
      <c r="Q26">
        <v>39</v>
      </c>
      <c r="R26" t="s">
        <v>33</v>
      </c>
      <c r="S26">
        <v>2011</v>
      </c>
      <c r="T26" t="s">
        <v>31</v>
      </c>
      <c r="U26" s="66">
        <v>0.95833333333333337</v>
      </c>
      <c r="V26" t="s">
        <v>48</v>
      </c>
      <c r="W26" t="s">
        <v>34</v>
      </c>
      <c r="X26" s="53">
        <v>0.46</v>
      </c>
      <c r="Y26" s="53">
        <v>0.2</v>
      </c>
      <c r="Z26" s="54">
        <v>0.88</v>
      </c>
      <c r="AA26" s="67" t="str">
        <f>TEXT(RESULT__B[[#This Row],[TIME]],"AM/PM")</f>
        <v>PM</v>
      </c>
      <c r="AB26" t="str">
        <f>TEXT(RESULT__B[[#This Row],[DTEDAY]],"DD")</f>
        <v>01</v>
      </c>
    </row>
    <row r="27" spans="1:28" x14ac:dyDescent="0.25">
      <c r="A27" t="s">
        <v>16</v>
      </c>
      <c r="B27">
        <v>25</v>
      </c>
      <c r="C27" s="1">
        <v>40545</v>
      </c>
      <c r="D27">
        <v>1</v>
      </c>
      <c r="E27">
        <v>0</v>
      </c>
      <c r="F27">
        <v>1</v>
      </c>
      <c r="G27">
        <v>0</v>
      </c>
      <c r="H27" t="s">
        <v>21</v>
      </c>
      <c r="I27">
        <v>0</v>
      </c>
      <c r="J27">
        <v>2</v>
      </c>
      <c r="K27" s="53">
        <v>0.46</v>
      </c>
      <c r="L27" s="53">
        <v>0.45450000000000002</v>
      </c>
      <c r="M27">
        <v>0.88</v>
      </c>
      <c r="N27">
        <v>0.29849999999999999</v>
      </c>
      <c r="O27">
        <v>4</v>
      </c>
      <c r="P27">
        <v>13</v>
      </c>
      <c r="Q27">
        <v>17</v>
      </c>
      <c r="R27" t="s">
        <v>33</v>
      </c>
      <c r="S27">
        <v>2011</v>
      </c>
      <c r="T27" t="s">
        <v>31</v>
      </c>
      <c r="U27" s="66">
        <v>0</v>
      </c>
      <c r="V27" t="s">
        <v>49</v>
      </c>
      <c r="W27" t="s">
        <v>34</v>
      </c>
      <c r="X27" s="53">
        <v>0.46</v>
      </c>
      <c r="Y27" s="53">
        <v>0.45</v>
      </c>
      <c r="Z27" s="54">
        <v>0.88</v>
      </c>
      <c r="AA27" s="67" t="str">
        <f>TEXT(RESULT__B[[#This Row],[TIME]],"AM/PM")</f>
        <v>AM</v>
      </c>
      <c r="AB27" t="str">
        <f>TEXT(RESULT__B[[#This Row],[DTEDAY]],"DD")</f>
        <v>02</v>
      </c>
    </row>
    <row r="28" spans="1:28" x14ac:dyDescent="0.25">
      <c r="A28" t="s">
        <v>16</v>
      </c>
      <c r="B28">
        <v>26</v>
      </c>
      <c r="C28" s="1">
        <v>40545</v>
      </c>
      <c r="D28">
        <v>1</v>
      </c>
      <c r="E28">
        <v>0</v>
      </c>
      <c r="F28">
        <v>1</v>
      </c>
      <c r="G28">
        <v>1</v>
      </c>
      <c r="H28" t="s">
        <v>21</v>
      </c>
      <c r="I28">
        <v>0</v>
      </c>
      <c r="J28">
        <v>2</v>
      </c>
      <c r="K28" s="53">
        <v>0.44</v>
      </c>
      <c r="L28" s="53">
        <v>0.43940000000000001</v>
      </c>
      <c r="M28">
        <v>0.94</v>
      </c>
      <c r="N28">
        <v>0.25369999999999998</v>
      </c>
      <c r="O28">
        <v>1</v>
      </c>
      <c r="P28">
        <v>16</v>
      </c>
      <c r="Q28">
        <v>17</v>
      </c>
      <c r="R28" t="s">
        <v>33</v>
      </c>
      <c r="S28">
        <v>2011</v>
      </c>
      <c r="T28" t="s">
        <v>31</v>
      </c>
      <c r="U28" s="66">
        <v>4.1666666666666664E-2</v>
      </c>
      <c r="V28" t="s">
        <v>49</v>
      </c>
      <c r="W28" t="s">
        <v>34</v>
      </c>
      <c r="X28" s="53">
        <v>0.44</v>
      </c>
      <c r="Y28" s="53">
        <v>0.44</v>
      </c>
      <c r="Z28" s="54">
        <v>0.94</v>
      </c>
      <c r="AA28" s="67" t="str">
        <f>TEXT(RESULT__B[[#This Row],[TIME]],"AM/PM")</f>
        <v>AM</v>
      </c>
      <c r="AB28" t="str">
        <f>TEXT(RESULT__B[[#This Row],[DTEDAY]],"DD")</f>
        <v>02</v>
      </c>
    </row>
    <row r="29" spans="1:28" x14ac:dyDescent="0.25">
      <c r="A29" t="s">
        <v>16</v>
      </c>
      <c r="B29">
        <v>27</v>
      </c>
      <c r="C29" s="1">
        <v>40545</v>
      </c>
      <c r="D29">
        <v>1</v>
      </c>
      <c r="E29">
        <v>0</v>
      </c>
      <c r="F29">
        <v>1</v>
      </c>
      <c r="G29">
        <v>2</v>
      </c>
      <c r="H29" t="s">
        <v>21</v>
      </c>
      <c r="I29">
        <v>0</v>
      </c>
      <c r="J29">
        <v>2</v>
      </c>
      <c r="K29" s="53">
        <v>0.42</v>
      </c>
      <c r="L29" s="53">
        <v>0.42420000000000002</v>
      </c>
      <c r="M29">
        <v>1</v>
      </c>
      <c r="N29">
        <v>0.28360000000000002</v>
      </c>
      <c r="O29">
        <v>1</v>
      </c>
      <c r="P29">
        <v>8</v>
      </c>
      <c r="Q29">
        <v>9</v>
      </c>
      <c r="R29" t="s">
        <v>33</v>
      </c>
      <c r="S29">
        <v>2011</v>
      </c>
      <c r="T29" t="s">
        <v>31</v>
      </c>
      <c r="U29" s="66">
        <v>8.3333333333333329E-2</v>
      </c>
      <c r="V29" t="s">
        <v>49</v>
      </c>
      <c r="W29" t="s">
        <v>34</v>
      </c>
      <c r="X29" s="53">
        <v>0.42</v>
      </c>
      <c r="Y29" s="53">
        <v>0.42</v>
      </c>
      <c r="Z29" s="54">
        <v>1</v>
      </c>
      <c r="AA29" s="67" t="str">
        <f>TEXT(RESULT__B[[#This Row],[TIME]],"AM/PM")</f>
        <v>AM</v>
      </c>
      <c r="AB29" t="str">
        <f>TEXT(RESULT__B[[#This Row],[DTEDAY]],"DD")</f>
        <v>02</v>
      </c>
    </row>
    <row r="30" spans="1:28" x14ac:dyDescent="0.25">
      <c r="A30" t="s">
        <v>16</v>
      </c>
      <c r="B30">
        <v>28</v>
      </c>
      <c r="C30" s="1">
        <v>40545</v>
      </c>
      <c r="D30">
        <v>1</v>
      </c>
      <c r="E30">
        <v>0</v>
      </c>
      <c r="F30">
        <v>1</v>
      </c>
      <c r="G30">
        <v>3</v>
      </c>
      <c r="H30" t="s">
        <v>21</v>
      </c>
      <c r="I30">
        <v>0</v>
      </c>
      <c r="J30">
        <v>2</v>
      </c>
      <c r="K30" s="53">
        <v>0.46</v>
      </c>
      <c r="L30" s="53">
        <v>0.45450000000000002</v>
      </c>
      <c r="M30">
        <v>0.94</v>
      </c>
      <c r="N30">
        <v>0.19400000000000001</v>
      </c>
      <c r="O30">
        <v>2</v>
      </c>
      <c r="P30">
        <v>4</v>
      </c>
      <c r="Q30">
        <v>6</v>
      </c>
      <c r="R30" t="s">
        <v>33</v>
      </c>
      <c r="S30">
        <v>2011</v>
      </c>
      <c r="T30" t="s">
        <v>31</v>
      </c>
      <c r="U30" s="66">
        <v>0.125</v>
      </c>
      <c r="V30" t="s">
        <v>49</v>
      </c>
      <c r="W30" t="s">
        <v>34</v>
      </c>
      <c r="X30" s="53">
        <v>0.46</v>
      </c>
      <c r="Y30" s="53">
        <v>0.45</v>
      </c>
      <c r="Z30" s="54">
        <v>0.94</v>
      </c>
      <c r="AA30" s="67" t="str">
        <f>TEXT(RESULT__B[[#This Row],[TIME]],"AM/PM")</f>
        <v>AM</v>
      </c>
      <c r="AB30" t="str">
        <f>TEXT(RESULT__B[[#This Row],[DTEDAY]],"DD")</f>
        <v>02</v>
      </c>
    </row>
    <row r="31" spans="1:28" x14ac:dyDescent="0.25">
      <c r="A31" t="s">
        <v>16</v>
      </c>
      <c r="B31">
        <v>29</v>
      </c>
      <c r="C31" s="1">
        <v>40545</v>
      </c>
      <c r="D31">
        <v>1</v>
      </c>
      <c r="E31">
        <v>0</v>
      </c>
      <c r="F31">
        <v>1</v>
      </c>
      <c r="G31">
        <v>4</v>
      </c>
      <c r="H31" t="s">
        <v>21</v>
      </c>
      <c r="I31">
        <v>0</v>
      </c>
      <c r="J31">
        <v>2</v>
      </c>
      <c r="K31" s="53">
        <v>0.46</v>
      </c>
      <c r="L31" s="53"/>
      <c r="M31">
        <v>0.94</v>
      </c>
      <c r="N31">
        <v>0.19400000000000001</v>
      </c>
      <c r="O31">
        <v>2</v>
      </c>
      <c r="P31">
        <v>1</v>
      </c>
      <c r="Q31">
        <v>3</v>
      </c>
      <c r="R31" t="s">
        <v>33</v>
      </c>
      <c r="S31">
        <v>2011</v>
      </c>
      <c r="T31" t="s">
        <v>31</v>
      </c>
      <c r="U31" s="66">
        <v>0.16666666666666666</v>
      </c>
      <c r="V31" t="s">
        <v>49</v>
      </c>
      <c r="W31" t="s">
        <v>34</v>
      </c>
      <c r="X31" s="53">
        <v>0.46</v>
      </c>
      <c r="Y31" s="53">
        <v>0.2</v>
      </c>
      <c r="Z31" s="54">
        <v>0.94</v>
      </c>
      <c r="AA31" s="67" t="str">
        <f>TEXT(RESULT__B[[#This Row],[TIME]],"AM/PM")</f>
        <v>AM</v>
      </c>
      <c r="AB31" t="str">
        <f>TEXT(RESULT__B[[#This Row],[DTEDAY]],"DD")</f>
        <v>02</v>
      </c>
    </row>
    <row r="32" spans="1:28" x14ac:dyDescent="0.25">
      <c r="A32" t="s">
        <v>16</v>
      </c>
      <c r="B32">
        <v>30</v>
      </c>
      <c r="C32" s="1">
        <v>40545</v>
      </c>
      <c r="D32">
        <v>1</v>
      </c>
      <c r="E32">
        <v>0</v>
      </c>
      <c r="F32">
        <v>1</v>
      </c>
      <c r="G32">
        <v>6</v>
      </c>
      <c r="H32" t="s">
        <v>21</v>
      </c>
      <c r="I32">
        <v>0</v>
      </c>
      <c r="J32">
        <v>3</v>
      </c>
      <c r="K32" s="53">
        <v>0.42</v>
      </c>
      <c r="L32" s="53">
        <v>0.42420000000000002</v>
      </c>
      <c r="M32">
        <v>0.77</v>
      </c>
      <c r="N32">
        <v>0.29849999999999999</v>
      </c>
      <c r="O32">
        <v>0</v>
      </c>
      <c r="P32">
        <v>2</v>
      </c>
      <c r="Q32">
        <v>2</v>
      </c>
      <c r="R32" t="s">
        <v>33</v>
      </c>
      <c r="S32">
        <v>2011</v>
      </c>
      <c r="T32" t="s">
        <v>31</v>
      </c>
      <c r="U32" s="66">
        <v>0.25</v>
      </c>
      <c r="V32" t="s">
        <v>49</v>
      </c>
      <c r="W32" t="s">
        <v>35</v>
      </c>
      <c r="X32" s="53">
        <v>0.42</v>
      </c>
      <c r="Y32" s="53">
        <v>0.42</v>
      </c>
      <c r="Z32" s="54">
        <v>0.77</v>
      </c>
      <c r="AA32" s="67" t="str">
        <f>TEXT(RESULT__B[[#This Row],[TIME]],"AM/PM")</f>
        <v>AM</v>
      </c>
      <c r="AB32" t="str">
        <f>TEXT(RESULT__B[[#This Row],[DTEDAY]],"DD")</f>
        <v>02</v>
      </c>
    </row>
    <row r="33" spans="1:28" x14ac:dyDescent="0.25">
      <c r="A33" t="s">
        <v>16</v>
      </c>
      <c r="B33">
        <v>31</v>
      </c>
      <c r="C33" s="1">
        <v>40545</v>
      </c>
      <c r="D33">
        <v>1</v>
      </c>
      <c r="E33">
        <v>0</v>
      </c>
      <c r="F33">
        <v>1</v>
      </c>
      <c r="G33">
        <v>7</v>
      </c>
      <c r="H33" t="s">
        <v>21</v>
      </c>
      <c r="I33">
        <v>0</v>
      </c>
      <c r="J33">
        <v>2</v>
      </c>
      <c r="K33" s="53">
        <v>0.4</v>
      </c>
      <c r="L33" s="53">
        <v>0.40910000000000002</v>
      </c>
      <c r="M33">
        <v>0.76</v>
      </c>
      <c r="N33">
        <v>0.19400000000000001</v>
      </c>
      <c r="O33">
        <v>0</v>
      </c>
      <c r="P33">
        <v>1</v>
      </c>
      <c r="Q33">
        <v>1</v>
      </c>
      <c r="R33" t="s">
        <v>33</v>
      </c>
      <c r="S33">
        <v>2011</v>
      </c>
      <c r="T33" t="s">
        <v>31</v>
      </c>
      <c r="U33" s="66">
        <v>0.29166666666666669</v>
      </c>
      <c r="V33" t="s">
        <v>49</v>
      </c>
      <c r="W33" t="s">
        <v>34</v>
      </c>
      <c r="X33" s="53">
        <v>0.4</v>
      </c>
      <c r="Y33" s="53">
        <v>0.41</v>
      </c>
      <c r="Z33" s="54">
        <v>0.76</v>
      </c>
      <c r="AA33" s="67" t="str">
        <f>TEXT(RESULT__B[[#This Row],[TIME]],"AM/PM")</f>
        <v>AM</v>
      </c>
      <c r="AB33" t="str">
        <f>TEXT(RESULT__B[[#This Row],[DTEDAY]],"DD")</f>
        <v>02</v>
      </c>
    </row>
    <row r="34" spans="1:28" x14ac:dyDescent="0.25">
      <c r="A34" t="s">
        <v>16</v>
      </c>
      <c r="B34">
        <v>32</v>
      </c>
      <c r="C34" s="1">
        <v>40545</v>
      </c>
      <c r="D34">
        <v>1</v>
      </c>
      <c r="E34">
        <v>0</v>
      </c>
      <c r="F34">
        <v>1</v>
      </c>
      <c r="G34">
        <v>8</v>
      </c>
      <c r="H34" t="s">
        <v>21</v>
      </c>
      <c r="I34">
        <v>0</v>
      </c>
      <c r="J34">
        <v>3</v>
      </c>
      <c r="K34" s="53">
        <v>0.4</v>
      </c>
      <c r="L34" s="53">
        <v>0.40910000000000002</v>
      </c>
      <c r="M34">
        <v>0.71</v>
      </c>
      <c r="N34">
        <v>0.22389999999999999</v>
      </c>
      <c r="O34">
        <v>0</v>
      </c>
      <c r="P34">
        <v>8</v>
      </c>
      <c r="Q34">
        <v>8</v>
      </c>
      <c r="R34" t="s">
        <v>33</v>
      </c>
      <c r="S34">
        <v>2011</v>
      </c>
      <c r="T34" t="s">
        <v>31</v>
      </c>
      <c r="U34" s="66">
        <v>0.33333333333333331</v>
      </c>
      <c r="V34" t="s">
        <v>49</v>
      </c>
      <c r="W34" t="s">
        <v>35</v>
      </c>
      <c r="X34" s="53">
        <v>0.4</v>
      </c>
      <c r="Y34" s="53">
        <v>0.41</v>
      </c>
      <c r="Z34" s="54">
        <v>0.71</v>
      </c>
      <c r="AA34" s="67" t="str">
        <f>TEXT(RESULT__B[[#This Row],[TIME]],"AM/PM")</f>
        <v>AM</v>
      </c>
      <c r="AB34" t="str">
        <f>TEXT(RESULT__B[[#This Row],[DTEDAY]],"DD")</f>
        <v>02</v>
      </c>
    </row>
    <row r="35" spans="1:28" x14ac:dyDescent="0.25">
      <c r="A35" t="s">
        <v>16</v>
      </c>
      <c r="B35">
        <v>33</v>
      </c>
      <c r="C35" s="1">
        <v>40545</v>
      </c>
      <c r="D35">
        <v>1</v>
      </c>
      <c r="E35">
        <v>0</v>
      </c>
      <c r="F35">
        <v>1</v>
      </c>
      <c r="G35">
        <v>9</v>
      </c>
      <c r="H35" t="s">
        <v>21</v>
      </c>
      <c r="I35">
        <v>0</v>
      </c>
      <c r="J35">
        <v>2</v>
      </c>
      <c r="K35" s="53">
        <v>0.38</v>
      </c>
      <c r="L35" s="53"/>
      <c r="M35">
        <v>0.76</v>
      </c>
      <c r="N35">
        <v>0.22389999999999999</v>
      </c>
      <c r="O35">
        <v>1</v>
      </c>
      <c r="P35">
        <v>19</v>
      </c>
      <c r="Q35">
        <v>20</v>
      </c>
      <c r="R35" t="s">
        <v>33</v>
      </c>
      <c r="S35">
        <v>2011</v>
      </c>
      <c r="T35" t="s">
        <v>31</v>
      </c>
      <c r="U35" s="66">
        <v>0.375</v>
      </c>
      <c r="V35" t="s">
        <v>49</v>
      </c>
      <c r="W35" t="s">
        <v>34</v>
      </c>
      <c r="X35" s="53">
        <v>0.38</v>
      </c>
      <c r="Y35" s="53">
        <v>0.2</v>
      </c>
      <c r="Z35" s="54">
        <v>0.76</v>
      </c>
      <c r="AA35" s="67" t="str">
        <f>TEXT(RESULT__B[[#This Row],[TIME]],"AM/PM")</f>
        <v>AM</v>
      </c>
      <c r="AB35" t="str">
        <f>TEXT(RESULT__B[[#This Row],[DTEDAY]],"DD")</f>
        <v>02</v>
      </c>
    </row>
    <row r="36" spans="1:28" x14ac:dyDescent="0.25">
      <c r="A36" t="s">
        <v>16</v>
      </c>
      <c r="B36">
        <v>34</v>
      </c>
      <c r="C36" s="1">
        <v>40545</v>
      </c>
      <c r="D36">
        <v>1</v>
      </c>
      <c r="E36">
        <v>0</v>
      </c>
      <c r="F36">
        <v>1</v>
      </c>
      <c r="G36">
        <v>10</v>
      </c>
      <c r="H36" t="s">
        <v>21</v>
      </c>
      <c r="I36">
        <v>0</v>
      </c>
      <c r="J36">
        <v>2</v>
      </c>
      <c r="K36" s="53">
        <v>0.36</v>
      </c>
      <c r="L36" s="53">
        <v>0.34849999999999998</v>
      </c>
      <c r="M36">
        <v>0.81</v>
      </c>
      <c r="N36">
        <v>0.22389999999999999</v>
      </c>
      <c r="O36">
        <v>7</v>
      </c>
      <c r="P36">
        <v>46</v>
      </c>
      <c r="Q36">
        <v>53</v>
      </c>
      <c r="R36" t="s">
        <v>33</v>
      </c>
      <c r="S36">
        <v>2011</v>
      </c>
      <c r="T36" t="s">
        <v>31</v>
      </c>
      <c r="U36" s="66">
        <v>0.41666666666666669</v>
      </c>
      <c r="V36" t="s">
        <v>49</v>
      </c>
      <c r="W36" t="s">
        <v>34</v>
      </c>
      <c r="X36" s="53">
        <v>0.36</v>
      </c>
      <c r="Y36" s="53">
        <v>0.35</v>
      </c>
      <c r="Z36" s="54">
        <v>0.81</v>
      </c>
      <c r="AA36" s="67" t="str">
        <f>TEXT(RESULT__B[[#This Row],[TIME]],"AM/PM")</f>
        <v>AM</v>
      </c>
      <c r="AB36" t="str">
        <f>TEXT(RESULT__B[[#This Row],[DTEDAY]],"DD")</f>
        <v>02</v>
      </c>
    </row>
    <row r="37" spans="1:28" x14ac:dyDescent="0.25">
      <c r="A37" t="s">
        <v>16</v>
      </c>
      <c r="B37">
        <v>35</v>
      </c>
      <c r="C37" s="1">
        <v>40545</v>
      </c>
      <c r="D37">
        <v>1</v>
      </c>
      <c r="E37">
        <v>0</v>
      </c>
      <c r="F37">
        <v>1</v>
      </c>
      <c r="G37">
        <v>11</v>
      </c>
      <c r="H37" t="s">
        <v>21</v>
      </c>
      <c r="I37">
        <v>0</v>
      </c>
      <c r="J37">
        <v>2</v>
      </c>
      <c r="K37" s="53">
        <v>0.36</v>
      </c>
      <c r="L37" s="53">
        <v>0.33329999999999999</v>
      </c>
      <c r="M37">
        <v>0.71</v>
      </c>
      <c r="N37">
        <v>0.25369999999999998</v>
      </c>
      <c r="O37">
        <v>16</v>
      </c>
      <c r="P37">
        <v>54</v>
      </c>
      <c r="Q37">
        <v>70</v>
      </c>
      <c r="R37" t="s">
        <v>33</v>
      </c>
      <c r="S37">
        <v>2011</v>
      </c>
      <c r="T37" t="s">
        <v>31</v>
      </c>
      <c r="U37" s="66">
        <v>0.45833333333333331</v>
      </c>
      <c r="V37" t="s">
        <v>49</v>
      </c>
      <c r="W37" t="s">
        <v>34</v>
      </c>
      <c r="X37" s="53">
        <v>0.36</v>
      </c>
      <c r="Y37" s="53">
        <v>0.33</v>
      </c>
      <c r="Z37" s="54">
        <v>0.71</v>
      </c>
      <c r="AA37" s="67" t="str">
        <f>TEXT(RESULT__B[[#This Row],[TIME]],"AM/PM")</f>
        <v>AM</v>
      </c>
      <c r="AB37" t="str">
        <f>TEXT(RESULT__B[[#This Row],[DTEDAY]],"DD")</f>
        <v>02</v>
      </c>
    </row>
    <row r="38" spans="1:28" x14ac:dyDescent="0.25">
      <c r="A38" t="s">
        <v>16</v>
      </c>
      <c r="B38">
        <v>36</v>
      </c>
      <c r="C38" s="1">
        <v>40545</v>
      </c>
      <c r="D38">
        <v>1</v>
      </c>
      <c r="E38">
        <v>0</v>
      </c>
      <c r="F38">
        <v>1</v>
      </c>
      <c r="G38">
        <v>12</v>
      </c>
      <c r="H38" t="s">
        <v>21</v>
      </c>
      <c r="I38">
        <v>0</v>
      </c>
      <c r="J38">
        <v>2</v>
      </c>
      <c r="K38" s="53">
        <v>0.36</v>
      </c>
      <c r="L38" s="53">
        <v>0.33329999999999999</v>
      </c>
      <c r="M38">
        <v>0.66</v>
      </c>
      <c r="N38">
        <v>0.29849999999999999</v>
      </c>
      <c r="O38">
        <v>20</v>
      </c>
      <c r="P38">
        <v>73</v>
      </c>
      <c r="Q38">
        <v>93</v>
      </c>
      <c r="R38" t="s">
        <v>33</v>
      </c>
      <c r="S38">
        <v>2011</v>
      </c>
      <c r="T38" t="s">
        <v>31</v>
      </c>
      <c r="U38" s="66">
        <v>0.5</v>
      </c>
      <c r="V38" t="s">
        <v>49</v>
      </c>
      <c r="W38" t="s">
        <v>34</v>
      </c>
      <c r="X38" s="53">
        <v>0.36</v>
      </c>
      <c r="Y38" s="53">
        <v>0.33</v>
      </c>
      <c r="Z38" s="54">
        <v>0.66</v>
      </c>
      <c r="AA38" s="67" t="str">
        <f>TEXT(RESULT__B[[#This Row],[TIME]],"AM/PM")</f>
        <v>PM</v>
      </c>
      <c r="AB38" t="str">
        <f>TEXT(RESULT__B[[#This Row],[DTEDAY]],"DD")</f>
        <v>02</v>
      </c>
    </row>
    <row r="39" spans="1:28" x14ac:dyDescent="0.25">
      <c r="A39" t="s">
        <v>16</v>
      </c>
      <c r="B39">
        <v>37</v>
      </c>
      <c r="C39" s="1">
        <v>40545</v>
      </c>
      <c r="D39">
        <v>1</v>
      </c>
      <c r="E39">
        <v>0</v>
      </c>
      <c r="F39">
        <v>1</v>
      </c>
      <c r="G39">
        <v>13</v>
      </c>
      <c r="H39" t="s">
        <v>21</v>
      </c>
      <c r="I39">
        <v>0</v>
      </c>
      <c r="J39">
        <v>2</v>
      </c>
      <c r="K39" s="53">
        <v>0.36</v>
      </c>
      <c r="L39" s="53">
        <v>0.34849999999999998</v>
      </c>
      <c r="M39">
        <v>0.66</v>
      </c>
      <c r="N39">
        <v>0.1343</v>
      </c>
      <c r="O39">
        <v>11</v>
      </c>
      <c r="P39">
        <v>64</v>
      </c>
      <c r="Q39">
        <v>75</v>
      </c>
      <c r="R39" t="s">
        <v>33</v>
      </c>
      <c r="S39">
        <v>2011</v>
      </c>
      <c r="T39" t="s">
        <v>31</v>
      </c>
      <c r="U39" s="66">
        <v>0.54166666666666663</v>
      </c>
      <c r="V39" t="s">
        <v>49</v>
      </c>
      <c r="W39" t="s">
        <v>34</v>
      </c>
      <c r="X39" s="53">
        <v>0.36</v>
      </c>
      <c r="Y39" s="53">
        <v>0.35</v>
      </c>
      <c r="Z39" s="54">
        <v>0.66</v>
      </c>
      <c r="AA39" s="67" t="str">
        <f>TEXT(RESULT__B[[#This Row],[TIME]],"AM/PM")</f>
        <v>PM</v>
      </c>
      <c r="AB39" t="str">
        <f>TEXT(RESULT__B[[#This Row],[DTEDAY]],"DD")</f>
        <v>02</v>
      </c>
    </row>
    <row r="40" spans="1:28" x14ac:dyDescent="0.25">
      <c r="A40" t="s">
        <v>16</v>
      </c>
      <c r="B40">
        <v>38</v>
      </c>
      <c r="C40" s="1">
        <v>40545</v>
      </c>
      <c r="D40">
        <v>1</v>
      </c>
      <c r="E40">
        <v>0</v>
      </c>
      <c r="F40">
        <v>1</v>
      </c>
      <c r="G40">
        <v>14</v>
      </c>
      <c r="H40" t="s">
        <v>21</v>
      </c>
      <c r="I40">
        <v>0</v>
      </c>
      <c r="J40">
        <v>3</v>
      </c>
      <c r="K40" s="53">
        <v>0.36</v>
      </c>
      <c r="L40" s="53"/>
      <c r="M40">
        <v>0.76</v>
      </c>
      <c r="N40">
        <v>0.19400000000000001</v>
      </c>
      <c r="O40">
        <v>4</v>
      </c>
      <c r="P40">
        <v>55</v>
      </c>
      <c r="Q40">
        <v>59</v>
      </c>
      <c r="R40" t="s">
        <v>33</v>
      </c>
      <c r="S40">
        <v>2011</v>
      </c>
      <c r="T40" t="s">
        <v>31</v>
      </c>
      <c r="U40" s="66">
        <v>0.58333333333333337</v>
      </c>
      <c r="V40" t="s">
        <v>49</v>
      </c>
      <c r="W40" t="s">
        <v>35</v>
      </c>
      <c r="X40" s="53">
        <v>0.36</v>
      </c>
      <c r="Y40" s="53">
        <v>0.2</v>
      </c>
      <c r="Z40" s="54">
        <v>0.76</v>
      </c>
      <c r="AA40" s="67" t="str">
        <f>TEXT(RESULT__B[[#This Row],[TIME]],"AM/PM")</f>
        <v>PM</v>
      </c>
      <c r="AB40" t="str">
        <f>TEXT(RESULT__B[[#This Row],[DTEDAY]],"DD")</f>
        <v>02</v>
      </c>
    </row>
    <row r="41" spans="1:28" x14ac:dyDescent="0.25">
      <c r="A41" t="s">
        <v>16</v>
      </c>
      <c r="B41">
        <v>39</v>
      </c>
      <c r="C41" s="1">
        <v>40545</v>
      </c>
      <c r="D41">
        <v>1</v>
      </c>
      <c r="E41">
        <v>0</v>
      </c>
      <c r="F41">
        <v>1</v>
      </c>
      <c r="G41">
        <v>15</v>
      </c>
      <c r="H41" t="s">
        <v>21</v>
      </c>
      <c r="I41">
        <v>0</v>
      </c>
      <c r="J41">
        <v>3</v>
      </c>
      <c r="K41" s="53">
        <v>0.34</v>
      </c>
      <c r="L41" s="53">
        <v>0.33329999999999999</v>
      </c>
      <c r="M41">
        <v>0.81</v>
      </c>
      <c r="N41">
        <v>0.16420000000000001</v>
      </c>
      <c r="O41">
        <v>19</v>
      </c>
      <c r="P41">
        <v>55</v>
      </c>
      <c r="Q41">
        <v>74</v>
      </c>
      <c r="R41" t="s">
        <v>33</v>
      </c>
      <c r="S41">
        <v>2011</v>
      </c>
      <c r="T41" t="s">
        <v>31</v>
      </c>
      <c r="U41" s="66">
        <v>0.625</v>
      </c>
      <c r="V41" t="s">
        <v>49</v>
      </c>
      <c r="W41" t="s">
        <v>35</v>
      </c>
      <c r="X41" s="53">
        <v>0.34</v>
      </c>
      <c r="Y41" s="53">
        <v>0.33</v>
      </c>
      <c r="Z41" s="54">
        <v>0.81</v>
      </c>
      <c r="AA41" s="67" t="str">
        <f>TEXT(RESULT__B[[#This Row],[TIME]],"AM/PM")</f>
        <v>PM</v>
      </c>
      <c r="AB41" t="str">
        <f>TEXT(RESULT__B[[#This Row],[DTEDAY]],"DD")</f>
        <v>02</v>
      </c>
    </row>
    <row r="42" spans="1:28" x14ac:dyDescent="0.25">
      <c r="A42" t="s">
        <v>16</v>
      </c>
      <c r="B42">
        <v>40</v>
      </c>
      <c r="C42" s="1">
        <v>40545</v>
      </c>
      <c r="D42">
        <v>1</v>
      </c>
      <c r="E42">
        <v>0</v>
      </c>
      <c r="F42">
        <v>1</v>
      </c>
      <c r="G42">
        <v>16</v>
      </c>
      <c r="H42" t="s">
        <v>21</v>
      </c>
      <c r="I42">
        <v>0</v>
      </c>
      <c r="J42">
        <v>3</v>
      </c>
      <c r="K42" s="53">
        <v>0.34</v>
      </c>
      <c r="L42" s="53">
        <v>0.33329999999999999</v>
      </c>
      <c r="M42">
        <v>0.71</v>
      </c>
      <c r="N42">
        <v>0.16420000000000001</v>
      </c>
      <c r="O42">
        <v>9</v>
      </c>
      <c r="P42">
        <v>67</v>
      </c>
      <c r="Q42">
        <v>76</v>
      </c>
      <c r="R42" t="s">
        <v>33</v>
      </c>
      <c r="S42">
        <v>2011</v>
      </c>
      <c r="T42" t="s">
        <v>31</v>
      </c>
      <c r="U42" s="66">
        <v>0.66666666666666663</v>
      </c>
      <c r="V42" t="s">
        <v>49</v>
      </c>
      <c r="W42" t="s">
        <v>35</v>
      </c>
      <c r="X42" s="53">
        <v>0.34</v>
      </c>
      <c r="Y42" s="53">
        <v>0.33</v>
      </c>
      <c r="Z42" s="54">
        <v>0.71</v>
      </c>
      <c r="AA42" s="67" t="str">
        <f>TEXT(RESULT__B[[#This Row],[TIME]],"AM/PM")</f>
        <v>PM</v>
      </c>
      <c r="AB42" t="str">
        <f>TEXT(RESULT__B[[#This Row],[DTEDAY]],"DD")</f>
        <v>02</v>
      </c>
    </row>
    <row r="43" spans="1:28" x14ac:dyDescent="0.25">
      <c r="A43" t="s">
        <v>16</v>
      </c>
      <c r="B43">
        <v>41</v>
      </c>
      <c r="C43" s="1">
        <v>40545</v>
      </c>
      <c r="D43">
        <v>1</v>
      </c>
      <c r="E43">
        <v>0</v>
      </c>
      <c r="F43">
        <v>1</v>
      </c>
      <c r="G43">
        <v>17</v>
      </c>
      <c r="H43" t="s">
        <v>21</v>
      </c>
      <c r="I43">
        <v>0</v>
      </c>
      <c r="J43">
        <v>1</v>
      </c>
      <c r="K43" s="53">
        <v>0.34</v>
      </c>
      <c r="L43" s="53">
        <v>0.33329999999999999</v>
      </c>
      <c r="M43">
        <v>0.56999999999999995</v>
      </c>
      <c r="N43">
        <v>0.19400000000000001</v>
      </c>
      <c r="O43">
        <v>7</v>
      </c>
      <c r="P43">
        <v>58</v>
      </c>
      <c r="Q43">
        <v>65</v>
      </c>
      <c r="R43" t="s">
        <v>33</v>
      </c>
      <c r="S43">
        <v>2011</v>
      </c>
      <c r="T43" t="s">
        <v>31</v>
      </c>
      <c r="U43" s="66">
        <v>0.70833333333333337</v>
      </c>
      <c r="V43" t="s">
        <v>49</v>
      </c>
      <c r="W43" t="s">
        <v>32</v>
      </c>
      <c r="X43" s="53">
        <v>0.34</v>
      </c>
      <c r="Y43" s="53">
        <v>0.33</v>
      </c>
      <c r="Z43" s="54">
        <v>0.56999999999999995</v>
      </c>
      <c r="AA43" s="67" t="str">
        <f>TEXT(RESULT__B[[#This Row],[TIME]],"AM/PM")</f>
        <v>PM</v>
      </c>
      <c r="AB43" t="str">
        <f>TEXT(RESULT__B[[#This Row],[DTEDAY]],"DD")</f>
        <v>02</v>
      </c>
    </row>
    <row r="44" spans="1:28" x14ac:dyDescent="0.25">
      <c r="A44" t="s">
        <v>16</v>
      </c>
      <c r="B44">
        <v>42</v>
      </c>
      <c r="C44" s="1">
        <v>40545</v>
      </c>
      <c r="D44">
        <v>1</v>
      </c>
      <c r="E44">
        <v>0</v>
      </c>
      <c r="F44">
        <v>1</v>
      </c>
      <c r="G44">
        <v>18</v>
      </c>
      <c r="H44" t="s">
        <v>21</v>
      </c>
      <c r="I44">
        <v>0</v>
      </c>
      <c r="J44">
        <v>2</v>
      </c>
      <c r="K44" s="53">
        <v>0.36</v>
      </c>
      <c r="L44" s="53">
        <v>0.33329999999999999</v>
      </c>
      <c r="M44">
        <v>0.46</v>
      </c>
      <c r="N44">
        <v>0.32840000000000003</v>
      </c>
      <c r="O44">
        <v>10</v>
      </c>
      <c r="P44">
        <v>43</v>
      </c>
      <c r="Q44">
        <v>53</v>
      </c>
      <c r="R44" t="s">
        <v>33</v>
      </c>
      <c r="S44">
        <v>2011</v>
      </c>
      <c r="T44" t="s">
        <v>31</v>
      </c>
      <c r="U44" s="66">
        <v>0.75</v>
      </c>
      <c r="V44" t="s">
        <v>49</v>
      </c>
      <c r="W44" t="s">
        <v>34</v>
      </c>
      <c r="X44" s="53">
        <v>0.36</v>
      </c>
      <c r="Y44" s="53">
        <v>0.33</v>
      </c>
      <c r="Z44" s="54">
        <v>0.46</v>
      </c>
      <c r="AA44" s="67" t="str">
        <f>TEXT(RESULT__B[[#This Row],[TIME]],"AM/PM")</f>
        <v>PM</v>
      </c>
      <c r="AB44" t="str">
        <f>TEXT(RESULT__B[[#This Row],[DTEDAY]],"DD")</f>
        <v>02</v>
      </c>
    </row>
    <row r="45" spans="1:28" x14ac:dyDescent="0.25">
      <c r="A45" t="s">
        <v>16</v>
      </c>
      <c r="B45">
        <v>43</v>
      </c>
      <c r="C45" s="1">
        <v>40545</v>
      </c>
      <c r="D45">
        <v>1</v>
      </c>
      <c r="E45">
        <v>0</v>
      </c>
      <c r="F45">
        <v>1</v>
      </c>
      <c r="G45">
        <v>19</v>
      </c>
      <c r="H45" t="s">
        <v>21</v>
      </c>
      <c r="I45">
        <v>0</v>
      </c>
      <c r="J45">
        <v>1</v>
      </c>
      <c r="K45" s="53">
        <v>0.32</v>
      </c>
      <c r="L45" s="53">
        <v>0.28789999999999999</v>
      </c>
      <c r="M45">
        <v>0.42</v>
      </c>
      <c r="N45">
        <v>0.44779999999999998</v>
      </c>
      <c r="O45">
        <v>1</v>
      </c>
      <c r="P45">
        <v>29</v>
      </c>
      <c r="Q45">
        <v>30</v>
      </c>
      <c r="R45" t="s">
        <v>33</v>
      </c>
      <c r="S45">
        <v>2011</v>
      </c>
      <c r="T45" t="s">
        <v>31</v>
      </c>
      <c r="U45" s="66">
        <v>0.79166666666666663</v>
      </c>
      <c r="V45" t="s">
        <v>49</v>
      </c>
      <c r="W45" t="s">
        <v>32</v>
      </c>
      <c r="X45" s="53">
        <v>0.32</v>
      </c>
      <c r="Y45" s="53">
        <v>0.28999999999999998</v>
      </c>
      <c r="Z45" s="54">
        <v>0.42</v>
      </c>
      <c r="AA45" s="67" t="str">
        <f>TEXT(RESULT__B[[#This Row],[TIME]],"AM/PM")</f>
        <v>PM</v>
      </c>
      <c r="AB45" t="str">
        <f>TEXT(RESULT__B[[#This Row],[DTEDAY]],"DD")</f>
        <v>02</v>
      </c>
    </row>
    <row r="46" spans="1:28" x14ac:dyDescent="0.25">
      <c r="A46" t="s">
        <v>16</v>
      </c>
      <c r="B46">
        <v>44</v>
      </c>
      <c r="C46" s="1">
        <v>40545</v>
      </c>
      <c r="D46">
        <v>1</v>
      </c>
      <c r="E46">
        <v>0</v>
      </c>
      <c r="F46">
        <v>1</v>
      </c>
      <c r="G46">
        <v>20</v>
      </c>
      <c r="H46" t="s">
        <v>21</v>
      </c>
      <c r="I46">
        <v>0</v>
      </c>
      <c r="J46">
        <v>1</v>
      </c>
      <c r="K46" s="53">
        <v>0.3</v>
      </c>
      <c r="L46" s="53"/>
      <c r="M46">
        <v>0.39</v>
      </c>
      <c r="N46">
        <v>0.35820000000000002</v>
      </c>
      <c r="O46">
        <v>5</v>
      </c>
      <c r="P46">
        <v>17</v>
      </c>
      <c r="Q46">
        <v>22</v>
      </c>
      <c r="R46" t="s">
        <v>33</v>
      </c>
      <c r="S46">
        <v>2011</v>
      </c>
      <c r="T46" t="s">
        <v>31</v>
      </c>
      <c r="U46" s="66">
        <v>0.83333333333333337</v>
      </c>
      <c r="V46" t="s">
        <v>49</v>
      </c>
      <c r="W46" t="s">
        <v>32</v>
      </c>
      <c r="X46" s="53">
        <v>0.3</v>
      </c>
      <c r="Y46" s="53">
        <v>0.2</v>
      </c>
      <c r="Z46" s="54">
        <v>0.39</v>
      </c>
      <c r="AA46" s="67" t="str">
        <f>TEXT(RESULT__B[[#This Row],[TIME]],"AM/PM")</f>
        <v>PM</v>
      </c>
      <c r="AB46" t="str">
        <f>TEXT(RESULT__B[[#This Row],[DTEDAY]],"DD")</f>
        <v>02</v>
      </c>
    </row>
    <row r="47" spans="1:28" x14ac:dyDescent="0.25">
      <c r="A47" t="s">
        <v>16</v>
      </c>
      <c r="B47">
        <v>45</v>
      </c>
      <c r="C47" s="1">
        <v>40545</v>
      </c>
      <c r="D47">
        <v>1</v>
      </c>
      <c r="E47">
        <v>0</v>
      </c>
      <c r="F47">
        <v>1</v>
      </c>
      <c r="G47">
        <v>21</v>
      </c>
      <c r="H47" t="s">
        <v>21</v>
      </c>
      <c r="I47">
        <v>0</v>
      </c>
      <c r="J47">
        <v>1</v>
      </c>
      <c r="K47" s="53">
        <v>0.26</v>
      </c>
      <c r="L47" s="53">
        <v>0.2273</v>
      </c>
      <c r="M47">
        <v>0.44</v>
      </c>
      <c r="N47">
        <v>0.32840000000000003</v>
      </c>
      <c r="O47">
        <v>11</v>
      </c>
      <c r="P47">
        <v>20</v>
      </c>
      <c r="Q47">
        <v>31</v>
      </c>
      <c r="R47" t="s">
        <v>33</v>
      </c>
      <c r="S47">
        <v>2011</v>
      </c>
      <c r="T47" t="s">
        <v>31</v>
      </c>
      <c r="U47" s="66">
        <v>0.875</v>
      </c>
      <c r="V47" t="s">
        <v>49</v>
      </c>
      <c r="W47" t="s">
        <v>32</v>
      </c>
      <c r="X47" s="53">
        <v>0.26</v>
      </c>
      <c r="Y47" s="53">
        <v>0.23</v>
      </c>
      <c r="Z47" s="54">
        <v>0.44</v>
      </c>
      <c r="AA47" s="67" t="str">
        <f>TEXT(RESULT__B[[#This Row],[TIME]],"AM/PM")</f>
        <v>PM</v>
      </c>
      <c r="AB47" t="str">
        <f>TEXT(RESULT__B[[#This Row],[DTEDAY]],"DD")</f>
        <v>02</v>
      </c>
    </row>
    <row r="48" spans="1:28" x14ac:dyDescent="0.25">
      <c r="A48" t="s">
        <v>16</v>
      </c>
      <c r="B48">
        <v>46</v>
      </c>
      <c r="C48" s="1">
        <v>40545</v>
      </c>
      <c r="D48">
        <v>1</v>
      </c>
      <c r="E48">
        <v>0</v>
      </c>
      <c r="F48">
        <v>1</v>
      </c>
      <c r="G48">
        <v>22</v>
      </c>
      <c r="H48" t="s">
        <v>21</v>
      </c>
      <c r="I48">
        <v>0</v>
      </c>
      <c r="J48">
        <v>1</v>
      </c>
      <c r="K48" s="53">
        <v>0.24</v>
      </c>
      <c r="L48" s="53">
        <v>0.21210000000000001</v>
      </c>
      <c r="M48">
        <v>0.44</v>
      </c>
      <c r="N48">
        <v>0.29849999999999999</v>
      </c>
      <c r="O48">
        <v>0</v>
      </c>
      <c r="P48">
        <v>9</v>
      </c>
      <c r="Q48">
        <v>9</v>
      </c>
      <c r="R48" t="s">
        <v>33</v>
      </c>
      <c r="S48">
        <v>2011</v>
      </c>
      <c r="T48" t="s">
        <v>31</v>
      </c>
      <c r="U48" s="66">
        <v>0.91666666666666663</v>
      </c>
      <c r="V48" t="s">
        <v>49</v>
      </c>
      <c r="W48" t="s">
        <v>32</v>
      </c>
      <c r="X48" s="53">
        <v>0.24</v>
      </c>
      <c r="Y48" s="53">
        <v>0.21</v>
      </c>
      <c r="Z48" s="54">
        <v>0.44</v>
      </c>
      <c r="AA48" s="67" t="str">
        <f>TEXT(RESULT__B[[#This Row],[TIME]],"AM/PM")</f>
        <v>PM</v>
      </c>
      <c r="AB48" t="str">
        <f>TEXT(RESULT__B[[#This Row],[DTEDAY]],"DD")</f>
        <v>02</v>
      </c>
    </row>
    <row r="49" spans="1:28" x14ac:dyDescent="0.25">
      <c r="A49" t="s">
        <v>16</v>
      </c>
      <c r="B49">
        <v>47</v>
      </c>
      <c r="C49" s="1">
        <v>40545</v>
      </c>
      <c r="D49">
        <v>1</v>
      </c>
      <c r="E49">
        <v>0</v>
      </c>
      <c r="F49">
        <v>1</v>
      </c>
      <c r="G49">
        <v>23</v>
      </c>
      <c r="H49" t="s">
        <v>21</v>
      </c>
      <c r="I49">
        <v>0</v>
      </c>
      <c r="J49">
        <v>1</v>
      </c>
      <c r="K49" s="53">
        <v>0.22</v>
      </c>
      <c r="L49" s="53">
        <v>0.2273</v>
      </c>
      <c r="M49">
        <v>0.47</v>
      </c>
      <c r="N49">
        <v>0.16420000000000001</v>
      </c>
      <c r="O49">
        <v>0</v>
      </c>
      <c r="P49">
        <v>8</v>
      </c>
      <c r="Q49">
        <v>8</v>
      </c>
      <c r="R49" t="s">
        <v>33</v>
      </c>
      <c r="S49">
        <v>2011</v>
      </c>
      <c r="T49" t="s">
        <v>31</v>
      </c>
      <c r="U49" s="66">
        <v>0.95833333333333337</v>
      </c>
      <c r="V49" t="s">
        <v>49</v>
      </c>
      <c r="W49" t="s">
        <v>32</v>
      </c>
      <c r="X49" s="53">
        <v>0.22</v>
      </c>
      <c r="Y49" s="53">
        <v>0.23</v>
      </c>
      <c r="Z49" s="54">
        <v>0.47</v>
      </c>
      <c r="AA49" s="67" t="str">
        <f>TEXT(RESULT__B[[#This Row],[TIME]],"AM/PM")</f>
        <v>PM</v>
      </c>
      <c r="AB49" t="str">
        <f>TEXT(RESULT__B[[#This Row],[DTEDAY]],"DD")</f>
        <v>02</v>
      </c>
    </row>
    <row r="50" spans="1:28" x14ac:dyDescent="0.25">
      <c r="A50" t="s">
        <v>16</v>
      </c>
      <c r="B50">
        <v>48</v>
      </c>
      <c r="C50" s="1">
        <v>40546</v>
      </c>
      <c r="D50">
        <v>1</v>
      </c>
      <c r="E50">
        <v>0</v>
      </c>
      <c r="F50">
        <v>1</v>
      </c>
      <c r="G50">
        <v>0</v>
      </c>
      <c r="H50" t="s">
        <v>21</v>
      </c>
      <c r="I50">
        <v>1</v>
      </c>
      <c r="J50">
        <v>1</v>
      </c>
      <c r="K50" s="53">
        <v>0.22</v>
      </c>
      <c r="L50" s="53">
        <v>0.19700000000000001</v>
      </c>
      <c r="M50">
        <v>0.44</v>
      </c>
      <c r="N50">
        <v>0.35820000000000002</v>
      </c>
      <c r="O50">
        <v>0</v>
      </c>
      <c r="P50">
        <v>5</v>
      </c>
      <c r="Q50">
        <v>5</v>
      </c>
      <c r="R50" t="s">
        <v>33</v>
      </c>
      <c r="S50">
        <v>2011</v>
      </c>
      <c r="T50" t="s">
        <v>31</v>
      </c>
      <c r="U50" s="66">
        <v>0</v>
      </c>
      <c r="V50" t="s">
        <v>50</v>
      </c>
      <c r="W50" t="s">
        <v>32</v>
      </c>
      <c r="X50" s="53">
        <v>0.22</v>
      </c>
      <c r="Y50" s="53">
        <v>0.2</v>
      </c>
      <c r="Z50" s="54">
        <v>0.44</v>
      </c>
      <c r="AA50" s="67" t="str">
        <f>TEXT(RESULT__B[[#This Row],[TIME]],"AM/PM")</f>
        <v>AM</v>
      </c>
      <c r="AB50" t="str">
        <f>TEXT(RESULT__B[[#This Row],[DTEDAY]],"DD")</f>
        <v>03</v>
      </c>
    </row>
    <row r="51" spans="1:28" x14ac:dyDescent="0.25">
      <c r="A51" t="s">
        <v>16</v>
      </c>
      <c r="B51">
        <v>49</v>
      </c>
      <c r="C51" s="1">
        <v>40546</v>
      </c>
      <c r="D51">
        <v>1</v>
      </c>
      <c r="E51">
        <v>0</v>
      </c>
      <c r="F51">
        <v>1</v>
      </c>
      <c r="G51">
        <v>1</v>
      </c>
      <c r="H51" t="s">
        <v>21</v>
      </c>
      <c r="I51">
        <v>1</v>
      </c>
      <c r="J51">
        <v>1</v>
      </c>
      <c r="K51" s="53">
        <v>0.2</v>
      </c>
      <c r="L51" s="53"/>
      <c r="M51">
        <v>0.44</v>
      </c>
      <c r="N51">
        <v>0.41789999999999999</v>
      </c>
      <c r="O51">
        <v>0</v>
      </c>
      <c r="P51">
        <v>2</v>
      </c>
      <c r="Q51">
        <v>2</v>
      </c>
      <c r="R51" t="s">
        <v>33</v>
      </c>
      <c r="S51">
        <v>2011</v>
      </c>
      <c r="T51" t="s">
        <v>31</v>
      </c>
      <c r="U51" s="66">
        <v>4.1666666666666664E-2</v>
      </c>
      <c r="V51" t="s">
        <v>50</v>
      </c>
      <c r="W51" t="s">
        <v>32</v>
      </c>
      <c r="X51" s="53">
        <v>0.2</v>
      </c>
      <c r="Y51" s="53">
        <v>0.2</v>
      </c>
      <c r="Z51" s="54">
        <v>0.44</v>
      </c>
      <c r="AA51" s="67" t="str">
        <f>TEXT(RESULT__B[[#This Row],[TIME]],"AM/PM")</f>
        <v>AM</v>
      </c>
      <c r="AB51" t="str">
        <f>TEXT(RESULT__B[[#This Row],[DTEDAY]],"DD")</f>
        <v>03</v>
      </c>
    </row>
    <row r="52" spans="1:28" x14ac:dyDescent="0.25">
      <c r="A52" t="s">
        <v>16</v>
      </c>
      <c r="B52">
        <v>50</v>
      </c>
      <c r="C52" s="1">
        <v>40546</v>
      </c>
      <c r="D52">
        <v>1</v>
      </c>
      <c r="E52">
        <v>0</v>
      </c>
      <c r="F52">
        <v>1</v>
      </c>
      <c r="G52">
        <v>4</v>
      </c>
      <c r="H52" t="s">
        <v>21</v>
      </c>
      <c r="I52">
        <v>1</v>
      </c>
      <c r="J52">
        <v>1</v>
      </c>
      <c r="K52" s="53">
        <v>0.16</v>
      </c>
      <c r="L52" s="53">
        <v>0.13639999999999999</v>
      </c>
      <c r="M52">
        <v>0.47</v>
      </c>
      <c r="N52">
        <v>0.3881</v>
      </c>
      <c r="O52">
        <v>0</v>
      </c>
      <c r="P52">
        <v>1</v>
      </c>
      <c r="Q52">
        <v>1</v>
      </c>
      <c r="R52" t="s">
        <v>33</v>
      </c>
      <c r="S52">
        <v>2011</v>
      </c>
      <c r="T52" t="s">
        <v>31</v>
      </c>
      <c r="U52" s="66">
        <v>0.16666666666666666</v>
      </c>
      <c r="V52" t="s">
        <v>50</v>
      </c>
      <c r="W52" t="s">
        <v>32</v>
      </c>
      <c r="X52" s="53">
        <v>0.16</v>
      </c>
      <c r="Y52" s="53">
        <v>0.14000000000000001</v>
      </c>
      <c r="Z52" s="54">
        <v>0.47</v>
      </c>
      <c r="AA52" s="67" t="str">
        <f>TEXT(RESULT__B[[#This Row],[TIME]],"AM/PM")</f>
        <v>AM</v>
      </c>
      <c r="AB52" t="str">
        <f>TEXT(RESULT__B[[#This Row],[DTEDAY]],"DD")</f>
        <v>03</v>
      </c>
    </row>
    <row r="53" spans="1:28" x14ac:dyDescent="0.25">
      <c r="A53" t="s">
        <v>16</v>
      </c>
      <c r="B53">
        <v>51</v>
      </c>
      <c r="C53" s="1">
        <v>40546</v>
      </c>
      <c r="D53">
        <v>1</v>
      </c>
      <c r="E53">
        <v>0</v>
      </c>
      <c r="F53">
        <v>1</v>
      </c>
      <c r="G53">
        <v>5</v>
      </c>
      <c r="H53" t="s">
        <v>21</v>
      </c>
      <c r="I53">
        <v>1</v>
      </c>
      <c r="J53">
        <v>1</v>
      </c>
      <c r="K53" s="53">
        <v>0.16</v>
      </c>
      <c r="L53" s="53">
        <v>0.13639999999999999</v>
      </c>
      <c r="M53">
        <v>0.47</v>
      </c>
      <c r="N53">
        <v>0.28360000000000002</v>
      </c>
      <c r="O53">
        <v>0</v>
      </c>
      <c r="P53">
        <v>3</v>
      </c>
      <c r="Q53">
        <v>3</v>
      </c>
      <c r="R53" t="s">
        <v>33</v>
      </c>
      <c r="S53">
        <v>2011</v>
      </c>
      <c r="T53" t="s">
        <v>31</v>
      </c>
      <c r="U53" s="66">
        <v>0.20833333333333334</v>
      </c>
      <c r="V53" t="s">
        <v>50</v>
      </c>
      <c r="W53" t="s">
        <v>32</v>
      </c>
      <c r="X53" s="53">
        <v>0.16</v>
      </c>
      <c r="Y53" s="53">
        <v>0.14000000000000001</v>
      </c>
      <c r="Z53" s="54">
        <v>0.47</v>
      </c>
      <c r="AA53" s="67" t="str">
        <f>TEXT(RESULT__B[[#This Row],[TIME]],"AM/PM")</f>
        <v>AM</v>
      </c>
      <c r="AB53" t="str">
        <f>TEXT(RESULT__B[[#This Row],[DTEDAY]],"DD")</f>
        <v>03</v>
      </c>
    </row>
    <row r="54" spans="1:28" x14ac:dyDescent="0.25">
      <c r="A54" t="s">
        <v>16</v>
      </c>
      <c r="B54">
        <v>52</v>
      </c>
      <c r="C54" s="1">
        <v>40546</v>
      </c>
      <c r="D54">
        <v>1</v>
      </c>
      <c r="E54">
        <v>0</v>
      </c>
      <c r="F54">
        <v>1</v>
      </c>
      <c r="G54">
        <v>6</v>
      </c>
      <c r="H54" t="s">
        <v>21</v>
      </c>
      <c r="I54">
        <v>1</v>
      </c>
      <c r="J54">
        <v>1</v>
      </c>
      <c r="K54" s="53">
        <v>0.14000000000000001</v>
      </c>
      <c r="L54" s="53">
        <v>0.1061</v>
      </c>
      <c r="M54">
        <v>0.5</v>
      </c>
      <c r="N54">
        <v>0.3881</v>
      </c>
      <c r="O54">
        <v>0</v>
      </c>
      <c r="P54">
        <v>30</v>
      </c>
      <c r="Q54">
        <v>30</v>
      </c>
      <c r="R54" t="s">
        <v>33</v>
      </c>
      <c r="S54">
        <v>2011</v>
      </c>
      <c r="T54" t="s">
        <v>31</v>
      </c>
      <c r="U54" s="66">
        <v>0.25</v>
      </c>
      <c r="V54" t="s">
        <v>50</v>
      </c>
      <c r="W54" t="s">
        <v>32</v>
      </c>
      <c r="X54" s="53">
        <v>0.14000000000000001</v>
      </c>
      <c r="Y54" s="53">
        <v>0.11</v>
      </c>
      <c r="Z54" s="54">
        <v>0.5</v>
      </c>
      <c r="AA54" s="67" t="str">
        <f>TEXT(RESULT__B[[#This Row],[TIME]],"AM/PM")</f>
        <v>AM</v>
      </c>
      <c r="AB54" t="str">
        <f>TEXT(RESULT__B[[#This Row],[DTEDAY]],"DD")</f>
        <v>03</v>
      </c>
    </row>
    <row r="55" spans="1:28" x14ac:dyDescent="0.25">
      <c r="A55" t="s">
        <v>16</v>
      </c>
      <c r="B55">
        <v>53</v>
      </c>
      <c r="C55" s="1">
        <v>40546</v>
      </c>
      <c r="D55">
        <v>1</v>
      </c>
      <c r="E55">
        <v>0</v>
      </c>
      <c r="F55">
        <v>1</v>
      </c>
      <c r="G55">
        <v>7</v>
      </c>
      <c r="H55" t="s">
        <v>21</v>
      </c>
      <c r="I55">
        <v>1</v>
      </c>
      <c r="J55">
        <v>1</v>
      </c>
      <c r="K55" s="53">
        <v>0.14000000000000001</v>
      </c>
      <c r="L55" s="53">
        <v>0.13639999999999999</v>
      </c>
      <c r="M55">
        <v>0.5</v>
      </c>
      <c r="N55">
        <v>0.19400000000000001</v>
      </c>
      <c r="O55">
        <v>1</v>
      </c>
      <c r="P55">
        <v>63</v>
      </c>
      <c r="Q55">
        <v>64</v>
      </c>
      <c r="R55" t="s">
        <v>33</v>
      </c>
      <c r="S55">
        <v>2011</v>
      </c>
      <c r="T55" t="s">
        <v>31</v>
      </c>
      <c r="U55" s="66">
        <v>0.29166666666666669</v>
      </c>
      <c r="V55" t="s">
        <v>50</v>
      </c>
      <c r="W55" t="s">
        <v>32</v>
      </c>
      <c r="X55" s="53">
        <v>0.14000000000000001</v>
      </c>
      <c r="Y55" s="53">
        <v>0.14000000000000001</v>
      </c>
      <c r="Z55" s="54">
        <v>0.5</v>
      </c>
      <c r="AA55" s="67" t="str">
        <f>TEXT(RESULT__B[[#This Row],[TIME]],"AM/PM")</f>
        <v>AM</v>
      </c>
      <c r="AB55" t="str">
        <f>TEXT(RESULT__B[[#This Row],[DTEDAY]],"DD")</f>
        <v>03</v>
      </c>
    </row>
    <row r="56" spans="1:28" x14ac:dyDescent="0.25">
      <c r="A56" t="s">
        <v>16</v>
      </c>
      <c r="B56">
        <v>54</v>
      </c>
      <c r="C56" s="1">
        <v>40546</v>
      </c>
      <c r="D56">
        <v>1</v>
      </c>
      <c r="E56">
        <v>0</v>
      </c>
      <c r="F56">
        <v>1</v>
      </c>
      <c r="G56">
        <v>8</v>
      </c>
      <c r="H56" t="s">
        <v>21</v>
      </c>
      <c r="I56">
        <v>1</v>
      </c>
      <c r="J56">
        <v>1</v>
      </c>
      <c r="K56" s="53">
        <v>0.14000000000000001</v>
      </c>
      <c r="L56" s="53">
        <v>0.1212</v>
      </c>
      <c r="M56">
        <v>0.5</v>
      </c>
      <c r="N56">
        <v>0.28360000000000002</v>
      </c>
      <c r="O56">
        <v>1</v>
      </c>
      <c r="P56">
        <v>153</v>
      </c>
      <c r="Q56">
        <v>154</v>
      </c>
      <c r="R56" t="s">
        <v>33</v>
      </c>
      <c r="S56">
        <v>2011</v>
      </c>
      <c r="T56" t="s">
        <v>31</v>
      </c>
      <c r="U56" s="66">
        <v>0.33333333333333331</v>
      </c>
      <c r="V56" t="s">
        <v>50</v>
      </c>
      <c r="W56" t="s">
        <v>32</v>
      </c>
      <c r="X56" s="53">
        <v>0.14000000000000001</v>
      </c>
      <c r="Y56" s="53">
        <v>0.12</v>
      </c>
      <c r="Z56" s="54">
        <v>0.5</v>
      </c>
      <c r="AA56" s="67" t="str">
        <f>TEXT(RESULT__B[[#This Row],[TIME]],"AM/PM")</f>
        <v>AM</v>
      </c>
      <c r="AB56" t="str">
        <f>TEXT(RESULT__B[[#This Row],[DTEDAY]],"DD")</f>
        <v>03</v>
      </c>
    </row>
    <row r="57" spans="1:28" x14ac:dyDescent="0.25">
      <c r="A57" t="s">
        <v>16</v>
      </c>
      <c r="B57">
        <v>55</v>
      </c>
      <c r="C57" s="1">
        <v>40546</v>
      </c>
      <c r="D57">
        <v>1</v>
      </c>
      <c r="E57">
        <v>0</v>
      </c>
      <c r="F57">
        <v>1</v>
      </c>
      <c r="G57">
        <v>9</v>
      </c>
      <c r="H57" t="s">
        <v>21</v>
      </c>
      <c r="I57">
        <v>1</v>
      </c>
      <c r="J57">
        <v>1</v>
      </c>
      <c r="K57" s="53">
        <v>0.16</v>
      </c>
      <c r="L57" s="53">
        <v>0.13639999999999999</v>
      </c>
      <c r="M57">
        <v>0.43</v>
      </c>
      <c r="N57">
        <v>0.3881</v>
      </c>
      <c r="O57">
        <v>7</v>
      </c>
      <c r="P57">
        <v>81</v>
      </c>
      <c r="Q57">
        <v>88</v>
      </c>
      <c r="R57" t="s">
        <v>33</v>
      </c>
      <c r="S57">
        <v>2011</v>
      </c>
      <c r="T57" t="s">
        <v>31</v>
      </c>
      <c r="U57" s="66">
        <v>0.375</v>
      </c>
      <c r="V57" t="s">
        <v>50</v>
      </c>
      <c r="W57" t="s">
        <v>32</v>
      </c>
      <c r="X57" s="53">
        <v>0.16</v>
      </c>
      <c r="Y57" s="53">
        <v>0.14000000000000001</v>
      </c>
      <c r="Z57" s="54">
        <v>0.43</v>
      </c>
      <c r="AA57" s="67" t="str">
        <f>TEXT(RESULT__B[[#This Row],[TIME]],"AM/PM")</f>
        <v>AM</v>
      </c>
      <c r="AB57" t="str">
        <f>TEXT(RESULT__B[[#This Row],[DTEDAY]],"DD")</f>
        <v>03</v>
      </c>
    </row>
    <row r="58" spans="1:28" x14ac:dyDescent="0.25">
      <c r="A58" t="s">
        <v>16</v>
      </c>
      <c r="B58">
        <v>56</v>
      </c>
      <c r="C58" s="1">
        <v>40546</v>
      </c>
      <c r="D58">
        <v>1</v>
      </c>
      <c r="E58">
        <v>0</v>
      </c>
      <c r="F58">
        <v>1</v>
      </c>
      <c r="G58">
        <v>10</v>
      </c>
      <c r="H58" t="s">
        <v>21</v>
      </c>
      <c r="I58">
        <v>1</v>
      </c>
      <c r="J58">
        <v>1</v>
      </c>
      <c r="K58" s="53">
        <v>0.18</v>
      </c>
      <c r="L58" s="53">
        <v>0.16669999999999999</v>
      </c>
      <c r="M58">
        <v>0.43</v>
      </c>
      <c r="N58">
        <v>0.25369999999999998</v>
      </c>
      <c r="O58">
        <v>11</v>
      </c>
      <c r="P58">
        <v>33</v>
      </c>
      <c r="Q58">
        <v>44</v>
      </c>
      <c r="R58" t="s">
        <v>33</v>
      </c>
      <c r="S58">
        <v>2011</v>
      </c>
      <c r="T58" t="s">
        <v>31</v>
      </c>
      <c r="U58" s="66">
        <v>0.41666666666666669</v>
      </c>
      <c r="V58" t="s">
        <v>50</v>
      </c>
      <c r="W58" t="s">
        <v>32</v>
      </c>
      <c r="X58" s="53">
        <v>0.18</v>
      </c>
      <c r="Y58" s="53">
        <v>0.17</v>
      </c>
      <c r="Z58" s="54">
        <v>0.43</v>
      </c>
      <c r="AA58" s="67" t="str">
        <f>TEXT(RESULT__B[[#This Row],[TIME]],"AM/PM")</f>
        <v>AM</v>
      </c>
      <c r="AB58" t="str">
        <f>TEXT(RESULT__B[[#This Row],[DTEDAY]],"DD")</f>
        <v>03</v>
      </c>
    </row>
    <row r="59" spans="1:28" x14ac:dyDescent="0.25">
      <c r="A59" t="s">
        <v>16</v>
      </c>
      <c r="B59">
        <v>57</v>
      </c>
      <c r="C59" s="1">
        <v>40546</v>
      </c>
      <c r="D59">
        <v>1</v>
      </c>
      <c r="E59">
        <v>0</v>
      </c>
      <c r="F59">
        <v>1</v>
      </c>
      <c r="G59">
        <v>11</v>
      </c>
      <c r="H59" t="s">
        <v>21</v>
      </c>
      <c r="I59">
        <v>1</v>
      </c>
      <c r="J59">
        <v>1</v>
      </c>
      <c r="K59" s="53">
        <v>0.2</v>
      </c>
      <c r="L59" s="53">
        <v>0.18179999999999999</v>
      </c>
      <c r="M59">
        <v>0.4</v>
      </c>
      <c r="N59">
        <v>0.32840000000000003</v>
      </c>
      <c r="O59">
        <v>10</v>
      </c>
      <c r="P59">
        <v>41</v>
      </c>
      <c r="Q59">
        <v>51</v>
      </c>
      <c r="R59" t="s">
        <v>33</v>
      </c>
      <c r="S59">
        <v>2011</v>
      </c>
      <c r="T59" t="s">
        <v>31</v>
      </c>
      <c r="U59" s="66">
        <v>0.45833333333333331</v>
      </c>
      <c r="V59" t="s">
        <v>50</v>
      </c>
      <c r="W59" t="s">
        <v>32</v>
      </c>
      <c r="X59" s="53">
        <v>0.2</v>
      </c>
      <c r="Y59" s="53">
        <v>0.18</v>
      </c>
      <c r="Z59" s="54">
        <v>0.4</v>
      </c>
      <c r="AA59" s="67" t="str">
        <f>TEXT(RESULT__B[[#This Row],[TIME]],"AM/PM")</f>
        <v>AM</v>
      </c>
      <c r="AB59" t="str">
        <f>TEXT(RESULT__B[[#This Row],[DTEDAY]],"DD")</f>
        <v>03</v>
      </c>
    </row>
    <row r="60" spans="1:28" x14ac:dyDescent="0.25">
      <c r="A60" t="s">
        <v>16</v>
      </c>
      <c r="B60">
        <v>58</v>
      </c>
      <c r="C60" s="1">
        <v>40546</v>
      </c>
      <c r="D60">
        <v>1</v>
      </c>
      <c r="E60">
        <v>0</v>
      </c>
      <c r="F60">
        <v>1</v>
      </c>
      <c r="G60">
        <v>12</v>
      </c>
      <c r="H60" t="s">
        <v>21</v>
      </c>
      <c r="I60">
        <v>1</v>
      </c>
      <c r="J60">
        <v>1</v>
      </c>
      <c r="K60" s="53">
        <v>0.22</v>
      </c>
      <c r="L60" s="53">
        <v>0.21210000000000001</v>
      </c>
      <c r="M60">
        <v>0.35</v>
      </c>
      <c r="N60">
        <v>0.29849999999999999</v>
      </c>
      <c r="O60">
        <v>13</v>
      </c>
      <c r="P60">
        <v>48</v>
      </c>
      <c r="Q60">
        <v>61</v>
      </c>
      <c r="R60" t="s">
        <v>33</v>
      </c>
      <c r="S60">
        <v>2011</v>
      </c>
      <c r="T60" t="s">
        <v>31</v>
      </c>
      <c r="U60" s="66">
        <v>0.5</v>
      </c>
      <c r="V60" t="s">
        <v>50</v>
      </c>
      <c r="W60" t="s">
        <v>32</v>
      </c>
      <c r="X60" s="53">
        <v>0.22</v>
      </c>
      <c r="Y60" s="53">
        <v>0.21</v>
      </c>
      <c r="Z60" s="54">
        <v>0.35</v>
      </c>
      <c r="AA60" s="67" t="str">
        <f>TEXT(RESULT__B[[#This Row],[TIME]],"AM/PM")</f>
        <v>PM</v>
      </c>
      <c r="AB60" t="str">
        <f>TEXT(RESULT__B[[#This Row],[DTEDAY]],"DD")</f>
        <v>03</v>
      </c>
    </row>
    <row r="61" spans="1:28" x14ac:dyDescent="0.25">
      <c r="A61" t="s">
        <v>16</v>
      </c>
      <c r="B61">
        <v>59</v>
      </c>
      <c r="C61" s="1">
        <v>40546</v>
      </c>
      <c r="D61">
        <v>1</v>
      </c>
      <c r="E61">
        <v>0</v>
      </c>
      <c r="F61">
        <v>1</v>
      </c>
      <c r="G61">
        <v>13</v>
      </c>
      <c r="H61" t="s">
        <v>21</v>
      </c>
      <c r="I61">
        <v>1</v>
      </c>
      <c r="J61">
        <v>1</v>
      </c>
      <c r="K61" s="53">
        <v>0.24</v>
      </c>
      <c r="L61" s="53"/>
      <c r="M61">
        <v>0.35</v>
      </c>
      <c r="N61">
        <v>0.28360000000000002</v>
      </c>
      <c r="O61">
        <v>8</v>
      </c>
      <c r="P61">
        <v>53</v>
      </c>
      <c r="Q61">
        <v>61</v>
      </c>
      <c r="R61" t="s">
        <v>33</v>
      </c>
      <c r="S61">
        <v>2011</v>
      </c>
      <c r="T61" t="s">
        <v>31</v>
      </c>
      <c r="U61" s="66">
        <v>0.54166666666666663</v>
      </c>
      <c r="V61" t="s">
        <v>50</v>
      </c>
      <c r="W61" t="s">
        <v>32</v>
      </c>
      <c r="X61" s="53">
        <v>0.24</v>
      </c>
      <c r="Y61" s="53">
        <v>0.2</v>
      </c>
      <c r="Z61" s="54">
        <v>0.35</v>
      </c>
      <c r="AA61" s="67" t="str">
        <f>TEXT(RESULT__B[[#This Row],[TIME]],"AM/PM")</f>
        <v>PM</v>
      </c>
      <c r="AB61" t="str">
        <f>TEXT(RESULT__B[[#This Row],[DTEDAY]],"DD")</f>
        <v>03</v>
      </c>
    </row>
    <row r="62" spans="1:28" x14ac:dyDescent="0.25">
      <c r="A62" t="s">
        <v>16</v>
      </c>
      <c r="B62">
        <v>60</v>
      </c>
      <c r="C62" s="1">
        <v>40546</v>
      </c>
      <c r="D62">
        <v>1</v>
      </c>
      <c r="E62">
        <v>0</v>
      </c>
      <c r="F62">
        <v>1</v>
      </c>
      <c r="G62">
        <v>14</v>
      </c>
      <c r="H62" t="s">
        <v>21</v>
      </c>
      <c r="I62">
        <v>1</v>
      </c>
      <c r="J62">
        <v>1</v>
      </c>
      <c r="K62" s="53">
        <v>0.26</v>
      </c>
      <c r="L62" s="53">
        <v>0.2424</v>
      </c>
      <c r="M62">
        <v>0.3</v>
      </c>
      <c r="N62">
        <v>0.28360000000000002</v>
      </c>
      <c r="O62">
        <v>11</v>
      </c>
      <c r="P62">
        <v>66</v>
      </c>
      <c r="Q62">
        <v>77</v>
      </c>
      <c r="R62" t="s">
        <v>33</v>
      </c>
      <c r="S62">
        <v>2011</v>
      </c>
      <c r="T62" t="s">
        <v>31</v>
      </c>
      <c r="U62" s="66">
        <v>0.58333333333333337</v>
      </c>
      <c r="V62" t="s">
        <v>50</v>
      </c>
      <c r="W62" t="s">
        <v>32</v>
      </c>
      <c r="X62" s="53">
        <v>0.26</v>
      </c>
      <c r="Y62" s="53">
        <v>0.24</v>
      </c>
      <c r="Z62" s="54">
        <v>0.3</v>
      </c>
      <c r="AA62" s="67" t="str">
        <f>TEXT(RESULT__B[[#This Row],[TIME]],"AM/PM")</f>
        <v>PM</v>
      </c>
      <c r="AB62" t="str">
        <f>TEXT(RESULT__B[[#This Row],[DTEDAY]],"DD")</f>
        <v>03</v>
      </c>
    </row>
    <row r="63" spans="1:28" x14ac:dyDescent="0.25">
      <c r="A63" t="s">
        <v>16</v>
      </c>
      <c r="B63">
        <v>61</v>
      </c>
      <c r="C63" s="1">
        <v>40546</v>
      </c>
      <c r="D63">
        <v>1</v>
      </c>
      <c r="E63">
        <v>0</v>
      </c>
      <c r="F63">
        <v>1</v>
      </c>
      <c r="G63">
        <v>15</v>
      </c>
      <c r="H63" t="s">
        <v>21</v>
      </c>
      <c r="I63">
        <v>1</v>
      </c>
      <c r="J63">
        <v>1</v>
      </c>
      <c r="K63" s="53">
        <v>0.26</v>
      </c>
      <c r="L63" s="53">
        <v>0.2424</v>
      </c>
      <c r="M63">
        <v>0.3</v>
      </c>
      <c r="N63">
        <v>0.25369999999999998</v>
      </c>
      <c r="O63">
        <v>14</v>
      </c>
      <c r="P63">
        <v>58</v>
      </c>
      <c r="Q63">
        <v>72</v>
      </c>
      <c r="R63" t="s">
        <v>33</v>
      </c>
      <c r="S63">
        <v>2011</v>
      </c>
      <c r="T63" t="s">
        <v>31</v>
      </c>
      <c r="U63" s="66">
        <v>0.625</v>
      </c>
      <c r="V63" t="s">
        <v>50</v>
      </c>
      <c r="W63" t="s">
        <v>32</v>
      </c>
      <c r="X63" s="53">
        <v>0.26</v>
      </c>
      <c r="Y63" s="53">
        <v>0.24</v>
      </c>
      <c r="Z63" s="54">
        <v>0.3</v>
      </c>
      <c r="AA63" s="67" t="str">
        <f>TEXT(RESULT__B[[#This Row],[TIME]],"AM/PM")</f>
        <v>PM</v>
      </c>
      <c r="AB63" t="str">
        <f>TEXT(RESULT__B[[#This Row],[DTEDAY]],"DD")</f>
        <v>03</v>
      </c>
    </row>
    <row r="64" spans="1:28" x14ac:dyDescent="0.25">
      <c r="A64" t="s">
        <v>16</v>
      </c>
      <c r="B64">
        <v>62</v>
      </c>
      <c r="C64" s="1">
        <v>40546</v>
      </c>
      <c r="D64">
        <v>1</v>
      </c>
      <c r="E64">
        <v>0</v>
      </c>
      <c r="F64">
        <v>1</v>
      </c>
      <c r="G64">
        <v>16</v>
      </c>
      <c r="H64" t="s">
        <v>21</v>
      </c>
      <c r="I64">
        <v>1</v>
      </c>
      <c r="J64">
        <v>1</v>
      </c>
      <c r="K64" s="53">
        <v>0.26</v>
      </c>
      <c r="L64" s="53">
        <v>0.2424</v>
      </c>
      <c r="M64">
        <v>0.3</v>
      </c>
      <c r="N64">
        <v>0.25369999999999998</v>
      </c>
      <c r="O64">
        <v>9</v>
      </c>
      <c r="P64">
        <v>67</v>
      </c>
      <c r="Q64">
        <v>76</v>
      </c>
      <c r="R64" t="s">
        <v>33</v>
      </c>
      <c r="S64">
        <v>2011</v>
      </c>
      <c r="T64" t="s">
        <v>31</v>
      </c>
      <c r="U64" s="66">
        <v>0.66666666666666663</v>
      </c>
      <c r="V64" t="s">
        <v>50</v>
      </c>
      <c r="W64" t="s">
        <v>32</v>
      </c>
      <c r="X64" s="53">
        <v>0.26</v>
      </c>
      <c r="Y64" s="53">
        <v>0.24</v>
      </c>
      <c r="Z64" s="54">
        <v>0.3</v>
      </c>
      <c r="AA64" s="67" t="str">
        <f>TEXT(RESULT__B[[#This Row],[TIME]],"AM/PM")</f>
        <v>PM</v>
      </c>
      <c r="AB64" t="str">
        <f>TEXT(RESULT__B[[#This Row],[DTEDAY]],"DD")</f>
        <v>03</v>
      </c>
    </row>
    <row r="65" spans="1:28" x14ac:dyDescent="0.25">
      <c r="A65" t="s">
        <v>16</v>
      </c>
      <c r="B65">
        <v>63</v>
      </c>
      <c r="C65" s="1">
        <v>40546</v>
      </c>
      <c r="D65">
        <v>1</v>
      </c>
      <c r="E65">
        <v>0</v>
      </c>
      <c r="F65">
        <v>1</v>
      </c>
      <c r="G65">
        <v>17</v>
      </c>
      <c r="H65" t="s">
        <v>21</v>
      </c>
      <c r="I65">
        <v>1</v>
      </c>
      <c r="J65">
        <v>1</v>
      </c>
      <c r="K65" s="53">
        <v>0.24</v>
      </c>
      <c r="L65" s="53">
        <v>0.2273</v>
      </c>
      <c r="M65">
        <v>0.3</v>
      </c>
      <c r="N65">
        <v>0.22389999999999999</v>
      </c>
      <c r="O65">
        <v>11</v>
      </c>
      <c r="P65">
        <v>146</v>
      </c>
      <c r="Q65">
        <v>157</v>
      </c>
      <c r="R65" t="s">
        <v>33</v>
      </c>
      <c r="S65">
        <v>2011</v>
      </c>
      <c r="T65" t="s">
        <v>31</v>
      </c>
      <c r="U65" s="66">
        <v>0.70833333333333337</v>
      </c>
      <c r="V65" t="s">
        <v>50</v>
      </c>
      <c r="W65" t="s">
        <v>32</v>
      </c>
      <c r="X65" s="53">
        <v>0.24</v>
      </c>
      <c r="Y65" s="53">
        <v>0.23</v>
      </c>
      <c r="Z65" s="54">
        <v>0.3</v>
      </c>
      <c r="AA65" s="67" t="str">
        <f>TEXT(RESULT__B[[#This Row],[TIME]],"AM/PM")</f>
        <v>PM</v>
      </c>
      <c r="AB65" t="str">
        <f>TEXT(RESULT__B[[#This Row],[DTEDAY]],"DD")</f>
        <v>03</v>
      </c>
    </row>
    <row r="66" spans="1:28" x14ac:dyDescent="0.25">
      <c r="A66" t="s">
        <v>16</v>
      </c>
      <c r="B66">
        <v>64</v>
      </c>
      <c r="C66" s="1">
        <v>40546</v>
      </c>
      <c r="D66">
        <v>1</v>
      </c>
      <c r="E66">
        <v>0</v>
      </c>
      <c r="F66">
        <v>1</v>
      </c>
      <c r="G66">
        <v>18</v>
      </c>
      <c r="H66" t="s">
        <v>21</v>
      </c>
      <c r="I66">
        <v>1</v>
      </c>
      <c r="J66">
        <v>1</v>
      </c>
      <c r="K66" s="53">
        <v>0.24</v>
      </c>
      <c r="L66" s="53">
        <v>0.2576</v>
      </c>
      <c r="M66">
        <v>0.32</v>
      </c>
      <c r="N66">
        <v>0.1045</v>
      </c>
      <c r="O66">
        <v>9</v>
      </c>
      <c r="P66">
        <v>148</v>
      </c>
      <c r="Q66">
        <v>157</v>
      </c>
      <c r="R66" t="s">
        <v>33</v>
      </c>
      <c r="S66">
        <v>2011</v>
      </c>
      <c r="T66" t="s">
        <v>31</v>
      </c>
      <c r="U66" s="66">
        <v>0.75</v>
      </c>
      <c r="V66" t="s">
        <v>50</v>
      </c>
      <c r="W66" t="s">
        <v>32</v>
      </c>
      <c r="X66" s="53">
        <v>0.24</v>
      </c>
      <c r="Y66" s="53">
        <v>0.26</v>
      </c>
      <c r="Z66" s="54">
        <v>0.32</v>
      </c>
      <c r="AA66" s="67" t="str">
        <f>TEXT(RESULT__B[[#This Row],[TIME]],"AM/PM")</f>
        <v>PM</v>
      </c>
      <c r="AB66" t="str">
        <f>TEXT(RESULT__B[[#This Row],[DTEDAY]],"DD")</f>
        <v>03</v>
      </c>
    </row>
    <row r="67" spans="1:28" x14ac:dyDescent="0.25">
      <c r="A67" t="s">
        <v>16</v>
      </c>
      <c r="B67">
        <v>65</v>
      </c>
      <c r="C67" s="1">
        <v>40546</v>
      </c>
      <c r="D67">
        <v>1</v>
      </c>
      <c r="E67">
        <v>0</v>
      </c>
      <c r="F67">
        <v>1</v>
      </c>
      <c r="G67">
        <v>19</v>
      </c>
      <c r="H67" t="s">
        <v>21</v>
      </c>
      <c r="I67">
        <v>1</v>
      </c>
      <c r="J67">
        <v>1</v>
      </c>
      <c r="K67" s="53">
        <v>0.2</v>
      </c>
      <c r="L67" s="53">
        <v>0.2576</v>
      </c>
      <c r="M67">
        <v>0.47</v>
      </c>
      <c r="N67">
        <v>0</v>
      </c>
      <c r="O67">
        <v>8</v>
      </c>
      <c r="P67">
        <v>102</v>
      </c>
      <c r="Q67">
        <v>110</v>
      </c>
      <c r="R67" t="s">
        <v>33</v>
      </c>
      <c r="S67">
        <v>2011</v>
      </c>
      <c r="T67" t="s">
        <v>31</v>
      </c>
      <c r="U67" s="66">
        <v>0.79166666666666663</v>
      </c>
      <c r="V67" t="s">
        <v>50</v>
      </c>
      <c r="W67" t="s">
        <v>32</v>
      </c>
      <c r="X67" s="53">
        <v>0.2</v>
      </c>
      <c r="Y67" s="53">
        <v>0.26</v>
      </c>
      <c r="Z67" s="54">
        <v>0.47</v>
      </c>
      <c r="AA67" s="67" t="str">
        <f>TEXT(RESULT__B[[#This Row],[TIME]],"AM/PM")</f>
        <v>PM</v>
      </c>
      <c r="AB67" t="str">
        <f>TEXT(RESULT__B[[#This Row],[DTEDAY]],"DD")</f>
        <v>03</v>
      </c>
    </row>
    <row r="68" spans="1:28" x14ac:dyDescent="0.25">
      <c r="A68" t="s">
        <v>16</v>
      </c>
      <c r="B68">
        <v>66</v>
      </c>
      <c r="C68" s="1">
        <v>40546</v>
      </c>
      <c r="D68">
        <v>1</v>
      </c>
      <c r="E68">
        <v>0</v>
      </c>
      <c r="F68">
        <v>1</v>
      </c>
      <c r="G68">
        <v>20</v>
      </c>
      <c r="H68" t="s">
        <v>21</v>
      </c>
      <c r="I68">
        <v>1</v>
      </c>
      <c r="J68">
        <v>1</v>
      </c>
      <c r="K68" s="53">
        <v>0.2</v>
      </c>
      <c r="L68" s="53"/>
      <c r="M68">
        <v>0.47</v>
      </c>
      <c r="N68">
        <v>0.1045</v>
      </c>
      <c r="O68">
        <v>3</v>
      </c>
      <c r="P68">
        <v>49</v>
      </c>
      <c r="Q68">
        <v>52</v>
      </c>
      <c r="R68" t="s">
        <v>33</v>
      </c>
      <c r="S68">
        <v>2011</v>
      </c>
      <c r="T68" t="s">
        <v>31</v>
      </c>
      <c r="U68" s="66">
        <v>0.83333333333333337</v>
      </c>
      <c r="V68" t="s">
        <v>50</v>
      </c>
      <c r="W68" t="s">
        <v>32</v>
      </c>
      <c r="X68" s="53">
        <v>0.2</v>
      </c>
      <c r="Y68" s="53">
        <v>0.2</v>
      </c>
      <c r="Z68" s="54">
        <v>0.47</v>
      </c>
      <c r="AA68" s="67" t="str">
        <f>TEXT(RESULT__B[[#This Row],[TIME]],"AM/PM")</f>
        <v>PM</v>
      </c>
      <c r="AB68" t="str">
        <f>TEXT(RESULT__B[[#This Row],[DTEDAY]],"DD")</f>
        <v>03</v>
      </c>
    </row>
    <row r="69" spans="1:28" x14ac:dyDescent="0.25">
      <c r="A69" t="s">
        <v>16</v>
      </c>
      <c r="B69">
        <v>67</v>
      </c>
      <c r="C69" s="1">
        <v>40546</v>
      </c>
      <c r="D69">
        <v>1</v>
      </c>
      <c r="E69">
        <v>0</v>
      </c>
      <c r="F69">
        <v>1</v>
      </c>
      <c r="G69">
        <v>21</v>
      </c>
      <c r="H69" t="s">
        <v>21</v>
      </c>
      <c r="I69">
        <v>1</v>
      </c>
      <c r="J69">
        <v>1</v>
      </c>
      <c r="K69" s="53">
        <v>0.18</v>
      </c>
      <c r="L69" s="53">
        <v>0.19700000000000001</v>
      </c>
      <c r="M69">
        <v>0.64</v>
      </c>
      <c r="N69">
        <v>0.1343</v>
      </c>
      <c r="O69">
        <v>3</v>
      </c>
      <c r="P69">
        <v>49</v>
      </c>
      <c r="Q69">
        <v>52</v>
      </c>
      <c r="R69" t="s">
        <v>33</v>
      </c>
      <c r="S69">
        <v>2011</v>
      </c>
      <c r="T69" t="s">
        <v>31</v>
      </c>
      <c r="U69" s="66">
        <v>0.875</v>
      </c>
      <c r="V69" t="s">
        <v>50</v>
      </c>
      <c r="W69" t="s">
        <v>32</v>
      </c>
      <c r="X69" s="53">
        <v>0.18</v>
      </c>
      <c r="Y69" s="53">
        <v>0.2</v>
      </c>
      <c r="Z69" s="54">
        <v>0.64</v>
      </c>
      <c r="AA69" s="67" t="str">
        <f>TEXT(RESULT__B[[#This Row],[TIME]],"AM/PM")</f>
        <v>PM</v>
      </c>
      <c r="AB69" t="str">
        <f>TEXT(RESULT__B[[#This Row],[DTEDAY]],"DD")</f>
        <v>03</v>
      </c>
    </row>
    <row r="70" spans="1:28" x14ac:dyDescent="0.25">
      <c r="A70" t="s">
        <v>16</v>
      </c>
      <c r="B70">
        <v>68</v>
      </c>
      <c r="C70" s="1">
        <v>40546</v>
      </c>
      <c r="D70">
        <v>1</v>
      </c>
      <c r="E70">
        <v>0</v>
      </c>
      <c r="F70">
        <v>1</v>
      </c>
      <c r="G70">
        <v>22</v>
      </c>
      <c r="H70" t="s">
        <v>21</v>
      </c>
      <c r="I70">
        <v>1</v>
      </c>
      <c r="J70">
        <v>1</v>
      </c>
      <c r="K70" s="53">
        <v>0.14000000000000001</v>
      </c>
      <c r="L70" s="53">
        <v>0.1515</v>
      </c>
      <c r="M70">
        <v>0.69</v>
      </c>
      <c r="N70">
        <v>0.1343</v>
      </c>
      <c r="O70">
        <v>0</v>
      </c>
      <c r="P70">
        <v>20</v>
      </c>
      <c r="Q70">
        <v>20</v>
      </c>
      <c r="R70" t="s">
        <v>33</v>
      </c>
      <c r="S70">
        <v>2011</v>
      </c>
      <c r="T70" t="s">
        <v>31</v>
      </c>
      <c r="U70" s="66">
        <v>0.91666666666666663</v>
      </c>
      <c r="V70" t="s">
        <v>50</v>
      </c>
      <c r="W70" t="s">
        <v>32</v>
      </c>
      <c r="X70" s="53">
        <v>0.14000000000000001</v>
      </c>
      <c r="Y70" s="53">
        <v>0.15</v>
      </c>
      <c r="Z70" s="54">
        <v>0.69</v>
      </c>
      <c r="AA70" s="67" t="str">
        <f>TEXT(RESULT__B[[#This Row],[TIME]],"AM/PM")</f>
        <v>PM</v>
      </c>
      <c r="AB70" t="str">
        <f>TEXT(RESULT__B[[#This Row],[DTEDAY]],"DD")</f>
        <v>03</v>
      </c>
    </row>
    <row r="71" spans="1:28" x14ac:dyDescent="0.25">
      <c r="A71" t="s">
        <v>16</v>
      </c>
      <c r="B71">
        <v>69</v>
      </c>
      <c r="C71" s="1">
        <v>40546</v>
      </c>
      <c r="D71">
        <v>1</v>
      </c>
      <c r="E71">
        <v>0</v>
      </c>
      <c r="F71">
        <v>1</v>
      </c>
      <c r="G71">
        <v>23</v>
      </c>
      <c r="H71" t="s">
        <v>21</v>
      </c>
      <c r="I71">
        <v>1</v>
      </c>
      <c r="J71">
        <v>1</v>
      </c>
      <c r="K71" s="53">
        <v>0.18</v>
      </c>
      <c r="L71" s="53">
        <v>0.21210000000000001</v>
      </c>
      <c r="M71">
        <v>0.55000000000000004</v>
      </c>
      <c r="N71">
        <v>0.1045</v>
      </c>
      <c r="O71">
        <v>1</v>
      </c>
      <c r="P71">
        <v>11</v>
      </c>
      <c r="Q71">
        <v>12</v>
      </c>
      <c r="R71" t="s">
        <v>33</v>
      </c>
      <c r="S71">
        <v>2011</v>
      </c>
      <c r="T71" t="s">
        <v>31</v>
      </c>
      <c r="U71" s="66">
        <v>0.95833333333333337</v>
      </c>
      <c r="V71" t="s">
        <v>50</v>
      </c>
      <c r="W71" t="s">
        <v>32</v>
      </c>
      <c r="X71" s="53">
        <v>0.18</v>
      </c>
      <c r="Y71" s="53">
        <v>0.21</v>
      </c>
      <c r="Z71" s="54">
        <v>0.55000000000000004</v>
      </c>
      <c r="AA71" s="67" t="str">
        <f>TEXT(RESULT__B[[#This Row],[TIME]],"AM/PM")</f>
        <v>PM</v>
      </c>
      <c r="AB71" t="str">
        <f>TEXT(RESULT__B[[#This Row],[DTEDAY]],"DD")</f>
        <v>03</v>
      </c>
    </row>
    <row r="72" spans="1:28" x14ac:dyDescent="0.25">
      <c r="A72" t="s">
        <v>16</v>
      </c>
      <c r="B72">
        <v>70</v>
      </c>
      <c r="C72" s="1">
        <v>40547</v>
      </c>
      <c r="D72">
        <v>1</v>
      </c>
      <c r="E72">
        <v>0</v>
      </c>
      <c r="F72">
        <v>1</v>
      </c>
      <c r="G72">
        <v>0</v>
      </c>
      <c r="H72" t="s">
        <v>21</v>
      </c>
      <c r="I72">
        <v>2</v>
      </c>
      <c r="J72">
        <v>1</v>
      </c>
      <c r="K72" s="53">
        <v>0.16</v>
      </c>
      <c r="L72" s="53"/>
      <c r="M72">
        <v>0.55000000000000004</v>
      </c>
      <c r="N72">
        <v>0.1045</v>
      </c>
      <c r="O72">
        <v>0</v>
      </c>
      <c r="P72">
        <v>5</v>
      </c>
      <c r="Q72">
        <v>5</v>
      </c>
      <c r="R72" t="s">
        <v>33</v>
      </c>
      <c r="S72">
        <v>2011</v>
      </c>
      <c r="T72" t="s">
        <v>31</v>
      </c>
      <c r="U72" s="66">
        <v>0</v>
      </c>
      <c r="V72" t="s">
        <v>51</v>
      </c>
      <c r="W72" t="s">
        <v>32</v>
      </c>
      <c r="X72" s="53">
        <v>0.16</v>
      </c>
      <c r="Y72" s="53">
        <v>0.2</v>
      </c>
      <c r="Z72" s="54">
        <v>0.55000000000000004</v>
      </c>
      <c r="AA72" s="67" t="str">
        <f>TEXT(RESULT__B[[#This Row],[TIME]],"AM/PM")</f>
        <v>AM</v>
      </c>
      <c r="AB72" t="str">
        <f>TEXT(RESULT__B[[#This Row],[DTEDAY]],"DD")</f>
        <v>04</v>
      </c>
    </row>
    <row r="73" spans="1:28" x14ac:dyDescent="0.25">
      <c r="A73" t="s">
        <v>16</v>
      </c>
      <c r="B73">
        <v>71</v>
      </c>
      <c r="C73" s="1">
        <v>40547</v>
      </c>
      <c r="D73">
        <v>1</v>
      </c>
      <c r="E73">
        <v>0</v>
      </c>
      <c r="F73">
        <v>1</v>
      </c>
      <c r="G73">
        <v>1</v>
      </c>
      <c r="H73" t="s">
        <v>21</v>
      </c>
      <c r="I73">
        <v>2</v>
      </c>
      <c r="J73">
        <v>1</v>
      </c>
      <c r="K73" s="53">
        <v>0.16</v>
      </c>
      <c r="L73" s="53">
        <v>0.18179999999999999</v>
      </c>
      <c r="M73">
        <v>0.59</v>
      </c>
      <c r="N73">
        <v>0.1045</v>
      </c>
      <c r="O73">
        <v>0</v>
      </c>
      <c r="P73">
        <v>2</v>
      </c>
      <c r="Q73">
        <v>2</v>
      </c>
      <c r="R73" t="s">
        <v>33</v>
      </c>
      <c r="S73">
        <v>2011</v>
      </c>
      <c r="T73" t="s">
        <v>31</v>
      </c>
      <c r="U73" s="66">
        <v>4.1666666666666664E-2</v>
      </c>
      <c r="V73" t="s">
        <v>51</v>
      </c>
      <c r="W73" t="s">
        <v>32</v>
      </c>
      <c r="X73" s="53">
        <v>0.16</v>
      </c>
      <c r="Y73" s="53">
        <v>0.18</v>
      </c>
      <c r="Z73" s="54">
        <v>0.59</v>
      </c>
      <c r="AA73" s="67" t="str">
        <f>TEXT(RESULT__B[[#This Row],[TIME]],"AM/PM")</f>
        <v>AM</v>
      </c>
      <c r="AB73" t="str">
        <f>TEXT(RESULT__B[[#This Row],[DTEDAY]],"DD")</f>
        <v>04</v>
      </c>
    </row>
    <row r="74" spans="1:28" x14ac:dyDescent="0.25">
      <c r="A74" t="s">
        <v>16</v>
      </c>
      <c r="B74">
        <v>72</v>
      </c>
      <c r="C74" s="1">
        <v>40547</v>
      </c>
      <c r="D74">
        <v>1</v>
      </c>
      <c r="E74">
        <v>0</v>
      </c>
      <c r="F74">
        <v>1</v>
      </c>
      <c r="G74">
        <v>2</v>
      </c>
      <c r="H74" t="s">
        <v>21</v>
      </c>
      <c r="I74">
        <v>2</v>
      </c>
      <c r="J74">
        <v>1</v>
      </c>
      <c r="K74" s="53">
        <v>0.14000000000000001</v>
      </c>
      <c r="L74" s="53">
        <v>0.1515</v>
      </c>
      <c r="M74">
        <v>0.63</v>
      </c>
      <c r="N74">
        <v>0.1343</v>
      </c>
      <c r="O74">
        <v>0</v>
      </c>
      <c r="P74">
        <v>1</v>
      </c>
      <c r="Q74">
        <v>1</v>
      </c>
      <c r="R74" t="s">
        <v>33</v>
      </c>
      <c r="S74">
        <v>2011</v>
      </c>
      <c r="T74" t="s">
        <v>31</v>
      </c>
      <c r="U74" s="66">
        <v>8.3333333333333329E-2</v>
      </c>
      <c r="V74" t="s">
        <v>51</v>
      </c>
      <c r="W74" t="s">
        <v>32</v>
      </c>
      <c r="X74" s="53">
        <v>0.14000000000000001</v>
      </c>
      <c r="Y74" s="53">
        <v>0.15</v>
      </c>
      <c r="Z74" s="54">
        <v>0.63</v>
      </c>
      <c r="AA74" s="67" t="str">
        <f>TEXT(RESULT__B[[#This Row],[TIME]],"AM/PM")</f>
        <v>AM</v>
      </c>
      <c r="AB74" t="str">
        <f>TEXT(RESULT__B[[#This Row],[DTEDAY]],"DD")</f>
        <v>04</v>
      </c>
    </row>
    <row r="75" spans="1:28" x14ac:dyDescent="0.25">
      <c r="A75" t="s">
        <v>16</v>
      </c>
      <c r="B75">
        <v>73</v>
      </c>
      <c r="C75" s="1">
        <v>40547</v>
      </c>
      <c r="D75">
        <v>1</v>
      </c>
      <c r="E75">
        <v>0</v>
      </c>
      <c r="F75">
        <v>1</v>
      </c>
      <c r="G75">
        <v>4</v>
      </c>
      <c r="H75" t="s">
        <v>21</v>
      </c>
      <c r="I75">
        <v>2</v>
      </c>
      <c r="J75">
        <v>1</v>
      </c>
      <c r="K75" s="53">
        <v>0.14000000000000001</v>
      </c>
      <c r="L75" s="53">
        <v>0.18179999999999999</v>
      </c>
      <c r="M75">
        <v>0.63</v>
      </c>
      <c r="N75">
        <v>8.9599999999999999E-2</v>
      </c>
      <c r="O75">
        <v>0</v>
      </c>
      <c r="P75">
        <v>2</v>
      </c>
      <c r="Q75">
        <v>2</v>
      </c>
      <c r="R75" t="s">
        <v>33</v>
      </c>
      <c r="S75">
        <v>2011</v>
      </c>
      <c r="T75" t="s">
        <v>31</v>
      </c>
      <c r="U75" s="66">
        <v>0.16666666666666666</v>
      </c>
      <c r="V75" t="s">
        <v>51</v>
      </c>
      <c r="W75" t="s">
        <v>32</v>
      </c>
      <c r="X75" s="53">
        <v>0.14000000000000001</v>
      </c>
      <c r="Y75" s="53">
        <v>0.18</v>
      </c>
      <c r="Z75" s="54">
        <v>0.63</v>
      </c>
      <c r="AA75" s="67" t="str">
        <f>TEXT(RESULT__B[[#This Row],[TIME]],"AM/PM")</f>
        <v>AM</v>
      </c>
      <c r="AB75" t="str">
        <f>TEXT(RESULT__B[[#This Row],[DTEDAY]],"DD")</f>
        <v>04</v>
      </c>
    </row>
    <row r="76" spans="1:28" x14ac:dyDescent="0.25">
      <c r="A76" t="s">
        <v>16</v>
      </c>
      <c r="B76">
        <v>74</v>
      </c>
      <c r="C76" s="1">
        <v>40547</v>
      </c>
      <c r="D76">
        <v>1</v>
      </c>
      <c r="E76">
        <v>0</v>
      </c>
      <c r="F76">
        <v>1</v>
      </c>
      <c r="G76">
        <v>5</v>
      </c>
      <c r="H76" t="s">
        <v>21</v>
      </c>
      <c r="I76">
        <v>2</v>
      </c>
      <c r="J76">
        <v>1</v>
      </c>
      <c r="K76" s="53">
        <v>0.12</v>
      </c>
      <c r="L76" s="53">
        <v>0.1515</v>
      </c>
      <c r="M76">
        <v>0.68</v>
      </c>
      <c r="N76">
        <v>0.1045</v>
      </c>
      <c r="O76">
        <v>0</v>
      </c>
      <c r="P76">
        <v>4</v>
      </c>
      <c r="Q76">
        <v>4</v>
      </c>
      <c r="R76" t="s">
        <v>33</v>
      </c>
      <c r="S76">
        <v>2011</v>
      </c>
      <c r="T76" t="s">
        <v>31</v>
      </c>
      <c r="U76" s="66">
        <v>0.20833333333333334</v>
      </c>
      <c r="V76" t="s">
        <v>51</v>
      </c>
      <c r="W76" t="s">
        <v>32</v>
      </c>
      <c r="X76" s="53">
        <v>0.12</v>
      </c>
      <c r="Y76" s="53">
        <v>0.15</v>
      </c>
      <c r="Z76" s="54">
        <v>0.68</v>
      </c>
      <c r="AA76" s="67" t="str">
        <f>TEXT(RESULT__B[[#This Row],[TIME]],"AM/PM")</f>
        <v>AM</v>
      </c>
      <c r="AB76" t="str">
        <f>TEXT(RESULT__B[[#This Row],[DTEDAY]],"DD")</f>
        <v>04</v>
      </c>
    </row>
    <row r="77" spans="1:28" x14ac:dyDescent="0.25">
      <c r="A77" t="s">
        <v>16</v>
      </c>
      <c r="B77">
        <v>75</v>
      </c>
      <c r="C77" s="1">
        <v>40547</v>
      </c>
      <c r="D77">
        <v>1</v>
      </c>
      <c r="E77">
        <v>0</v>
      </c>
      <c r="F77">
        <v>1</v>
      </c>
      <c r="G77">
        <v>6</v>
      </c>
      <c r="H77" t="s">
        <v>21</v>
      </c>
      <c r="I77">
        <v>2</v>
      </c>
      <c r="J77">
        <v>1</v>
      </c>
      <c r="K77" s="53">
        <v>0.12</v>
      </c>
      <c r="L77" s="53">
        <v>0.1515</v>
      </c>
      <c r="M77">
        <v>0.74</v>
      </c>
      <c r="N77">
        <v>0.1045</v>
      </c>
      <c r="O77">
        <v>0</v>
      </c>
      <c r="P77">
        <v>36</v>
      </c>
      <c r="Q77">
        <v>36</v>
      </c>
      <c r="R77" t="s">
        <v>33</v>
      </c>
      <c r="S77">
        <v>2011</v>
      </c>
      <c r="T77" t="s">
        <v>31</v>
      </c>
      <c r="U77" s="66">
        <v>0.25</v>
      </c>
      <c r="V77" t="s">
        <v>51</v>
      </c>
      <c r="W77" t="s">
        <v>32</v>
      </c>
      <c r="X77" s="53">
        <v>0.12</v>
      </c>
      <c r="Y77" s="53">
        <v>0.15</v>
      </c>
      <c r="Z77" s="54">
        <v>0.74</v>
      </c>
      <c r="AA77" s="67" t="str">
        <f>TEXT(RESULT__B[[#This Row],[TIME]],"AM/PM")</f>
        <v>AM</v>
      </c>
      <c r="AB77" t="str">
        <f>TEXT(RESULT__B[[#This Row],[DTEDAY]],"DD")</f>
        <v>04</v>
      </c>
    </row>
    <row r="78" spans="1:28" x14ac:dyDescent="0.25">
      <c r="A78" t="s">
        <v>16</v>
      </c>
      <c r="B78">
        <v>76</v>
      </c>
      <c r="C78" s="1">
        <v>40547</v>
      </c>
      <c r="D78">
        <v>1</v>
      </c>
      <c r="E78">
        <v>0</v>
      </c>
      <c r="F78">
        <v>1</v>
      </c>
      <c r="G78">
        <v>7</v>
      </c>
      <c r="H78" t="s">
        <v>21</v>
      </c>
      <c r="I78">
        <v>2</v>
      </c>
      <c r="J78">
        <v>1</v>
      </c>
      <c r="K78" s="53">
        <v>0.12</v>
      </c>
      <c r="L78" s="53">
        <v>0.1515</v>
      </c>
      <c r="M78">
        <v>0.74</v>
      </c>
      <c r="N78">
        <v>0.1343</v>
      </c>
      <c r="O78">
        <v>2</v>
      </c>
      <c r="P78">
        <v>92</v>
      </c>
      <c r="Q78">
        <v>94</v>
      </c>
      <c r="R78" t="s">
        <v>33</v>
      </c>
      <c r="S78">
        <v>2011</v>
      </c>
      <c r="T78" t="s">
        <v>31</v>
      </c>
      <c r="U78" s="66">
        <v>0.29166666666666669</v>
      </c>
      <c r="V78" t="s">
        <v>51</v>
      </c>
      <c r="W78" t="s">
        <v>32</v>
      </c>
      <c r="X78" s="53">
        <v>0.12</v>
      </c>
      <c r="Y78" s="53">
        <v>0.15</v>
      </c>
      <c r="Z78" s="54">
        <v>0.74</v>
      </c>
      <c r="AA78" s="67" t="str">
        <f>TEXT(RESULT__B[[#This Row],[TIME]],"AM/PM")</f>
        <v>AM</v>
      </c>
      <c r="AB78" t="str">
        <f>TEXT(RESULT__B[[#This Row],[DTEDAY]],"DD")</f>
        <v>04</v>
      </c>
    </row>
    <row r="79" spans="1:28" x14ac:dyDescent="0.25">
      <c r="A79" t="s">
        <v>16</v>
      </c>
      <c r="B79">
        <v>77</v>
      </c>
      <c r="C79" s="1">
        <v>40547</v>
      </c>
      <c r="D79">
        <v>1</v>
      </c>
      <c r="E79">
        <v>0</v>
      </c>
      <c r="F79">
        <v>1</v>
      </c>
      <c r="G79">
        <v>8</v>
      </c>
      <c r="H79" t="s">
        <v>21</v>
      </c>
      <c r="I79">
        <v>2</v>
      </c>
      <c r="J79">
        <v>1</v>
      </c>
      <c r="K79" s="53">
        <v>0.14000000000000001</v>
      </c>
      <c r="L79" s="53">
        <v>0.1515</v>
      </c>
      <c r="M79">
        <v>0.69</v>
      </c>
      <c r="N79">
        <v>0.16420000000000001</v>
      </c>
      <c r="O79">
        <v>2</v>
      </c>
      <c r="P79">
        <v>177</v>
      </c>
      <c r="Q79">
        <v>179</v>
      </c>
      <c r="R79" t="s">
        <v>33</v>
      </c>
      <c r="S79">
        <v>2011</v>
      </c>
      <c r="T79" t="s">
        <v>31</v>
      </c>
      <c r="U79" s="66">
        <v>0.33333333333333331</v>
      </c>
      <c r="V79" t="s">
        <v>51</v>
      </c>
      <c r="W79" t="s">
        <v>32</v>
      </c>
      <c r="X79" s="53">
        <v>0.14000000000000001</v>
      </c>
      <c r="Y79" s="53">
        <v>0.15</v>
      </c>
      <c r="Z79" s="54">
        <v>0.69</v>
      </c>
      <c r="AA79" s="67" t="str">
        <f>TEXT(RESULT__B[[#This Row],[TIME]],"AM/PM")</f>
        <v>AM</v>
      </c>
      <c r="AB79" t="str">
        <f>TEXT(RESULT__B[[#This Row],[DTEDAY]],"DD")</f>
        <v>04</v>
      </c>
    </row>
    <row r="80" spans="1:28" x14ac:dyDescent="0.25">
      <c r="A80" t="s">
        <v>16</v>
      </c>
      <c r="B80">
        <v>78</v>
      </c>
      <c r="C80" s="1">
        <v>40547</v>
      </c>
      <c r="D80">
        <v>1</v>
      </c>
      <c r="E80">
        <v>0</v>
      </c>
      <c r="F80">
        <v>1</v>
      </c>
      <c r="G80">
        <v>9</v>
      </c>
      <c r="H80" t="s">
        <v>21</v>
      </c>
      <c r="I80">
        <v>2</v>
      </c>
      <c r="J80">
        <v>1</v>
      </c>
      <c r="K80" s="53">
        <v>0.16</v>
      </c>
      <c r="L80" s="53">
        <v>0.1515</v>
      </c>
      <c r="M80">
        <v>0.64</v>
      </c>
      <c r="N80">
        <v>0.22389999999999999</v>
      </c>
      <c r="O80">
        <v>2</v>
      </c>
      <c r="P80">
        <v>98</v>
      </c>
      <c r="Q80">
        <v>100</v>
      </c>
      <c r="R80" t="s">
        <v>33</v>
      </c>
      <c r="S80">
        <v>2011</v>
      </c>
      <c r="T80" t="s">
        <v>31</v>
      </c>
      <c r="U80" s="66">
        <v>0.375</v>
      </c>
      <c r="V80" t="s">
        <v>51</v>
      </c>
      <c r="W80" t="s">
        <v>32</v>
      </c>
      <c r="X80" s="53">
        <v>0.16</v>
      </c>
      <c r="Y80" s="53">
        <v>0.15</v>
      </c>
      <c r="Z80" s="54">
        <v>0.64</v>
      </c>
      <c r="AA80" s="67" t="str">
        <f>TEXT(RESULT__B[[#This Row],[TIME]],"AM/PM")</f>
        <v>AM</v>
      </c>
      <c r="AB80" t="str">
        <f>TEXT(RESULT__B[[#This Row],[DTEDAY]],"DD")</f>
        <v>04</v>
      </c>
    </row>
    <row r="81" spans="1:28" x14ac:dyDescent="0.25">
      <c r="A81" t="s">
        <v>16</v>
      </c>
      <c r="B81">
        <v>79</v>
      </c>
      <c r="C81" s="1">
        <v>40547</v>
      </c>
      <c r="D81">
        <v>1</v>
      </c>
      <c r="E81">
        <v>0</v>
      </c>
      <c r="F81">
        <v>1</v>
      </c>
      <c r="G81">
        <v>10</v>
      </c>
      <c r="H81" t="s">
        <v>21</v>
      </c>
      <c r="I81">
        <v>2</v>
      </c>
      <c r="J81">
        <v>2</v>
      </c>
      <c r="K81" s="53">
        <v>0.16</v>
      </c>
      <c r="L81" s="53">
        <v>0.13639999999999999</v>
      </c>
      <c r="M81">
        <v>0.69</v>
      </c>
      <c r="N81">
        <v>0.32840000000000003</v>
      </c>
      <c r="O81">
        <v>5</v>
      </c>
      <c r="P81">
        <v>37</v>
      </c>
      <c r="Q81">
        <v>42</v>
      </c>
      <c r="R81" t="s">
        <v>33</v>
      </c>
      <c r="S81">
        <v>2011</v>
      </c>
      <c r="T81" t="s">
        <v>31</v>
      </c>
      <c r="U81" s="66">
        <v>0.41666666666666669</v>
      </c>
      <c r="V81" t="s">
        <v>51</v>
      </c>
      <c r="W81" t="s">
        <v>34</v>
      </c>
      <c r="X81" s="53">
        <v>0.16</v>
      </c>
      <c r="Y81" s="53">
        <v>0.14000000000000001</v>
      </c>
      <c r="Z81" s="54">
        <v>0.69</v>
      </c>
      <c r="AA81" s="67" t="str">
        <f>TEXT(RESULT__B[[#This Row],[TIME]],"AM/PM")</f>
        <v>AM</v>
      </c>
      <c r="AB81" t="str">
        <f>TEXT(RESULT__B[[#This Row],[DTEDAY]],"DD")</f>
        <v>04</v>
      </c>
    </row>
    <row r="82" spans="1:28" x14ac:dyDescent="0.25">
      <c r="A82" t="s">
        <v>16</v>
      </c>
      <c r="B82">
        <v>80</v>
      </c>
      <c r="C82" s="1">
        <v>40547</v>
      </c>
      <c r="D82">
        <v>1</v>
      </c>
      <c r="E82">
        <v>0</v>
      </c>
      <c r="F82">
        <v>1</v>
      </c>
      <c r="G82">
        <v>11</v>
      </c>
      <c r="H82" t="s">
        <v>21</v>
      </c>
      <c r="I82">
        <v>2</v>
      </c>
      <c r="J82">
        <v>1</v>
      </c>
      <c r="K82" s="53">
        <v>0.22</v>
      </c>
      <c r="L82" s="53">
        <v>0.21210000000000001</v>
      </c>
      <c r="M82">
        <v>0.51</v>
      </c>
      <c r="N82">
        <v>0.29849999999999999</v>
      </c>
      <c r="O82">
        <v>7</v>
      </c>
      <c r="P82">
        <v>50</v>
      </c>
      <c r="Q82">
        <v>57</v>
      </c>
      <c r="R82" t="s">
        <v>33</v>
      </c>
      <c r="S82">
        <v>2011</v>
      </c>
      <c r="T82" t="s">
        <v>31</v>
      </c>
      <c r="U82" s="66">
        <v>0.45833333333333331</v>
      </c>
      <c r="V82" t="s">
        <v>51</v>
      </c>
      <c r="W82" t="s">
        <v>32</v>
      </c>
      <c r="X82" s="53">
        <v>0.22</v>
      </c>
      <c r="Y82" s="53">
        <v>0.21</v>
      </c>
      <c r="Z82" s="54">
        <v>0.51</v>
      </c>
      <c r="AA82" s="67" t="str">
        <f>TEXT(RESULT__B[[#This Row],[TIME]],"AM/PM")</f>
        <v>AM</v>
      </c>
      <c r="AB82" t="str">
        <f>TEXT(RESULT__B[[#This Row],[DTEDAY]],"DD")</f>
        <v>04</v>
      </c>
    </row>
    <row r="83" spans="1:28" x14ac:dyDescent="0.25">
      <c r="A83" t="s">
        <v>16</v>
      </c>
      <c r="B83">
        <v>81</v>
      </c>
      <c r="C83" s="1">
        <v>40547</v>
      </c>
      <c r="D83">
        <v>1</v>
      </c>
      <c r="E83">
        <v>0</v>
      </c>
      <c r="F83">
        <v>1</v>
      </c>
      <c r="G83">
        <v>12</v>
      </c>
      <c r="H83" t="s">
        <v>21</v>
      </c>
      <c r="I83">
        <v>2</v>
      </c>
      <c r="J83">
        <v>1</v>
      </c>
      <c r="K83" s="53">
        <v>0.22</v>
      </c>
      <c r="L83" s="53">
        <v>0.2273</v>
      </c>
      <c r="M83">
        <v>0.51</v>
      </c>
      <c r="N83">
        <v>0.16420000000000001</v>
      </c>
      <c r="O83">
        <v>12</v>
      </c>
      <c r="P83">
        <v>66</v>
      </c>
      <c r="Q83">
        <v>78</v>
      </c>
      <c r="R83" t="s">
        <v>33</v>
      </c>
      <c r="S83">
        <v>2011</v>
      </c>
      <c r="T83" t="s">
        <v>31</v>
      </c>
      <c r="U83" s="66">
        <v>0.5</v>
      </c>
      <c r="V83" t="s">
        <v>51</v>
      </c>
      <c r="W83" t="s">
        <v>32</v>
      </c>
      <c r="X83" s="53">
        <v>0.22</v>
      </c>
      <c r="Y83" s="53">
        <v>0.23</v>
      </c>
      <c r="Z83" s="54">
        <v>0.51</v>
      </c>
      <c r="AA83" s="67" t="str">
        <f>TEXT(RESULT__B[[#This Row],[TIME]],"AM/PM")</f>
        <v>PM</v>
      </c>
      <c r="AB83" t="str">
        <f>TEXT(RESULT__B[[#This Row],[DTEDAY]],"DD")</f>
        <v>04</v>
      </c>
    </row>
    <row r="84" spans="1:28" x14ac:dyDescent="0.25">
      <c r="A84" t="s">
        <v>16</v>
      </c>
      <c r="B84">
        <v>82</v>
      </c>
      <c r="C84" s="1">
        <v>40547</v>
      </c>
      <c r="D84">
        <v>1</v>
      </c>
      <c r="E84">
        <v>0</v>
      </c>
      <c r="F84">
        <v>1</v>
      </c>
      <c r="G84">
        <v>13</v>
      </c>
      <c r="H84" t="s">
        <v>21</v>
      </c>
      <c r="I84">
        <v>2</v>
      </c>
      <c r="J84">
        <v>1</v>
      </c>
      <c r="K84" s="53">
        <v>0.24</v>
      </c>
      <c r="L84" s="53">
        <v>0.2273</v>
      </c>
      <c r="M84">
        <v>0.56000000000000005</v>
      </c>
      <c r="N84">
        <v>0.19400000000000001</v>
      </c>
      <c r="O84">
        <v>18</v>
      </c>
      <c r="P84">
        <v>79</v>
      </c>
      <c r="Q84">
        <v>97</v>
      </c>
      <c r="R84" t="s">
        <v>33</v>
      </c>
      <c r="S84">
        <v>2011</v>
      </c>
      <c r="T84" t="s">
        <v>31</v>
      </c>
      <c r="U84" s="66">
        <v>0.54166666666666663</v>
      </c>
      <c r="V84" t="s">
        <v>51</v>
      </c>
      <c r="W84" t="s">
        <v>32</v>
      </c>
      <c r="X84" s="53">
        <v>0.24</v>
      </c>
      <c r="Y84" s="53">
        <v>0.23</v>
      </c>
      <c r="Z84" s="54">
        <v>0.56000000000000005</v>
      </c>
      <c r="AA84" s="67" t="str">
        <f>TEXT(RESULT__B[[#This Row],[TIME]],"AM/PM")</f>
        <v>PM</v>
      </c>
      <c r="AB84" t="str">
        <f>TEXT(RESULT__B[[#This Row],[DTEDAY]],"DD")</f>
        <v>04</v>
      </c>
    </row>
    <row r="85" spans="1:28" x14ac:dyDescent="0.25">
      <c r="A85" t="s">
        <v>16</v>
      </c>
      <c r="B85">
        <v>83</v>
      </c>
      <c r="C85" s="1">
        <v>40547</v>
      </c>
      <c r="D85">
        <v>1</v>
      </c>
      <c r="E85">
        <v>0</v>
      </c>
      <c r="F85">
        <v>1</v>
      </c>
      <c r="G85">
        <v>14</v>
      </c>
      <c r="H85" t="s">
        <v>21</v>
      </c>
      <c r="I85">
        <v>2</v>
      </c>
      <c r="J85">
        <v>1</v>
      </c>
      <c r="K85" s="53">
        <v>0.26</v>
      </c>
      <c r="L85" s="53">
        <v>0.2576</v>
      </c>
      <c r="M85">
        <v>0.52</v>
      </c>
      <c r="N85">
        <v>0.22389999999999999</v>
      </c>
      <c r="O85">
        <v>9</v>
      </c>
      <c r="P85">
        <v>54</v>
      </c>
      <c r="Q85">
        <v>63</v>
      </c>
      <c r="R85" t="s">
        <v>33</v>
      </c>
      <c r="S85">
        <v>2011</v>
      </c>
      <c r="T85" t="s">
        <v>31</v>
      </c>
      <c r="U85" s="66">
        <v>0.58333333333333337</v>
      </c>
      <c r="V85" t="s">
        <v>51</v>
      </c>
      <c r="W85" t="s">
        <v>32</v>
      </c>
      <c r="X85" s="53">
        <v>0.26</v>
      </c>
      <c r="Y85" s="53">
        <v>0.26</v>
      </c>
      <c r="Z85" s="54">
        <v>0.52</v>
      </c>
      <c r="AA85" s="67" t="str">
        <f>TEXT(RESULT__B[[#This Row],[TIME]],"AM/PM")</f>
        <v>PM</v>
      </c>
      <c r="AB85" t="str">
        <f>TEXT(RESULT__B[[#This Row],[DTEDAY]],"DD")</f>
        <v>04</v>
      </c>
    </row>
    <row r="86" spans="1:28" x14ac:dyDescent="0.25">
      <c r="A86" t="s">
        <v>16</v>
      </c>
      <c r="B86">
        <v>84</v>
      </c>
      <c r="C86" s="1">
        <v>40547</v>
      </c>
      <c r="D86">
        <v>1</v>
      </c>
      <c r="E86">
        <v>0</v>
      </c>
      <c r="F86">
        <v>1</v>
      </c>
      <c r="G86">
        <v>15</v>
      </c>
      <c r="H86" t="s">
        <v>21</v>
      </c>
      <c r="I86">
        <v>2</v>
      </c>
      <c r="J86">
        <v>1</v>
      </c>
      <c r="K86" s="53">
        <v>0.28000000000000003</v>
      </c>
      <c r="L86" s="53">
        <v>0.2727</v>
      </c>
      <c r="M86">
        <v>0.52</v>
      </c>
      <c r="N86">
        <v>0.25369999999999998</v>
      </c>
      <c r="O86">
        <v>17</v>
      </c>
      <c r="P86">
        <v>48</v>
      </c>
      <c r="Q86">
        <v>65</v>
      </c>
      <c r="R86" t="s">
        <v>33</v>
      </c>
      <c r="S86">
        <v>2011</v>
      </c>
      <c r="T86" t="s">
        <v>31</v>
      </c>
      <c r="U86" s="66">
        <v>0.625</v>
      </c>
      <c r="V86" t="s">
        <v>51</v>
      </c>
      <c r="W86" t="s">
        <v>32</v>
      </c>
      <c r="X86" s="53">
        <v>0.28000000000000003</v>
      </c>
      <c r="Y86" s="53">
        <v>0.27</v>
      </c>
      <c r="Z86" s="54">
        <v>0.52</v>
      </c>
      <c r="AA86" s="67" t="str">
        <f>TEXT(RESULT__B[[#This Row],[TIME]],"AM/PM")</f>
        <v>PM</v>
      </c>
      <c r="AB86" t="str">
        <f>TEXT(RESULT__B[[#This Row],[DTEDAY]],"DD")</f>
        <v>04</v>
      </c>
    </row>
    <row r="87" spans="1:28" x14ac:dyDescent="0.25">
      <c r="A87" t="s">
        <v>16</v>
      </c>
      <c r="B87">
        <v>85</v>
      </c>
      <c r="C87" s="1">
        <v>40547</v>
      </c>
      <c r="D87">
        <v>1</v>
      </c>
      <c r="E87">
        <v>0</v>
      </c>
      <c r="F87">
        <v>1</v>
      </c>
      <c r="G87">
        <v>16</v>
      </c>
      <c r="H87" t="s">
        <v>21</v>
      </c>
      <c r="I87">
        <v>2</v>
      </c>
      <c r="J87">
        <v>1</v>
      </c>
      <c r="K87" s="53">
        <v>0.3</v>
      </c>
      <c r="L87" s="53">
        <v>0.28789999999999999</v>
      </c>
      <c r="M87">
        <v>0.49</v>
      </c>
      <c r="N87">
        <v>0.25369999999999998</v>
      </c>
      <c r="O87">
        <v>15</v>
      </c>
      <c r="P87">
        <v>68</v>
      </c>
      <c r="Q87">
        <v>83</v>
      </c>
      <c r="R87" t="s">
        <v>33</v>
      </c>
      <c r="S87">
        <v>2011</v>
      </c>
      <c r="T87" t="s">
        <v>31</v>
      </c>
      <c r="U87" s="66">
        <v>0.66666666666666663</v>
      </c>
      <c r="V87" t="s">
        <v>51</v>
      </c>
      <c r="W87" t="s">
        <v>32</v>
      </c>
      <c r="X87" s="53">
        <v>0.3</v>
      </c>
      <c r="Y87" s="53">
        <v>0.28999999999999998</v>
      </c>
      <c r="Z87" s="54">
        <v>0.49</v>
      </c>
      <c r="AA87" s="67" t="str">
        <f>TEXT(RESULT__B[[#This Row],[TIME]],"AM/PM")</f>
        <v>PM</v>
      </c>
      <c r="AB87" t="str">
        <f>TEXT(RESULT__B[[#This Row],[DTEDAY]],"DD")</f>
        <v>04</v>
      </c>
    </row>
    <row r="88" spans="1:28" x14ac:dyDescent="0.25">
      <c r="A88" t="s">
        <v>16</v>
      </c>
      <c r="B88">
        <v>86</v>
      </c>
      <c r="C88" s="1">
        <v>40547</v>
      </c>
      <c r="D88">
        <v>1</v>
      </c>
      <c r="E88">
        <v>0</v>
      </c>
      <c r="F88">
        <v>1</v>
      </c>
      <c r="G88">
        <v>17</v>
      </c>
      <c r="H88" t="s">
        <v>21</v>
      </c>
      <c r="I88">
        <v>2</v>
      </c>
      <c r="J88">
        <v>1</v>
      </c>
      <c r="K88" s="53">
        <v>0.28000000000000003</v>
      </c>
      <c r="L88" s="53">
        <v>0.2727</v>
      </c>
      <c r="M88">
        <v>0.48</v>
      </c>
      <c r="N88">
        <v>0.22389999999999999</v>
      </c>
      <c r="O88">
        <v>10</v>
      </c>
      <c r="P88">
        <v>202</v>
      </c>
      <c r="Q88">
        <v>212</v>
      </c>
      <c r="R88" t="s">
        <v>33</v>
      </c>
      <c r="S88">
        <v>2011</v>
      </c>
      <c r="T88" t="s">
        <v>31</v>
      </c>
      <c r="U88" s="66">
        <v>0.70833333333333337</v>
      </c>
      <c r="V88" t="s">
        <v>51</v>
      </c>
      <c r="W88" t="s">
        <v>32</v>
      </c>
      <c r="X88" s="53">
        <v>0.28000000000000003</v>
      </c>
      <c r="Y88" s="53">
        <v>0.27</v>
      </c>
      <c r="Z88" s="54">
        <v>0.48</v>
      </c>
      <c r="AA88" s="67" t="str">
        <f>TEXT(RESULT__B[[#This Row],[TIME]],"AM/PM")</f>
        <v>PM</v>
      </c>
      <c r="AB88" t="str">
        <f>TEXT(RESULT__B[[#This Row],[DTEDAY]],"DD")</f>
        <v>04</v>
      </c>
    </row>
    <row r="89" spans="1:28" x14ac:dyDescent="0.25">
      <c r="A89" t="s">
        <v>16</v>
      </c>
      <c r="B89">
        <v>87</v>
      </c>
      <c r="C89" s="1">
        <v>40547</v>
      </c>
      <c r="D89">
        <v>1</v>
      </c>
      <c r="E89">
        <v>0</v>
      </c>
      <c r="F89">
        <v>1</v>
      </c>
      <c r="G89">
        <v>18</v>
      </c>
      <c r="H89" t="s">
        <v>21</v>
      </c>
      <c r="I89">
        <v>2</v>
      </c>
      <c r="J89">
        <v>1</v>
      </c>
      <c r="K89" s="53">
        <v>0.26</v>
      </c>
      <c r="L89" s="53">
        <v>0.2576</v>
      </c>
      <c r="M89">
        <v>0.48</v>
      </c>
      <c r="N89">
        <v>0.19400000000000001</v>
      </c>
      <c r="O89">
        <v>3</v>
      </c>
      <c r="P89">
        <v>179</v>
      </c>
      <c r="Q89">
        <v>182</v>
      </c>
      <c r="R89" t="s">
        <v>33</v>
      </c>
      <c r="S89">
        <v>2011</v>
      </c>
      <c r="T89" t="s">
        <v>31</v>
      </c>
      <c r="U89" s="66">
        <v>0.75</v>
      </c>
      <c r="V89" t="s">
        <v>51</v>
      </c>
      <c r="W89" t="s">
        <v>32</v>
      </c>
      <c r="X89" s="53">
        <v>0.26</v>
      </c>
      <c r="Y89" s="53">
        <v>0.26</v>
      </c>
      <c r="Z89" s="54">
        <v>0.48</v>
      </c>
      <c r="AA89" s="67" t="str">
        <f>TEXT(RESULT__B[[#This Row],[TIME]],"AM/PM")</f>
        <v>PM</v>
      </c>
      <c r="AB89" t="str">
        <f>TEXT(RESULT__B[[#This Row],[DTEDAY]],"DD")</f>
        <v>04</v>
      </c>
    </row>
    <row r="90" spans="1:28" x14ac:dyDescent="0.25">
      <c r="A90" t="s">
        <v>16</v>
      </c>
      <c r="B90">
        <v>88</v>
      </c>
      <c r="C90" s="1">
        <v>40547</v>
      </c>
      <c r="D90">
        <v>1</v>
      </c>
      <c r="E90">
        <v>0</v>
      </c>
      <c r="F90">
        <v>1</v>
      </c>
      <c r="G90">
        <v>19</v>
      </c>
      <c r="H90" t="s">
        <v>21</v>
      </c>
      <c r="I90">
        <v>2</v>
      </c>
      <c r="J90">
        <v>1</v>
      </c>
      <c r="K90" s="53">
        <v>0.24</v>
      </c>
      <c r="L90" s="53">
        <v>0.2576</v>
      </c>
      <c r="M90">
        <v>0.48</v>
      </c>
      <c r="N90">
        <v>0.1045</v>
      </c>
      <c r="O90">
        <v>2</v>
      </c>
      <c r="P90">
        <v>110</v>
      </c>
      <c r="Q90">
        <v>112</v>
      </c>
      <c r="R90" t="s">
        <v>33</v>
      </c>
      <c r="S90">
        <v>2011</v>
      </c>
      <c r="T90" t="s">
        <v>31</v>
      </c>
      <c r="U90" s="66">
        <v>0.79166666666666663</v>
      </c>
      <c r="V90" t="s">
        <v>51</v>
      </c>
      <c r="W90" t="s">
        <v>32</v>
      </c>
      <c r="X90" s="53">
        <v>0.24</v>
      </c>
      <c r="Y90" s="53">
        <v>0.26</v>
      </c>
      <c r="Z90" s="54">
        <v>0.48</v>
      </c>
      <c r="AA90" s="67" t="str">
        <f>TEXT(RESULT__B[[#This Row],[TIME]],"AM/PM")</f>
        <v>PM</v>
      </c>
      <c r="AB90" t="str">
        <f>TEXT(RESULT__B[[#This Row],[DTEDAY]],"DD")</f>
        <v>04</v>
      </c>
    </row>
    <row r="91" spans="1:28" x14ac:dyDescent="0.25">
      <c r="A91" t="s">
        <v>16</v>
      </c>
      <c r="B91">
        <v>89</v>
      </c>
      <c r="C91" s="1">
        <v>40547</v>
      </c>
      <c r="D91">
        <v>1</v>
      </c>
      <c r="E91">
        <v>0</v>
      </c>
      <c r="F91">
        <v>1</v>
      </c>
      <c r="G91">
        <v>20</v>
      </c>
      <c r="H91" t="s">
        <v>21</v>
      </c>
      <c r="I91">
        <v>2</v>
      </c>
      <c r="J91">
        <v>1</v>
      </c>
      <c r="K91" s="53">
        <v>0.24</v>
      </c>
      <c r="L91" s="53">
        <v>0.2576</v>
      </c>
      <c r="M91">
        <v>0.48</v>
      </c>
      <c r="N91">
        <v>0.1045</v>
      </c>
      <c r="O91">
        <v>1</v>
      </c>
      <c r="P91">
        <v>53</v>
      </c>
      <c r="Q91">
        <v>54</v>
      </c>
      <c r="R91" t="s">
        <v>33</v>
      </c>
      <c r="S91">
        <v>2011</v>
      </c>
      <c r="T91" t="s">
        <v>31</v>
      </c>
      <c r="U91" s="66">
        <v>0.83333333333333337</v>
      </c>
      <c r="V91" t="s">
        <v>51</v>
      </c>
      <c r="W91" t="s">
        <v>32</v>
      </c>
      <c r="X91" s="53">
        <v>0.24</v>
      </c>
      <c r="Y91" s="53">
        <v>0.26</v>
      </c>
      <c r="Z91" s="54">
        <v>0.48</v>
      </c>
      <c r="AA91" s="67" t="str">
        <f>TEXT(RESULT__B[[#This Row],[TIME]],"AM/PM")</f>
        <v>PM</v>
      </c>
      <c r="AB91" t="str">
        <f>TEXT(RESULT__B[[#This Row],[DTEDAY]],"DD")</f>
        <v>04</v>
      </c>
    </row>
    <row r="92" spans="1:28" x14ac:dyDescent="0.25">
      <c r="A92" t="s">
        <v>16</v>
      </c>
      <c r="B92">
        <v>90</v>
      </c>
      <c r="C92" s="1">
        <v>40547</v>
      </c>
      <c r="D92">
        <v>1</v>
      </c>
      <c r="E92">
        <v>0</v>
      </c>
      <c r="F92">
        <v>1</v>
      </c>
      <c r="G92">
        <v>21</v>
      </c>
      <c r="H92" t="s">
        <v>21</v>
      </c>
      <c r="I92">
        <v>2</v>
      </c>
      <c r="J92">
        <v>1</v>
      </c>
      <c r="K92" s="53">
        <v>0.22</v>
      </c>
      <c r="L92" s="53">
        <v>0.2727</v>
      </c>
      <c r="M92">
        <v>0.64</v>
      </c>
      <c r="N92">
        <v>0</v>
      </c>
      <c r="O92">
        <v>0</v>
      </c>
      <c r="P92">
        <v>48</v>
      </c>
      <c r="Q92">
        <v>48</v>
      </c>
      <c r="R92" t="s">
        <v>33</v>
      </c>
      <c r="S92">
        <v>2011</v>
      </c>
      <c r="T92" t="s">
        <v>31</v>
      </c>
      <c r="U92" s="66">
        <v>0.875</v>
      </c>
      <c r="V92" t="s">
        <v>51</v>
      </c>
      <c r="W92" t="s">
        <v>32</v>
      </c>
      <c r="X92" s="53">
        <v>0.22</v>
      </c>
      <c r="Y92" s="53">
        <v>0.27</v>
      </c>
      <c r="Z92" s="54">
        <v>0.64</v>
      </c>
      <c r="AA92" s="67" t="str">
        <f>TEXT(RESULT__B[[#This Row],[TIME]],"AM/PM")</f>
        <v>PM</v>
      </c>
      <c r="AB92" t="str">
        <f>TEXT(RESULT__B[[#This Row],[DTEDAY]],"DD")</f>
        <v>04</v>
      </c>
    </row>
    <row r="93" spans="1:28" x14ac:dyDescent="0.25">
      <c r="A93" t="s">
        <v>16</v>
      </c>
      <c r="B93">
        <v>91</v>
      </c>
      <c r="C93" s="1">
        <v>40547</v>
      </c>
      <c r="D93">
        <v>1</v>
      </c>
      <c r="E93">
        <v>0</v>
      </c>
      <c r="F93">
        <v>1</v>
      </c>
      <c r="G93">
        <v>22</v>
      </c>
      <c r="H93" t="s">
        <v>21</v>
      </c>
      <c r="I93">
        <v>2</v>
      </c>
      <c r="J93">
        <v>1</v>
      </c>
      <c r="K93" s="53">
        <v>0.22</v>
      </c>
      <c r="L93" s="53">
        <v>0.2576</v>
      </c>
      <c r="M93">
        <v>0.64</v>
      </c>
      <c r="N93">
        <v>8.9599999999999999E-2</v>
      </c>
      <c r="O93">
        <v>1</v>
      </c>
      <c r="P93">
        <v>34</v>
      </c>
      <c r="Q93">
        <v>35</v>
      </c>
      <c r="R93" t="s">
        <v>33</v>
      </c>
      <c r="S93">
        <v>2011</v>
      </c>
      <c r="T93" t="s">
        <v>31</v>
      </c>
      <c r="U93" s="66">
        <v>0.91666666666666663</v>
      </c>
      <c r="V93" t="s">
        <v>51</v>
      </c>
      <c r="W93" t="s">
        <v>32</v>
      </c>
      <c r="X93" s="53">
        <v>0.22</v>
      </c>
      <c r="Y93" s="53">
        <v>0.26</v>
      </c>
      <c r="Z93" s="54">
        <v>0.64</v>
      </c>
      <c r="AA93" s="67" t="str">
        <f>TEXT(RESULT__B[[#This Row],[TIME]],"AM/PM")</f>
        <v>PM</v>
      </c>
      <c r="AB93" t="str">
        <f>TEXT(RESULT__B[[#This Row],[DTEDAY]],"DD")</f>
        <v>04</v>
      </c>
    </row>
    <row r="94" spans="1:28" x14ac:dyDescent="0.25">
      <c r="A94" t="s">
        <v>16</v>
      </c>
      <c r="B94">
        <v>92</v>
      </c>
      <c r="C94" s="1">
        <v>40547</v>
      </c>
      <c r="D94">
        <v>1</v>
      </c>
      <c r="E94">
        <v>0</v>
      </c>
      <c r="F94">
        <v>1</v>
      </c>
      <c r="G94">
        <v>23</v>
      </c>
      <c r="H94" t="s">
        <v>21</v>
      </c>
      <c r="I94">
        <v>2</v>
      </c>
      <c r="J94">
        <v>1</v>
      </c>
      <c r="K94" s="53">
        <v>0.2</v>
      </c>
      <c r="L94" s="53">
        <v>0.2273</v>
      </c>
      <c r="M94">
        <v>0.69</v>
      </c>
      <c r="N94">
        <v>8.9599999999999999E-2</v>
      </c>
      <c r="O94">
        <v>2</v>
      </c>
      <c r="P94">
        <v>9</v>
      </c>
      <c r="Q94">
        <v>11</v>
      </c>
      <c r="R94" t="s">
        <v>33</v>
      </c>
      <c r="S94">
        <v>2011</v>
      </c>
      <c r="T94" t="s">
        <v>31</v>
      </c>
      <c r="U94" s="66">
        <v>0.95833333333333337</v>
      </c>
      <c r="V94" t="s">
        <v>51</v>
      </c>
      <c r="W94" t="s">
        <v>32</v>
      </c>
      <c r="X94" s="53">
        <v>0.2</v>
      </c>
      <c r="Y94" s="53">
        <v>0.23</v>
      </c>
      <c r="Z94" s="54">
        <v>0.69</v>
      </c>
      <c r="AA94" s="67" t="str">
        <f>TEXT(RESULT__B[[#This Row],[TIME]],"AM/PM")</f>
        <v>PM</v>
      </c>
      <c r="AB94" t="str">
        <f>TEXT(RESULT__B[[#This Row],[DTEDAY]],"DD")</f>
        <v>04</v>
      </c>
    </row>
    <row r="95" spans="1:28" x14ac:dyDescent="0.25">
      <c r="A95" t="s">
        <v>16</v>
      </c>
      <c r="B95">
        <v>93</v>
      </c>
      <c r="C95" s="1">
        <v>40548</v>
      </c>
      <c r="D95">
        <v>1</v>
      </c>
      <c r="E95">
        <v>0</v>
      </c>
      <c r="F95">
        <v>1</v>
      </c>
      <c r="G95">
        <v>0</v>
      </c>
      <c r="H95" t="s">
        <v>21</v>
      </c>
      <c r="I95">
        <v>3</v>
      </c>
      <c r="J95">
        <v>1</v>
      </c>
      <c r="K95" s="53">
        <v>0.2</v>
      </c>
      <c r="L95" s="53">
        <v>0.2576</v>
      </c>
      <c r="M95">
        <v>0.64</v>
      </c>
      <c r="N95">
        <v>0</v>
      </c>
      <c r="O95">
        <v>0</v>
      </c>
      <c r="P95">
        <v>6</v>
      </c>
      <c r="Q95">
        <v>6</v>
      </c>
      <c r="R95" t="s">
        <v>33</v>
      </c>
      <c r="S95">
        <v>2011</v>
      </c>
      <c r="T95" t="s">
        <v>31</v>
      </c>
      <c r="U95" s="66">
        <v>0</v>
      </c>
      <c r="V95" t="s">
        <v>52</v>
      </c>
      <c r="W95" t="s">
        <v>32</v>
      </c>
      <c r="X95" s="53">
        <v>0.2</v>
      </c>
      <c r="Y95" s="53">
        <v>0.26</v>
      </c>
      <c r="Z95" s="54">
        <v>0.64</v>
      </c>
      <c r="AA95" s="67" t="str">
        <f>TEXT(RESULT__B[[#This Row],[TIME]],"AM/PM")</f>
        <v>AM</v>
      </c>
      <c r="AB95" t="str">
        <f>TEXT(RESULT__B[[#This Row],[DTEDAY]],"DD")</f>
        <v>05</v>
      </c>
    </row>
    <row r="96" spans="1:28" x14ac:dyDescent="0.25">
      <c r="A96" t="s">
        <v>16</v>
      </c>
      <c r="B96">
        <v>94</v>
      </c>
      <c r="C96" s="1">
        <v>40548</v>
      </c>
      <c r="D96">
        <v>1</v>
      </c>
      <c r="E96">
        <v>0</v>
      </c>
      <c r="F96">
        <v>1</v>
      </c>
      <c r="G96">
        <v>1</v>
      </c>
      <c r="H96" t="s">
        <v>21</v>
      </c>
      <c r="I96">
        <v>3</v>
      </c>
      <c r="J96">
        <v>1</v>
      </c>
      <c r="K96" s="53">
        <v>0.16</v>
      </c>
      <c r="L96" s="53">
        <v>0.19700000000000001</v>
      </c>
      <c r="M96">
        <v>0.74</v>
      </c>
      <c r="N96">
        <v>8.9599999999999999E-2</v>
      </c>
      <c r="O96">
        <v>0</v>
      </c>
      <c r="P96">
        <v>6</v>
      </c>
      <c r="Q96">
        <v>6</v>
      </c>
      <c r="R96" t="s">
        <v>33</v>
      </c>
      <c r="S96">
        <v>2011</v>
      </c>
      <c r="T96" t="s">
        <v>31</v>
      </c>
      <c r="U96" s="66">
        <v>4.1666666666666664E-2</v>
      </c>
      <c r="V96" t="s">
        <v>52</v>
      </c>
      <c r="W96" t="s">
        <v>32</v>
      </c>
      <c r="X96" s="53">
        <v>0.16</v>
      </c>
      <c r="Y96" s="53">
        <v>0.2</v>
      </c>
      <c r="Z96" s="54">
        <v>0.74</v>
      </c>
      <c r="AA96" s="67" t="str">
        <f>TEXT(RESULT__B[[#This Row],[TIME]],"AM/PM")</f>
        <v>AM</v>
      </c>
      <c r="AB96" t="str">
        <f>TEXT(RESULT__B[[#This Row],[DTEDAY]],"DD")</f>
        <v>05</v>
      </c>
    </row>
    <row r="97" spans="1:28" x14ac:dyDescent="0.25">
      <c r="A97" t="s">
        <v>16</v>
      </c>
      <c r="B97">
        <v>95</v>
      </c>
      <c r="C97" s="1">
        <v>40548</v>
      </c>
      <c r="D97">
        <v>1</v>
      </c>
      <c r="E97">
        <v>0</v>
      </c>
      <c r="F97">
        <v>1</v>
      </c>
      <c r="G97">
        <v>2</v>
      </c>
      <c r="H97" t="s">
        <v>21</v>
      </c>
      <c r="I97">
        <v>3</v>
      </c>
      <c r="J97">
        <v>1</v>
      </c>
      <c r="K97" s="53">
        <v>0.16</v>
      </c>
      <c r="L97" s="53">
        <v>0.19700000000000001</v>
      </c>
      <c r="M97">
        <v>0.74</v>
      </c>
      <c r="N97">
        <v>8.9599999999999999E-2</v>
      </c>
      <c r="O97">
        <v>0</v>
      </c>
      <c r="P97">
        <v>2</v>
      </c>
      <c r="Q97">
        <v>2</v>
      </c>
      <c r="R97" t="s">
        <v>33</v>
      </c>
      <c r="S97">
        <v>2011</v>
      </c>
      <c r="T97" t="s">
        <v>31</v>
      </c>
      <c r="U97" s="66">
        <v>8.3333333333333329E-2</v>
      </c>
      <c r="V97" t="s">
        <v>52</v>
      </c>
      <c r="W97" t="s">
        <v>32</v>
      </c>
      <c r="X97" s="53">
        <v>0.16</v>
      </c>
      <c r="Y97" s="53">
        <v>0.2</v>
      </c>
      <c r="Z97" s="54">
        <v>0.74</v>
      </c>
      <c r="AA97" s="67" t="str">
        <f>TEXT(RESULT__B[[#This Row],[TIME]],"AM/PM")</f>
        <v>AM</v>
      </c>
      <c r="AB97" t="str">
        <f>TEXT(RESULT__B[[#This Row],[DTEDAY]],"DD")</f>
        <v>05</v>
      </c>
    </row>
    <row r="98" spans="1:28" x14ac:dyDescent="0.25">
      <c r="A98" t="s">
        <v>16</v>
      </c>
      <c r="B98">
        <v>96</v>
      </c>
      <c r="C98" s="1">
        <v>40548</v>
      </c>
      <c r="D98">
        <v>1</v>
      </c>
      <c r="E98">
        <v>0</v>
      </c>
      <c r="F98">
        <v>1</v>
      </c>
      <c r="G98">
        <v>4</v>
      </c>
      <c r="H98" t="s">
        <v>21</v>
      </c>
      <c r="I98">
        <v>3</v>
      </c>
      <c r="J98">
        <v>1</v>
      </c>
      <c r="K98" s="53">
        <v>0.24</v>
      </c>
      <c r="L98" s="53">
        <v>0.2273</v>
      </c>
      <c r="M98">
        <v>0.48</v>
      </c>
      <c r="N98">
        <v>0.22389999999999999</v>
      </c>
      <c r="O98">
        <v>0</v>
      </c>
      <c r="P98">
        <v>2</v>
      </c>
      <c r="Q98">
        <v>2</v>
      </c>
      <c r="R98" t="s">
        <v>33</v>
      </c>
      <c r="S98">
        <v>2011</v>
      </c>
      <c r="T98" t="s">
        <v>31</v>
      </c>
      <c r="U98" s="66">
        <v>0.16666666666666666</v>
      </c>
      <c r="V98" t="s">
        <v>52</v>
      </c>
      <c r="W98" t="s">
        <v>32</v>
      </c>
      <c r="X98" s="53">
        <v>0.24</v>
      </c>
      <c r="Y98" s="53">
        <v>0.23</v>
      </c>
      <c r="Z98" s="54">
        <v>0.48</v>
      </c>
      <c r="AA98" s="67" t="str">
        <f>TEXT(RESULT__B[[#This Row],[TIME]],"AM/PM")</f>
        <v>AM</v>
      </c>
      <c r="AB98" t="str">
        <f>TEXT(RESULT__B[[#This Row],[DTEDAY]],"DD")</f>
        <v>05</v>
      </c>
    </row>
    <row r="99" spans="1:28" x14ac:dyDescent="0.25">
      <c r="A99" t="s">
        <v>16</v>
      </c>
      <c r="B99">
        <v>97</v>
      </c>
      <c r="C99" s="1">
        <v>40548</v>
      </c>
      <c r="D99">
        <v>1</v>
      </c>
      <c r="E99">
        <v>0</v>
      </c>
      <c r="F99">
        <v>1</v>
      </c>
      <c r="G99">
        <v>5</v>
      </c>
      <c r="H99" t="s">
        <v>21</v>
      </c>
      <c r="I99">
        <v>3</v>
      </c>
      <c r="J99">
        <v>1</v>
      </c>
      <c r="K99" s="53">
        <v>0.22</v>
      </c>
      <c r="L99" s="53">
        <v>0.2273</v>
      </c>
      <c r="M99">
        <v>0.47</v>
      </c>
      <c r="N99">
        <v>0.16420000000000001</v>
      </c>
      <c r="O99">
        <v>0</v>
      </c>
      <c r="P99">
        <v>3</v>
      </c>
      <c r="Q99">
        <v>3</v>
      </c>
      <c r="R99" t="s">
        <v>33</v>
      </c>
      <c r="S99">
        <v>2011</v>
      </c>
      <c r="T99" t="s">
        <v>31</v>
      </c>
      <c r="U99" s="66">
        <v>0.20833333333333334</v>
      </c>
      <c r="V99" t="s">
        <v>52</v>
      </c>
      <c r="W99" t="s">
        <v>32</v>
      </c>
      <c r="X99" s="53">
        <v>0.22</v>
      </c>
      <c r="Y99" s="53">
        <v>0.23</v>
      </c>
      <c r="Z99" s="54">
        <v>0.47</v>
      </c>
      <c r="AA99" s="67" t="str">
        <f>TEXT(RESULT__B[[#This Row],[TIME]],"AM/PM")</f>
        <v>AM</v>
      </c>
      <c r="AB99" t="str">
        <f>TEXT(RESULT__B[[#This Row],[DTEDAY]],"DD")</f>
        <v>05</v>
      </c>
    </row>
    <row r="100" spans="1:28" x14ac:dyDescent="0.25">
      <c r="A100" t="s">
        <v>16</v>
      </c>
      <c r="B100">
        <v>98</v>
      </c>
      <c r="C100" s="1">
        <v>40548</v>
      </c>
      <c r="D100">
        <v>1</v>
      </c>
      <c r="E100">
        <v>0</v>
      </c>
      <c r="F100">
        <v>1</v>
      </c>
      <c r="G100">
        <v>6</v>
      </c>
      <c r="H100" t="s">
        <v>21</v>
      </c>
      <c r="I100">
        <v>3</v>
      </c>
      <c r="J100">
        <v>1</v>
      </c>
      <c r="K100" s="53">
        <v>0.2</v>
      </c>
      <c r="L100" s="53">
        <v>0.19700000000000001</v>
      </c>
      <c r="M100">
        <v>0.47</v>
      </c>
      <c r="N100">
        <v>0.22389999999999999</v>
      </c>
      <c r="O100">
        <v>0</v>
      </c>
      <c r="P100">
        <v>33</v>
      </c>
      <c r="Q100">
        <v>33</v>
      </c>
      <c r="R100" t="s">
        <v>33</v>
      </c>
      <c r="S100">
        <v>2011</v>
      </c>
      <c r="T100" t="s">
        <v>31</v>
      </c>
      <c r="U100" s="66">
        <v>0.25</v>
      </c>
      <c r="V100" t="s">
        <v>52</v>
      </c>
      <c r="W100" t="s">
        <v>32</v>
      </c>
      <c r="X100" s="53">
        <v>0.2</v>
      </c>
      <c r="Y100" s="53">
        <v>0.2</v>
      </c>
      <c r="Z100" s="54">
        <v>0.47</v>
      </c>
      <c r="AA100" s="67" t="str">
        <f>TEXT(RESULT__B[[#This Row],[TIME]],"AM/PM")</f>
        <v>AM</v>
      </c>
      <c r="AB100" t="str">
        <f>TEXT(RESULT__B[[#This Row],[DTEDAY]],"DD")</f>
        <v>05</v>
      </c>
    </row>
    <row r="101" spans="1:28" x14ac:dyDescent="0.25">
      <c r="A101" t="s">
        <v>16</v>
      </c>
      <c r="B101">
        <v>99</v>
      </c>
      <c r="C101" s="1">
        <v>40548</v>
      </c>
      <c r="D101">
        <v>1</v>
      </c>
      <c r="E101">
        <v>0</v>
      </c>
      <c r="F101">
        <v>1</v>
      </c>
      <c r="G101">
        <v>7</v>
      </c>
      <c r="H101" t="s">
        <v>21</v>
      </c>
      <c r="I101">
        <v>3</v>
      </c>
      <c r="J101">
        <v>1</v>
      </c>
      <c r="K101" s="53">
        <v>0.18</v>
      </c>
      <c r="L101" s="53">
        <v>0.18179999999999999</v>
      </c>
      <c r="M101">
        <v>0.43</v>
      </c>
      <c r="N101">
        <v>0.19400000000000001</v>
      </c>
      <c r="O101">
        <v>1</v>
      </c>
      <c r="P101">
        <v>87</v>
      </c>
      <c r="Q101">
        <v>88</v>
      </c>
      <c r="R101" t="s">
        <v>33</v>
      </c>
      <c r="S101">
        <v>2011</v>
      </c>
      <c r="T101" t="s">
        <v>31</v>
      </c>
      <c r="U101" s="66">
        <v>0.29166666666666669</v>
      </c>
      <c r="V101" t="s">
        <v>52</v>
      </c>
      <c r="W101" t="s">
        <v>32</v>
      </c>
      <c r="X101" s="53">
        <v>0.18</v>
      </c>
      <c r="Y101" s="53">
        <v>0.18</v>
      </c>
      <c r="Z101" s="54">
        <v>0.43</v>
      </c>
      <c r="AA101" s="67" t="str">
        <f>TEXT(RESULT__B[[#This Row],[TIME]],"AM/PM")</f>
        <v>AM</v>
      </c>
      <c r="AB101" t="str">
        <f>TEXT(RESULT__B[[#This Row],[DTEDAY]],"DD")</f>
        <v>05</v>
      </c>
    </row>
    <row r="102" spans="1:28" x14ac:dyDescent="0.25">
      <c r="A102" t="s">
        <v>16</v>
      </c>
      <c r="B102">
        <v>100</v>
      </c>
      <c r="C102" s="1">
        <v>40548</v>
      </c>
      <c r="D102">
        <v>1</v>
      </c>
      <c r="E102">
        <v>0</v>
      </c>
      <c r="F102">
        <v>1</v>
      </c>
      <c r="G102">
        <v>8</v>
      </c>
      <c r="H102" t="s">
        <v>21</v>
      </c>
      <c r="I102">
        <v>3</v>
      </c>
      <c r="J102">
        <v>1</v>
      </c>
      <c r="K102" s="53">
        <v>0.2</v>
      </c>
      <c r="L102" s="53">
        <v>0.18179999999999999</v>
      </c>
      <c r="M102">
        <v>0.4</v>
      </c>
      <c r="N102">
        <v>0.29849999999999999</v>
      </c>
      <c r="O102">
        <v>3</v>
      </c>
      <c r="P102">
        <v>192</v>
      </c>
      <c r="Q102">
        <v>195</v>
      </c>
      <c r="R102" t="s">
        <v>33</v>
      </c>
      <c r="S102">
        <v>2011</v>
      </c>
      <c r="T102" t="s">
        <v>31</v>
      </c>
      <c r="U102" s="66">
        <v>0.33333333333333331</v>
      </c>
      <c r="V102" t="s">
        <v>52</v>
      </c>
      <c r="W102" t="s">
        <v>32</v>
      </c>
      <c r="X102" s="53">
        <v>0.2</v>
      </c>
      <c r="Y102" s="53">
        <v>0.18</v>
      </c>
      <c r="Z102" s="54">
        <v>0.4</v>
      </c>
      <c r="AA102" s="67" t="str">
        <f>TEXT(RESULT__B[[#This Row],[TIME]],"AM/PM")</f>
        <v>AM</v>
      </c>
      <c r="AB102" t="str">
        <f>TEXT(RESULT__B[[#This Row],[DTEDAY]],"DD")</f>
        <v>05</v>
      </c>
    </row>
    <row r="103" spans="1:28" x14ac:dyDescent="0.25">
      <c r="A103" t="s">
        <v>16</v>
      </c>
      <c r="B103">
        <v>101</v>
      </c>
      <c r="C103" s="1">
        <v>40548</v>
      </c>
      <c r="D103">
        <v>1</v>
      </c>
      <c r="E103">
        <v>0</v>
      </c>
      <c r="F103">
        <v>1</v>
      </c>
      <c r="G103">
        <v>9</v>
      </c>
      <c r="H103" t="s">
        <v>21</v>
      </c>
      <c r="I103">
        <v>3</v>
      </c>
      <c r="J103">
        <v>1</v>
      </c>
      <c r="K103" s="53">
        <v>0.22</v>
      </c>
      <c r="L103" s="53">
        <v>0.19700000000000001</v>
      </c>
      <c r="M103">
        <v>0.37</v>
      </c>
      <c r="N103">
        <v>0.32840000000000003</v>
      </c>
      <c r="O103">
        <v>6</v>
      </c>
      <c r="P103">
        <v>109</v>
      </c>
      <c r="Q103">
        <v>115</v>
      </c>
      <c r="R103" t="s">
        <v>33</v>
      </c>
      <c r="S103">
        <v>2011</v>
      </c>
      <c r="T103" t="s">
        <v>31</v>
      </c>
      <c r="U103" s="66">
        <v>0.375</v>
      </c>
      <c r="V103" t="s">
        <v>52</v>
      </c>
      <c r="W103" t="s">
        <v>32</v>
      </c>
      <c r="X103" s="53">
        <v>0.22</v>
      </c>
      <c r="Y103" s="53">
        <v>0.2</v>
      </c>
      <c r="Z103" s="54">
        <v>0.37</v>
      </c>
      <c r="AA103" s="67" t="str">
        <f>TEXT(RESULT__B[[#This Row],[TIME]],"AM/PM")</f>
        <v>AM</v>
      </c>
      <c r="AB103" t="str">
        <f>TEXT(RESULT__B[[#This Row],[DTEDAY]],"DD")</f>
        <v>05</v>
      </c>
    </row>
    <row r="104" spans="1:28" x14ac:dyDescent="0.25">
      <c r="A104" t="s">
        <v>16</v>
      </c>
      <c r="B104">
        <v>102</v>
      </c>
      <c r="C104" s="1">
        <v>40548</v>
      </c>
      <c r="D104">
        <v>1</v>
      </c>
      <c r="E104">
        <v>0</v>
      </c>
      <c r="F104">
        <v>1</v>
      </c>
      <c r="G104">
        <v>10</v>
      </c>
      <c r="H104" t="s">
        <v>21</v>
      </c>
      <c r="I104">
        <v>3</v>
      </c>
      <c r="J104">
        <v>1</v>
      </c>
      <c r="K104" s="53">
        <v>0.22</v>
      </c>
      <c r="L104" s="53">
        <v>0.19700000000000001</v>
      </c>
      <c r="M104">
        <v>0.37</v>
      </c>
      <c r="N104">
        <v>0.32840000000000003</v>
      </c>
      <c r="O104">
        <v>4</v>
      </c>
      <c r="P104">
        <v>53</v>
      </c>
      <c r="Q104">
        <v>57</v>
      </c>
      <c r="R104" t="s">
        <v>33</v>
      </c>
      <c r="S104">
        <v>2011</v>
      </c>
      <c r="T104" t="s">
        <v>31</v>
      </c>
      <c r="U104" s="66">
        <v>0.41666666666666669</v>
      </c>
      <c r="V104" t="s">
        <v>52</v>
      </c>
      <c r="W104" t="s">
        <v>32</v>
      </c>
      <c r="X104" s="53">
        <v>0.22</v>
      </c>
      <c r="Y104" s="53">
        <v>0.2</v>
      </c>
      <c r="Z104" s="54">
        <v>0.37</v>
      </c>
      <c r="AA104" s="67" t="str">
        <f>TEXT(RESULT__B[[#This Row],[TIME]],"AM/PM")</f>
        <v>AM</v>
      </c>
      <c r="AB104" t="str">
        <f>TEXT(RESULT__B[[#This Row],[DTEDAY]],"DD")</f>
        <v>05</v>
      </c>
    </row>
    <row r="105" spans="1:28" x14ac:dyDescent="0.25">
      <c r="A105" t="s">
        <v>16</v>
      </c>
      <c r="B105">
        <v>103</v>
      </c>
      <c r="C105" s="1">
        <v>40548</v>
      </c>
      <c r="D105">
        <v>1</v>
      </c>
      <c r="E105">
        <v>0</v>
      </c>
      <c r="F105">
        <v>1</v>
      </c>
      <c r="G105">
        <v>11</v>
      </c>
      <c r="H105" t="s">
        <v>21</v>
      </c>
      <c r="I105">
        <v>3</v>
      </c>
      <c r="J105">
        <v>1</v>
      </c>
      <c r="K105" s="53">
        <v>0.26</v>
      </c>
      <c r="L105" s="53">
        <v>0.2273</v>
      </c>
      <c r="M105">
        <v>0.33</v>
      </c>
      <c r="N105">
        <v>0.32840000000000003</v>
      </c>
      <c r="O105">
        <v>12</v>
      </c>
      <c r="P105">
        <v>34</v>
      </c>
      <c r="Q105">
        <v>46</v>
      </c>
      <c r="R105" t="s">
        <v>33</v>
      </c>
      <c r="S105">
        <v>2011</v>
      </c>
      <c r="T105" t="s">
        <v>31</v>
      </c>
      <c r="U105" s="66">
        <v>0.45833333333333331</v>
      </c>
      <c r="V105" t="s">
        <v>52</v>
      </c>
      <c r="W105" t="s">
        <v>32</v>
      </c>
      <c r="X105" s="53">
        <v>0.26</v>
      </c>
      <c r="Y105" s="53">
        <v>0.23</v>
      </c>
      <c r="Z105" s="54">
        <v>0.33</v>
      </c>
      <c r="AA105" s="67" t="str">
        <f>TEXT(RESULT__B[[#This Row],[TIME]],"AM/PM")</f>
        <v>AM</v>
      </c>
      <c r="AB105" t="str">
        <f>TEXT(RESULT__B[[#This Row],[DTEDAY]],"DD")</f>
        <v>05</v>
      </c>
    </row>
    <row r="106" spans="1:28" x14ac:dyDescent="0.25">
      <c r="A106" t="s">
        <v>16</v>
      </c>
      <c r="B106">
        <v>104</v>
      </c>
      <c r="C106" s="1">
        <v>40548</v>
      </c>
      <c r="D106">
        <v>1</v>
      </c>
      <c r="E106">
        <v>0</v>
      </c>
      <c r="F106">
        <v>1</v>
      </c>
      <c r="G106">
        <v>12</v>
      </c>
      <c r="H106" t="s">
        <v>21</v>
      </c>
      <c r="I106">
        <v>3</v>
      </c>
      <c r="J106">
        <v>1</v>
      </c>
      <c r="K106" s="53">
        <v>0.26</v>
      </c>
      <c r="L106" s="53">
        <v>0.2273</v>
      </c>
      <c r="M106">
        <v>0.33</v>
      </c>
      <c r="N106">
        <v>0.32840000000000003</v>
      </c>
      <c r="O106">
        <v>5</v>
      </c>
      <c r="P106">
        <v>74</v>
      </c>
      <c r="Q106">
        <v>79</v>
      </c>
      <c r="R106" t="s">
        <v>33</v>
      </c>
      <c r="S106">
        <v>2011</v>
      </c>
      <c r="T106" t="s">
        <v>31</v>
      </c>
      <c r="U106" s="66">
        <v>0.5</v>
      </c>
      <c r="V106" t="s">
        <v>52</v>
      </c>
      <c r="W106" t="s">
        <v>32</v>
      </c>
      <c r="X106" s="53">
        <v>0.26</v>
      </c>
      <c r="Y106" s="53">
        <v>0.23</v>
      </c>
      <c r="Z106" s="54">
        <v>0.33</v>
      </c>
      <c r="AA106" s="67" t="str">
        <f>TEXT(RESULT__B[[#This Row],[TIME]],"AM/PM")</f>
        <v>PM</v>
      </c>
      <c r="AB106" t="str">
        <f>TEXT(RESULT__B[[#This Row],[DTEDAY]],"DD")</f>
        <v>05</v>
      </c>
    </row>
    <row r="107" spans="1:28" x14ac:dyDescent="0.25">
      <c r="A107" t="s">
        <v>16</v>
      </c>
      <c r="B107">
        <v>105</v>
      </c>
      <c r="C107" s="1">
        <v>40548</v>
      </c>
      <c r="D107">
        <v>1</v>
      </c>
      <c r="E107">
        <v>0</v>
      </c>
      <c r="F107">
        <v>1</v>
      </c>
      <c r="G107">
        <v>13</v>
      </c>
      <c r="H107" t="s">
        <v>21</v>
      </c>
      <c r="I107">
        <v>3</v>
      </c>
      <c r="J107">
        <v>1</v>
      </c>
      <c r="K107" s="53">
        <v>0.28000000000000003</v>
      </c>
      <c r="L107" s="53">
        <v>0.2576</v>
      </c>
      <c r="M107">
        <v>0.3</v>
      </c>
      <c r="N107">
        <v>0.29849999999999999</v>
      </c>
      <c r="O107">
        <v>6</v>
      </c>
      <c r="P107">
        <v>65</v>
      </c>
      <c r="Q107">
        <v>71</v>
      </c>
      <c r="R107" t="s">
        <v>33</v>
      </c>
      <c r="S107">
        <v>2011</v>
      </c>
      <c r="T107" t="s">
        <v>31</v>
      </c>
      <c r="U107" s="66">
        <v>0.54166666666666663</v>
      </c>
      <c r="V107" t="s">
        <v>52</v>
      </c>
      <c r="W107" t="s">
        <v>32</v>
      </c>
      <c r="X107" s="53">
        <v>0.28000000000000003</v>
      </c>
      <c r="Y107" s="53">
        <v>0.26</v>
      </c>
      <c r="Z107" s="54">
        <v>0.3</v>
      </c>
      <c r="AA107" s="67" t="str">
        <f>TEXT(RESULT__B[[#This Row],[TIME]],"AM/PM")</f>
        <v>PM</v>
      </c>
      <c r="AB107" t="str">
        <f>TEXT(RESULT__B[[#This Row],[DTEDAY]],"DD")</f>
        <v>05</v>
      </c>
    </row>
    <row r="108" spans="1:28" x14ac:dyDescent="0.25">
      <c r="A108" t="s">
        <v>16</v>
      </c>
      <c r="B108">
        <v>106</v>
      </c>
      <c r="C108" s="1">
        <v>40548</v>
      </c>
      <c r="D108">
        <v>1</v>
      </c>
      <c r="E108">
        <v>0</v>
      </c>
      <c r="F108">
        <v>1</v>
      </c>
      <c r="G108">
        <v>14</v>
      </c>
      <c r="H108" t="s">
        <v>21</v>
      </c>
      <c r="I108">
        <v>3</v>
      </c>
      <c r="J108">
        <v>1</v>
      </c>
      <c r="K108" s="53">
        <v>0.3</v>
      </c>
      <c r="L108" s="53">
        <v>0.28789999999999999</v>
      </c>
      <c r="M108">
        <v>0.28000000000000003</v>
      </c>
      <c r="N108">
        <v>0.19400000000000001</v>
      </c>
      <c r="O108">
        <v>10</v>
      </c>
      <c r="P108">
        <v>52</v>
      </c>
      <c r="Q108">
        <v>62</v>
      </c>
      <c r="R108" t="s">
        <v>33</v>
      </c>
      <c r="S108">
        <v>2011</v>
      </c>
      <c r="T108" t="s">
        <v>31</v>
      </c>
      <c r="U108" s="66">
        <v>0.58333333333333337</v>
      </c>
      <c r="V108" t="s">
        <v>52</v>
      </c>
      <c r="W108" t="s">
        <v>32</v>
      </c>
      <c r="X108" s="53">
        <v>0.3</v>
      </c>
      <c r="Y108" s="53">
        <v>0.28999999999999998</v>
      </c>
      <c r="Z108" s="54">
        <v>0.28000000000000003</v>
      </c>
      <c r="AA108" s="67" t="str">
        <f>TEXT(RESULT__B[[#This Row],[TIME]],"AM/PM")</f>
        <v>PM</v>
      </c>
      <c r="AB108" t="str">
        <f>TEXT(RESULT__B[[#This Row],[DTEDAY]],"DD")</f>
        <v>05</v>
      </c>
    </row>
    <row r="109" spans="1:28" x14ac:dyDescent="0.25">
      <c r="A109" t="s">
        <v>16</v>
      </c>
      <c r="B109">
        <v>107</v>
      </c>
      <c r="C109" s="1">
        <v>40548</v>
      </c>
      <c r="D109">
        <v>1</v>
      </c>
      <c r="E109">
        <v>0</v>
      </c>
      <c r="F109">
        <v>1</v>
      </c>
      <c r="G109">
        <v>15</v>
      </c>
      <c r="H109" t="s">
        <v>21</v>
      </c>
      <c r="I109">
        <v>3</v>
      </c>
      <c r="J109">
        <v>1</v>
      </c>
      <c r="K109" s="53">
        <v>0.3</v>
      </c>
      <c r="L109" s="53">
        <v>0.28789999999999999</v>
      </c>
      <c r="M109">
        <v>0.28000000000000003</v>
      </c>
      <c r="N109">
        <v>0.19400000000000001</v>
      </c>
      <c r="O109">
        <v>7</v>
      </c>
      <c r="P109">
        <v>55</v>
      </c>
      <c r="Q109">
        <v>62</v>
      </c>
      <c r="R109" t="s">
        <v>33</v>
      </c>
      <c r="S109">
        <v>2011</v>
      </c>
      <c r="T109" t="s">
        <v>31</v>
      </c>
      <c r="U109" s="66">
        <v>0.625</v>
      </c>
      <c r="V109" t="s">
        <v>52</v>
      </c>
      <c r="W109" t="s">
        <v>32</v>
      </c>
      <c r="X109" s="53">
        <v>0.3</v>
      </c>
      <c r="Y109" s="53">
        <v>0.28999999999999998</v>
      </c>
      <c r="Z109" s="54">
        <v>0.28000000000000003</v>
      </c>
      <c r="AA109" s="67" t="str">
        <f>TEXT(RESULT__B[[#This Row],[TIME]],"AM/PM")</f>
        <v>PM</v>
      </c>
      <c r="AB109" t="str">
        <f>TEXT(RESULT__B[[#This Row],[DTEDAY]],"DD")</f>
        <v>05</v>
      </c>
    </row>
    <row r="110" spans="1:28" x14ac:dyDescent="0.25">
      <c r="A110" t="s">
        <v>16</v>
      </c>
      <c r="B110">
        <v>108</v>
      </c>
      <c r="C110" s="1">
        <v>40548</v>
      </c>
      <c r="D110">
        <v>1</v>
      </c>
      <c r="E110">
        <v>0</v>
      </c>
      <c r="F110">
        <v>1</v>
      </c>
      <c r="G110">
        <v>16</v>
      </c>
      <c r="H110" t="s">
        <v>21</v>
      </c>
      <c r="I110">
        <v>3</v>
      </c>
      <c r="J110">
        <v>1</v>
      </c>
      <c r="K110" s="53">
        <v>0.3</v>
      </c>
      <c r="L110" s="53">
        <v>0.31819999999999998</v>
      </c>
      <c r="M110">
        <v>0.28000000000000003</v>
      </c>
      <c r="N110">
        <v>8.9599999999999999E-2</v>
      </c>
      <c r="O110">
        <v>4</v>
      </c>
      <c r="P110">
        <v>85</v>
      </c>
      <c r="Q110">
        <v>89</v>
      </c>
      <c r="R110" t="s">
        <v>33</v>
      </c>
      <c r="S110">
        <v>2011</v>
      </c>
      <c r="T110" t="s">
        <v>31</v>
      </c>
      <c r="U110" s="66">
        <v>0.66666666666666663</v>
      </c>
      <c r="V110" t="s">
        <v>52</v>
      </c>
      <c r="W110" t="s">
        <v>32</v>
      </c>
      <c r="X110" s="53">
        <v>0.3</v>
      </c>
      <c r="Y110" s="53">
        <v>0.32</v>
      </c>
      <c r="Z110" s="54">
        <v>0.28000000000000003</v>
      </c>
      <c r="AA110" s="67" t="str">
        <f>TEXT(RESULT__B[[#This Row],[TIME]],"AM/PM")</f>
        <v>PM</v>
      </c>
      <c r="AB110" t="str">
        <f>TEXT(RESULT__B[[#This Row],[DTEDAY]],"DD")</f>
        <v>05</v>
      </c>
    </row>
    <row r="111" spans="1:28" x14ac:dyDescent="0.25">
      <c r="A111" t="s">
        <v>16</v>
      </c>
      <c r="B111">
        <v>109</v>
      </c>
      <c r="C111" s="1">
        <v>40548</v>
      </c>
      <c r="D111">
        <v>1</v>
      </c>
      <c r="E111">
        <v>0</v>
      </c>
      <c r="F111">
        <v>1</v>
      </c>
      <c r="G111">
        <v>17</v>
      </c>
      <c r="H111" t="s">
        <v>21</v>
      </c>
      <c r="I111">
        <v>3</v>
      </c>
      <c r="J111">
        <v>1</v>
      </c>
      <c r="K111" s="53">
        <v>0.24</v>
      </c>
      <c r="L111" s="53">
        <v>0.2273</v>
      </c>
      <c r="M111">
        <v>0.38</v>
      </c>
      <c r="N111">
        <v>0.19400000000000001</v>
      </c>
      <c r="O111">
        <v>4</v>
      </c>
      <c r="P111">
        <v>186</v>
      </c>
      <c r="Q111">
        <v>190</v>
      </c>
      <c r="R111" t="s">
        <v>33</v>
      </c>
      <c r="S111">
        <v>2011</v>
      </c>
      <c r="T111" t="s">
        <v>31</v>
      </c>
      <c r="U111" s="66">
        <v>0.70833333333333337</v>
      </c>
      <c r="V111" t="s">
        <v>52</v>
      </c>
      <c r="W111" t="s">
        <v>32</v>
      </c>
      <c r="X111" s="53">
        <v>0.24</v>
      </c>
      <c r="Y111" s="53">
        <v>0.23</v>
      </c>
      <c r="Z111" s="54">
        <v>0.38</v>
      </c>
      <c r="AA111" s="67" t="str">
        <f>TEXT(RESULT__B[[#This Row],[TIME]],"AM/PM")</f>
        <v>PM</v>
      </c>
      <c r="AB111" t="str">
        <f>TEXT(RESULT__B[[#This Row],[DTEDAY]],"DD")</f>
        <v>05</v>
      </c>
    </row>
    <row r="112" spans="1:28" x14ac:dyDescent="0.25">
      <c r="A112" t="s">
        <v>16</v>
      </c>
      <c r="B112">
        <v>110</v>
      </c>
      <c r="C112" s="1">
        <v>40548</v>
      </c>
      <c r="D112">
        <v>1</v>
      </c>
      <c r="E112">
        <v>0</v>
      </c>
      <c r="F112">
        <v>1</v>
      </c>
      <c r="G112">
        <v>18</v>
      </c>
      <c r="H112" t="s">
        <v>21</v>
      </c>
      <c r="I112">
        <v>3</v>
      </c>
      <c r="J112">
        <v>1</v>
      </c>
      <c r="K112" s="53">
        <v>0.24</v>
      </c>
      <c r="L112" s="53">
        <v>0.2424</v>
      </c>
      <c r="M112">
        <v>0.38</v>
      </c>
      <c r="N112">
        <v>0.1343</v>
      </c>
      <c r="O112">
        <v>3</v>
      </c>
      <c r="P112">
        <v>166</v>
      </c>
      <c r="Q112">
        <v>169</v>
      </c>
      <c r="R112" t="s">
        <v>33</v>
      </c>
      <c r="S112">
        <v>2011</v>
      </c>
      <c r="T112" t="s">
        <v>31</v>
      </c>
      <c r="U112" s="66">
        <v>0.75</v>
      </c>
      <c r="V112" t="s">
        <v>52</v>
      </c>
      <c r="W112" t="s">
        <v>32</v>
      </c>
      <c r="X112" s="53">
        <v>0.24</v>
      </c>
      <c r="Y112" s="53">
        <v>0.24</v>
      </c>
      <c r="Z112" s="54">
        <v>0.38</v>
      </c>
      <c r="AA112" s="67" t="str">
        <f>TEXT(RESULT__B[[#This Row],[TIME]],"AM/PM")</f>
        <v>PM</v>
      </c>
      <c r="AB112" t="str">
        <f>TEXT(RESULT__B[[#This Row],[DTEDAY]],"DD")</f>
        <v>05</v>
      </c>
    </row>
    <row r="113" spans="1:28" x14ac:dyDescent="0.25">
      <c r="A113" t="s">
        <v>16</v>
      </c>
      <c r="B113">
        <v>111</v>
      </c>
      <c r="C113" s="1">
        <v>40548</v>
      </c>
      <c r="D113">
        <v>1</v>
      </c>
      <c r="E113">
        <v>0</v>
      </c>
      <c r="F113">
        <v>1</v>
      </c>
      <c r="G113">
        <v>19</v>
      </c>
      <c r="H113" t="s">
        <v>21</v>
      </c>
      <c r="I113">
        <v>3</v>
      </c>
      <c r="J113">
        <v>1</v>
      </c>
      <c r="K113" s="53">
        <v>0.24</v>
      </c>
      <c r="L113" s="53">
        <v>0.2576</v>
      </c>
      <c r="M113">
        <v>0.38</v>
      </c>
      <c r="N113">
        <v>0.1045</v>
      </c>
      <c r="O113">
        <v>5</v>
      </c>
      <c r="P113">
        <v>127</v>
      </c>
      <c r="Q113">
        <v>132</v>
      </c>
      <c r="R113" t="s">
        <v>33</v>
      </c>
      <c r="S113">
        <v>2011</v>
      </c>
      <c r="T113" t="s">
        <v>31</v>
      </c>
      <c r="U113" s="66">
        <v>0.79166666666666663</v>
      </c>
      <c r="V113" t="s">
        <v>52</v>
      </c>
      <c r="W113" t="s">
        <v>32</v>
      </c>
      <c r="X113" s="53">
        <v>0.24</v>
      </c>
      <c r="Y113" s="53">
        <v>0.26</v>
      </c>
      <c r="Z113" s="54">
        <v>0.38</v>
      </c>
      <c r="AA113" s="67" t="str">
        <f>TEXT(RESULT__B[[#This Row],[TIME]],"AM/PM")</f>
        <v>PM</v>
      </c>
      <c r="AB113" t="str">
        <f>TEXT(RESULT__B[[#This Row],[DTEDAY]],"DD")</f>
        <v>05</v>
      </c>
    </row>
    <row r="114" spans="1:28" x14ac:dyDescent="0.25">
      <c r="A114" t="s">
        <v>16</v>
      </c>
      <c r="B114">
        <v>112</v>
      </c>
      <c r="C114" s="1">
        <v>40548</v>
      </c>
      <c r="D114">
        <v>1</v>
      </c>
      <c r="E114">
        <v>0</v>
      </c>
      <c r="F114">
        <v>1</v>
      </c>
      <c r="G114">
        <v>20</v>
      </c>
      <c r="H114" t="s">
        <v>21</v>
      </c>
      <c r="I114">
        <v>3</v>
      </c>
      <c r="J114">
        <v>1</v>
      </c>
      <c r="K114" s="53">
        <v>0.22</v>
      </c>
      <c r="L114" s="53">
        <v>0.2273</v>
      </c>
      <c r="M114">
        <v>0.47</v>
      </c>
      <c r="N114">
        <v>0.16420000000000001</v>
      </c>
      <c r="O114">
        <v>7</v>
      </c>
      <c r="P114">
        <v>82</v>
      </c>
      <c r="Q114">
        <v>89</v>
      </c>
      <c r="R114" t="s">
        <v>33</v>
      </c>
      <c r="S114">
        <v>2011</v>
      </c>
      <c r="T114" t="s">
        <v>31</v>
      </c>
      <c r="U114" s="66">
        <v>0.83333333333333337</v>
      </c>
      <c r="V114" t="s">
        <v>52</v>
      </c>
      <c r="W114" t="s">
        <v>32</v>
      </c>
      <c r="X114" s="53">
        <v>0.22</v>
      </c>
      <c r="Y114" s="53">
        <v>0.23</v>
      </c>
      <c r="Z114" s="54">
        <v>0.47</v>
      </c>
      <c r="AA114" s="67" t="str">
        <f>TEXT(RESULT__B[[#This Row],[TIME]],"AM/PM")</f>
        <v>PM</v>
      </c>
      <c r="AB114" t="str">
        <f>TEXT(RESULT__B[[#This Row],[DTEDAY]],"DD")</f>
        <v>05</v>
      </c>
    </row>
    <row r="115" spans="1:28" x14ac:dyDescent="0.25">
      <c r="A115" t="s">
        <v>16</v>
      </c>
      <c r="B115">
        <v>113</v>
      </c>
      <c r="C115" s="1">
        <v>40548</v>
      </c>
      <c r="D115">
        <v>1</v>
      </c>
      <c r="E115">
        <v>0</v>
      </c>
      <c r="F115">
        <v>1</v>
      </c>
      <c r="G115">
        <v>21</v>
      </c>
      <c r="H115" t="s">
        <v>21</v>
      </c>
      <c r="I115">
        <v>3</v>
      </c>
      <c r="J115">
        <v>1</v>
      </c>
      <c r="K115" s="53">
        <v>0.2</v>
      </c>
      <c r="L115" s="53">
        <v>0.19700000000000001</v>
      </c>
      <c r="M115">
        <v>0.51</v>
      </c>
      <c r="N115">
        <v>0.19400000000000001</v>
      </c>
      <c r="O115">
        <v>3</v>
      </c>
      <c r="P115">
        <v>40</v>
      </c>
      <c r="Q115">
        <v>43</v>
      </c>
      <c r="R115" t="s">
        <v>33</v>
      </c>
      <c r="S115">
        <v>2011</v>
      </c>
      <c r="T115" t="s">
        <v>31</v>
      </c>
      <c r="U115" s="66">
        <v>0.875</v>
      </c>
      <c r="V115" t="s">
        <v>52</v>
      </c>
      <c r="W115" t="s">
        <v>32</v>
      </c>
      <c r="X115" s="53">
        <v>0.2</v>
      </c>
      <c r="Y115" s="53">
        <v>0.2</v>
      </c>
      <c r="Z115" s="54">
        <v>0.51</v>
      </c>
      <c r="AA115" s="67" t="str">
        <f>TEXT(RESULT__B[[#This Row],[TIME]],"AM/PM")</f>
        <v>PM</v>
      </c>
      <c r="AB115" t="str">
        <f>TEXT(RESULT__B[[#This Row],[DTEDAY]],"DD")</f>
        <v>05</v>
      </c>
    </row>
    <row r="116" spans="1:28" x14ac:dyDescent="0.25">
      <c r="A116" t="s">
        <v>16</v>
      </c>
      <c r="B116">
        <v>114</v>
      </c>
      <c r="C116" s="1">
        <v>40548</v>
      </c>
      <c r="D116">
        <v>1</v>
      </c>
      <c r="E116">
        <v>0</v>
      </c>
      <c r="F116">
        <v>1</v>
      </c>
      <c r="G116">
        <v>22</v>
      </c>
      <c r="H116" t="s">
        <v>21</v>
      </c>
      <c r="I116">
        <v>3</v>
      </c>
      <c r="J116">
        <v>1</v>
      </c>
      <c r="K116" s="53">
        <v>0.18</v>
      </c>
      <c r="L116" s="53">
        <v>0.19700000000000001</v>
      </c>
      <c r="M116">
        <v>0.55000000000000004</v>
      </c>
      <c r="N116">
        <v>0.1343</v>
      </c>
      <c r="O116">
        <v>1</v>
      </c>
      <c r="P116">
        <v>41</v>
      </c>
      <c r="Q116">
        <v>42</v>
      </c>
      <c r="R116" t="s">
        <v>33</v>
      </c>
      <c r="S116">
        <v>2011</v>
      </c>
      <c r="T116" t="s">
        <v>31</v>
      </c>
      <c r="U116" s="66">
        <v>0.91666666666666663</v>
      </c>
      <c r="V116" t="s">
        <v>52</v>
      </c>
      <c r="W116" t="s">
        <v>32</v>
      </c>
      <c r="X116" s="53">
        <v>0.18</v>
      </c>
      <c r="Y116" s="53">
        <v>0.2</v>
      </c>
      <c r="Z116" s="54">
        <v>0.55000000000000004</v>
      </c>
      <c r="AA116" s="67" t="str">
        <f>TEXT(RESULT__B[[#This Row],[TIME]],"AM/PM")</f>
        <v>PM</v>
      </c>
      <c r="AB116" t="str">
        <f>TEXT(RESULT__B[[#This Row],[DTEDAY]],"DD")</f>
        <v>05</v>
      </c>
    </row>
    <row r="117" spans="1:28" x14ac:dyDescent="0.25">
      <c r="A117" t="s">
        <v>16</v>
      </c>
      <c r="B117">
        <v>115</v>
      </c>
      <c r="C117" s="1">
        <v>40548</v>
      </c>
      <c r="D117">
        <v>1</v>
      </c>
      <c r="E117">
        <v>0</v>
      </c>
      <c r="F117">
        <v>1</v>
      </c>
      <c r="G117">
        <v>23</v>
      </c>
      <c r="H117" t="s">
        <v>21</v>
      </c>
      <c r="I117">
        <v>3</v>
      </c>
      <c r="J117">
        <v>1</v>
      </c>
      <c r="K117" s="53">
        <v>0.2</v>
      </c>
      <c r="L117" s="53">
        <v>0.2576</v>
      </c>
      <c r="M117">
        <v>0.47</v>
      </c>
      <c r="N117">
        <v>0</v>
      </c>
      <c r="O117">
        <v>1</v>
      </c>
      <c r="P117">
        <v>18</v>
      </c>
      <c r="Q117">
        <v>19</v>
      </c>
      <c r="R117" t="s">
        <v>33</v>
      </c>
      <c r="S117">
        <v>2011</v>
      </c>
      <c r="T117" t="s">
        <v>31</v>
      </c>
      <c r="U117" s="66">
        <v>0.95833333333333337</v>
      </c>
      <c r="V117" t="s">
        <v>52</v>
      </c>
      <c r="W117" t="s">
        <v>32</v>
      </c>
      <c r="X117" s="53">
        <v>0.2</v>
      </c>
      <c r="Y117" s="53">
        <v>0.26</v>
      </c>
      <c r="Z117" s="54">
        <v>0.47</v>
      </c>
      <c r="AA117" s="67" t="str">
        <f>TEXT(RESULT__B[[#This Row],[TIME]],"AM/PM")</f>
        <v>PM</v>
      </c>
      <c r="AB117" t="str">
        <f>TEXT(RESULT__B[[#This Row],[DTEDAY]],"DD")</f>
        <v>05</v>
      </c>
    </row>
    <row r="118" spans="1:28" x14ac:dyDescent="0.25">
      <c r="A118" t="s">
        <v>16</v>
      </c>
      <c r="B118">
        <v>116</v>
      </c>
      <c r="C118" s="1">
        <v>40549</v>
      </c>
      <c r="D118">
        <v>1</v>
      </c>
      <c r="E118">
        <v>0</v>
      </c>
      <c r="F118">
        <v>1</v>
      </c>
      <c r="G118">
        <v>0</v>
      </c>
      <c r="H118" t="s">
        <v>21</v>
      </c>
      <c r="I118">
        <v>4</v>
      </c>
      <c r="J118">
        <v>1</v>
      </c>
      <c r="K118" s="53">
        <v>0.18</v>
      </c>
      <c r="L118" s="53">
        <v>0.2424</v>
      </c>
      <c r="M118">
        <v>0.55000000000000004</v>
      </c>
      <c r="N118">
        <v>0</v>
      </c>
      <c r="O118">
        <v>0</v>
      </c>
      <c r="P118">
        <v>11</v>
      </c>
      <c r="Q118">
        <v>11</v>
      </c>
      <c r="R118" t="s">
        <v>33</v>
      </c>
      <c r="S118">
        <v>2011</v>
      </c>
      <c r="T118" t="s">
        <v>31</v>
      </c>
      <c r="U118" s="66">
        <v>0</v>
      </c>
      <c r="V118" t="s">
        <v>53</v>
      </c>
      <c r="W118" t="s">
        <v>32</v>
      </c>
      <c r="X118" s="53">
        <v>0.18</v>
      </c>
      <c r="Y118" s="53">
        <v>0.24</v>
      </c>
      <c r="Z118" s="54">
        <v>0.55000000000000004</v>
      </c>
      <c r="AA118" s="67" t="str">
        <f>TEXT(RESULT__B[[#This Row],[TIME]],"AM/PM")</f>
        <v>AM</v>
      </c>
      <c r="AB118" t="str">
        <f>TEXT(RESULT__B[[#This Row],[DTEDAY]],"DD")</f>
        <v>06</v>
      </c>
    </row>
    <row r="119" spans="1:28" x14ac:dyDescent="0.25">
      <c r="A119" t="s">
        <v>16</v>
      </c>
      <c r="B119">
        <v>117</v>
      </c>
      <c r="C119" s="1">
        <v>40549</v>
      </c>
      <c r="D119">
        <v>1</v>
      </c>
      <c r="E119">
        <v>0</v>
      </c>
      <c r="F119">
        <v>1</v>
      </c>
      <c r="G119">
        <v>1</v>
      </c>
      <c r="H119" t="s">
        <v>21</v>
      </c>
      <c r="I119">
        <v>4</v>
      </c>
      <c r="J119">
        <v>1</v>
      </c>
      <c r="K119" s="53">
        <v>0.16</v>
      </c>
      <c r="L119" s="53">
        <v>0.2273</v>
      </c>
      <c r="M119">
        <v>0.64</v>
      </c>
      <c r="N119">
        <v>0</v>
      </c>
      <c r="O119">
        <v>0</v>
      </c>
      <c r="P119">
        <v>4</v>
      </c>
      <c r="Q119">
        <v>4</v>
      </c>
      <c r="R119" t="s">
        <v>33</v>
      </c>
      <c r="S119">
        <v>2011</v>
      </c>
      <c r="T119" t="s">
        <v>31</v>
      </c>
      <c r="U119" s="66">
        <v>4.1666666666666664E-2</v>
      </c>
      <c r="V119" t="s">
        <v>53</v>
      </c>
      <c r="W119" t="s">
        <v>32</v>
      </c>
      <c r="X119" s="53">
        <v>0.16</v>
      </c>
      <c r="Y119" s="53">
        <v>0.23</v>
      </c>
      <c r="Z119" s="54">
        <v>0.64</v>
      </c>
      <c r="AA119" s="67" t="str">
        <f>TEXT(RESULT__B[[#This Row],[TIME]],"AM/PM")</f>
        <v>AM</v>
      </c>
      <c r="AB119" t="str">
        <f>TEXT(RESULT__B[[#This Row],[DTEDAY]],"DD")</f>
        <v>06</v>
      </c>
    </row>
    <row r="120" spans="1:28" x14ac:dyDescent="0.25">
      <c r="A120" t="s">
        <v>16</v>
      </c>
      <c r="B120">
        <v>118</v>
      </c>
      <c r="C120" s="1">
        <v>40549</v>
      </c>
      <c r="D120">
        <v>1</v>
      </c>
      <c r="E120">
        <v>0</v>
      </c>
      <c r="F120">
        <v>1</v>
      </c>
      <c r="G120">
        <v>2</v>
      </c>
      <c r="H120" t="s">
        <v>21</v>
      </c>
      <c r="I120">
        <v>4</v>
      </c>
      <c r="J120">
        <v>1</v>
      </c>
      <c r="K120" s="53">
        <v>0.16</v>
      </c>
      <c r="L120" s="53">
        <v>0.2273</v>
      </c>
      <c r="M120">
        <v>0.64</v>
      </c>
      <c r="N120">
        <v>0</v>
      </c>
      <c r="O120">
        <v>0</v>
      </c>
      <c r="P120">
        <v>2</v>
      </c>
      <c r="Q120">
        <v>2</v>
      </c>
      <c r="R120" t="s">
        <v>33</v>
      </c>
      <c r="S120">
        <v>2011</v>
      </c>
      <c r="T120" t="s">
        <v>31</v>
      </c>
      <c r="U120" s="66">
        <v>8.3333333333333329E-2</v>
      </c>
      <c r="V120" t="s">
        <v>53</v>
      </c>
      <c r="W120" t="s">
        <v>32</v>
      </c>
      <c r="X120" s="53">
        <v>0.16</v>
      </c>
      <c r="Y120" s="53">
        <v>0.23</v>
      </c>
      <c r="Z120" s="54">
        <v>0.64</v>
      </c>
      <c r="AA120" s="67" t="str">
        <f>TEXT(RESULT__B[[#This Row],[TIME]],"AM/PM")</f>
        <v>AM</v>
      </c>
      <c r="AB120" t="str">
        <f>TEXT(RESULT__B[[#This Row],[DTEDAY]],"DD")</f>
        <v>06</v>
      </c>
    </row>
    <row r="121" spans="1:28" x14ac:dyDescent="0.25">
      <c r="A121" t="s">
        <v>16</v>
      </c>
      <c r="B121">
        <v>119</v>
      </c>
      <c r="C121" s="1">
        <v>40549</v>
      </c>
      <c r="D121">
        <v>1</v>
      </c>
      <c r="E121">
        <v>0</v>
      </c>
      <c r="F121">
        <v>1</v>
      </c>
      <c r="G121">
        <v>4</v>
      </c>
      <c r="H121" t="s">
        <v>21</v>
      </c>
      <c r="I121">
        <v>4</v>
      </c>
      <c r="J121">
        <v>2</v>
      </c>
      <c r="K121" s="53">
        <v>0.16</v>
      </c>
      <c r="L121" s="53">
        <v>0.19700000000000001</v>
      </c>
      <c r="M121">
        <v>0.64</v>
      </c>
      <c r="N121">
        <v>8.9599999999999999E-2</v>
      </c>
      <c r="O121">
        <v>0</v>
      </c>
      <c r="P121">
        <v>1</v>
      </c>
      <c r="Q121">
        <v>1</v>
      </c>
      <c r="R121" t="s">
        <v>33</v>
      </c>
      <c r="S121">
        <v>2011</v>
      </c>
      <c r="T121" t="s">
        <v>31</v>
      </c>
      <c r="U121" s="66">
        <v>0.16666666666666666</v>
      </c>
      <c r="V121" t="s">
        <v>53</v>
      </c>
      <c r="W121" t="s">
        <v>34</v>
      </c>
      <c r="X121" s="53">
        <v>0.16</v>
      </c>
      <c r="Y121" s="53">
        <v>0.2</v>
      </c>
      <c r="Z121" s="54">
        <v>0.64</v>
      </c>
      <c r="AA121" s="67" t="str">
        <f>TEXT(RESULT__B[[#This Row],[TIME]],"AM/PM")</f>
        <v>AM</v>
      </c>
      <c r="AB121" t="str">
        <f>TEXT(RESULT__B[[#This Row],[DTEDAY]],"DD")</f>
        <v>06</v>
      </c>
    </row>
    <row r="122" spans="1:28" x14ac:dyDescent="0.25">
      <c r="A122" t="s">
        <v>16</v>
      </c>
      <c r="B122">
        <v>120</v>
      </c>
      <c r="C122" s="1">
        <v>40549</v>
      </c>
      <c r="D122">
        <v>1</v>
      </c>
      <c r="E122">
        <v>0</v>
      </c>
      <c r="F122">
        <v>1</v>
      </c>
      <c r="G122">
        <v>5</v>
      </c>
      <c r="H122" t="s">
        <v>21</v>
      </c>
      <c r="I122">
        <v>4</v>
      </c>
      <c r="J122">
        <v>2</v>
      </c>
      <c r="K122" s="53">
        <v>0.14000000000000001</v>
      </c>
      <c r="L122" s="53">
        <v>0.18179999999999999</v>
      </c>
      <c r="M122">
        <v>0.69</v>
      </c>
      <c r="N122">
        <v>8.9599999999999999E-2</v>
      </c>
      <c r="O122">
        <v>0</v>
      </c>
      <c r="P122">
        <v>4</v>
      </c>
      <c r="Q122">
        <v>4</v>
      </c>
      <c r="R122" t="s">
        <v>33</v>
      </c>
      <c r="S122">
        <v>2011</v>
      </c>
      <c r="T122" t="s">
        <v>31</v>
      </c>
      <c r="U122" s="66">
        <v>0.20833333333333334</v>
      </c>
      <c r="V122" t="s">
        <v>53</v>
      </c>
      <c r="W122" t="s">
        <v>34</v>
      </c>
      <c r="X122" s="53">
        <v>0.14000000000000001</v>
      </c>
      <c r="Y122" s="53">
        <v>0.18</v>
      </c>
      <c r="Z122" s="54">
        <v>0.69</v>
      </c>
      <c r="AA122" s="67" t="str">
        <f>TEXT(RESULT__B[[#This Row],[TIME]],"AM/PM")</f>
        <v>AM</v>
      </c>
      <c r="AB122" t="str">
        <f>TEXT(RESULT__B[[#This Row],[DTEDAY]],"DD")</f>
        <v>06</v>
      </c>
    </row>
    <row r="123" spans="1:28" x14ac:dyDescent="0.25">
      <c r="A123" t="s">
        <v>16</v>
      </c>
      <c r="B123">
        <v>121</v>
      </c>
      <c r="C123" s="1">
        <v>40549</v>
      </c>
      <c r="D123">
        <v>1</v>
      </c>
      <c r="E123">
        <v>0</v>
      </c>
      <c r="F123">
        <v>1</v>
      </c>
      <c r="G123">
        <v>6</v>
      </c>
      <c r="H123" t="s">
        <v>21</v>
      </c>
      <c r="I123">
        <v>4</v>
      </c>
      <c r="J123">
        <v>2</v>
      </c>
      <c r="K123" s="53">
        <v>0.14000000000000001</v>
      </c>
      <c r="L123" s="53">
        <v>0.16669999999999999</v>
      </c>
      <c r="M123">
        <v>0.63</v>
      </c>
      <c r="N123">
        <v>0.1045</v>
      </c>
      <c r="O123">
        <v>0</v>
      </c>
      <c r="P123">
        <v>36</v>
      </c>
      <c r="Q123">
        <v>36</v>
      </c>
      <c r="R123" t="s">
        <v>33</v>
      </c>
      <c r="S123">
        <v>2011</v>
      </c>
      <c r="T123" t="s">
        <v>31</v>
      </c>
      <c r="U123" s="66">
        <v>0.25</v>
      </c>
      <c r="V123" t="s">
        <v>53</v>
      </c>
      <c r="W123" t="s">
        <v>34</v>
      </c>
      <c r="X123" s="53">
        <v>0.14000000000000001</v>
      </c>
      <c r="Y123" s="53">
        <v>0.17</v>
      </c>
      <c r="Z123" s="54">
        <v>0.63</v>
      </c>
      <c r="AA123" s="67" t="str">
        <f>TEXT(RESULT__B[[#This Row],[TIME]],"AM/PM")</f>
        <v>AM</v>
      </c>
      <c r="AB123" t="str">
        <f>TEXT(RESULT__B[[#This Row],[DTEDAY]],"DD")</f>
        <v>06</v>
      </c>
    </row>
    <row r="124" spans="1:28" x14ac:dyDescent="0.25">
      <c r="A124" t="s">
        <v>16</v>
      </c>
      <c r="B124">
        <v>122</v>
      </c>
      <c r="C124" s="1">
        <v>40549</v>
      </c>
      <c r="D124">
        <v>1</v>
      </c>
      <c r="E124">
        <v>0</v>
      </c>
      <c r="F124">
        <v>1</v>
      </c>
      <c r="G124">
        <v>7</v>
      </c>
      <c r="H124" t="s">
        <v>21</v>
      </c>
      <c r="I124">
        <v>4</v>
      </c>
      <c r="J124">
        <v>2</v>
      </c>
      <c r="K124" s="53">
        <v>0.16</v>
      </c>
      <c r="L124" s="53">
        <v>0.2273</v>
      </c>
      <c r="M124">
        <v>0.59</v>
      </c>
      <c r="N124">
        <v>0</v>
      </c>
      <c r="O124">
        <v>0</v>
      </c>
      <c r="P124">
        <v>95</v>
      </c>
      <c r="Q124">
        <v>95</v>
      </c>
      <c r="R124" t="s">
        <v>33</v>
      </c>
      <c r="S124">
        <v>2011</v>
      </c>
      <c r="T124" t="s">
        <v>31</v>
      </c>
      <c r="U124" s="66">
        <v>0.29166666666666669</v>
      </c>
      <c r="V124" t="s">
        <v>53</v>
      </c>
      <c r="W124" t="s">
        <v>34</v>
      </c>
      <c r="X124" s="53">
        <v>0.16</v>
      </c>
      <c r="Y124" s="53">
        <v>0.23</v>
      </c>
      <c r="Z124" s="54">
        <v>0.59</v>
      </c>
      <c r="AA124" s="67" t="str">
        <f>TEXT(RESULT__B[[#This Row],[TIME]],"AM/PM")</f>
        <v>AM</v>
      </c>
      <c r="AB124" t="str">
        <f>TEXT(RESULT__B[[#This Row],[DTEDAY]],"DD")</f>
        <v>06</v>
      </c>
    </row>
    <row r="125" spans="1:28" x14ac:dyDescent="0.25">
      <c r="A125" t="s">
        <v>16</v>
      </c>
      <c r="B125">
        <v>123</v>
      </c>
      <c r="C125" s="1">
        <v>40549</v>
      </c>
      <c r="D125">
        <v>1</v>
      </c>
      <c r="E125">
        <v>0</v>
      </c>
      <c r="F125">
        <v>1</v>
      </c>
      <c r="G125">
        <v>8</v>
      </c>
      <c r="H125" t="s">
        <v>21</v>
      </c>
      <c r="I125">
        <v>4</v>
      </c>
      <c r="J125">
        <v>1</v>
      </c>
      <c r="K125" s="53">
        <v>0.16</v>
      </c>
      <c r="L125" s="53">
        <v>0.2273</v>
      </c>
      <c r="M125">
        <v>0.59</v>
      </c>
      <c r="N125">
        <v>0</v>
      </c>
      <c r="O125">
        <v>3</v>
      </c>
      <c r="P125">
        <v>216</v>
      </c>
      <c r="Q125">
        <v>219</v>
      </c>
      <c r="R125" t="s">
        <v>33</v>
      </c>
      <c r="S125">
        <v>2011</v>
      </c>
      <c r="T125" t="s">
        <v>31</v>
      </c>
      <c r="U125" s="66">
        <v>0.33333333333333331</v>
      </c>
      <c r="V125" t="s">
        <v>53</v>
      </c>
      <c r="W125" t="s">
        <v>32</v>
      </c>
      <c r="X125" s="53">
        <v>0.16</v>
      </c>
      <c r="Y125" s="53">
        <v>0.23</v>
      </c>
      <c r="Z125" s="54">
        <v>0.59</v>
      </c>
      <c r="AA125" s="67" t="str">
        <f>TEXT(RESULT__B[[#This Row],[TIME]],"AM/PM")</f>
        <v>AM</v>
      </c>
      <c r="AB125" t="str">
        <f>TEXT(RESULT__B[[#This Row],[DTEDAY]],"DD")</f>
        <v>06</v>
      </c>
    </row>
    <row r="126" spans="1:28" x14ac:dyDescent="0.25">
      <c r="A126" t="s">
        <v>16</v>
      </c>
      <c r="B126">
        <v>124</v>
      </c>
      <c r="C126" s="1">
        <v>40549</v>
      </c>
      <c r="D126">
        <v>1</v>
      </c>
      <c r="E126">
        <v>0</v>
      </c>
      <c r="F126">
        <v>1</v>
      </c>
      <c r="G126">
        <v>9</v>
      </c>
      <c r="H126" t="s">
        <v>21</v>
      </c>
      <c r="I126">
        <v>4</v>
      </c>
      <c r="J126">
        <v>2</v>
      </c>
      <c r="K126" s="53">
        <v>0.18</v>
      </c>
      <c r="L126" s="53">
        <v>0.2424</v>
      </c>
      <c r="M126">
        <v>0.51</v>
      </c>
      <c r="N126">
        <v>0</v>
      </c>
      <c r="O126">
        <v>6</v>
      </c>
      <c r="P126">
        <v>116</v>
      </c>
      <c r="Q126">
        <v>122</v>
      </c>
      <c r="R126" t="s">
        <v>33</v>
      </c>
      <c r="S126">
        <v>2011</v>
      </c>
      <c r="T126" t="s">
        <v>31</v>
      </c>
      <c r="U126" s="66">
        <v>0.375</v>
      </c>
      <c r="V126" t="s">
        <v>53</v>
      </c>
      <c r="W126" t="s">
        <v>34</v>
      </c>
      <c r="X126" s="53">
        <v>0.18</v>
      </c>
      <c r="Y126" s="53">
        <v>0.24</v>
      </c>
      <c r="Z126" s="54">
        <v>0.51</v>
      </c>
      <c r="AA126" s="67" t="str">
        <f>TEXT(RESULT__B[[#This Row],[TIME]],"AM/PM")</f>
        <v>AM</v>
      </c>
      <c r="AB126" t="str">
        <f>TEXT(RESULT__B[[#This Row],[DTEDAY]],"DD")</f>
        <v>06</v>
      </c>
    </row>
    <row r="127" spans="1:28" x14ac:dyDescent="0.25">
      <c r="A127" t="s">
        <v>16</v>
      </c>
      <c r="B127">
        <v>125</v>
      </c>
      <c r="C127" s="1">
        <v>40549</v>
      </c>
      <c r="D127">
        <v>1</v>
      </c>
      <c r="E127">
        <v>0</v>
      </c>
      <c r="F127">
        <v>1</v>
      </c>
      <c r="G127">
        <v>10</v>
      </c>
      <c r="H127" t="s">
        <v>21</v>
      </c>
      <c r="I127">
        <v>4</v>
      </c>
      <c r="J127">
        <v>1</v>
      </c>
      <c r="K127" s="53">
        <v>0.2</v>
      </c>
      <c r="L127" s="53">
        <v>0.2576</v>
      </c>
      <c r="M127">
        <v>0.47</v>
      </c>
      <c r="N127">
        <v>0</v>
      </c>
      <c r="O127">
        <v>3</v>
      </c>
      <c r="P127">
        <v>42</v>
      </c>
      <c r="Q127">
        <v>45</v>
      </c>
      <c r="R127" t="s">
        <v>33</v>
      </c>
      <c r="S127">
        <v>2011</v>
      </c>
      <c r="T127" t="s">
        <v>31</v>
      </c>
      <c r="U127" s="66">
        <v>0.41666666666666669</v>
      </c>
      <c r="V127" t="s">
        <v>53</v>
      </c>
      <c r="W127" t="s">
        <v>32</v>
      </c>
      <c r="X127" s="53">
        <v>0.2</v>
      </c>
      <c r="Y127" s="53">
        <v>0.26</v>
      </c>
      <c r="Z127" s="54">
        <v>0.47</v>
      </c>
      <c r="AA127" s="67" t="str">
        <f>TEXT(RESULT__B[[#This Row],[TIME]],"AM/PM")</f>
        <v>AM</v>
      </c>
      <c r="AB127" t="str">
        <f>TEXT(RESULT__B[[#This Row],[DTEDAY]],"DD")</f>
        <v>06</v>
      </c>
    </row>
    <row r="128" spans="1:28" x14ac:dyDescent="0.25">
      <c r="A128" t="s">
        <v>16</v>
      </c>
      <c r="B128">
        <v>126</v>
      </c>
      <c r="C128" s="1">
        <v>40549</v>
      </c>
      <c r="D128">
        <v>1</v>
      </c>
      <c r="E128">
        <v>0</v>
      </c>
      <c r="F128">
        <v>1</v>
      </c>
      <c r="G128">
        <v>11</v>
      </c>
      <c r="H128" t="s">
        <v>21</v>
      </c>
      <c r="I128">
        <v>4</v>
      </c>
      <c r="J128">
        <v>1</v>
      </c>
      <c r="K128" s="53">
        <v>0.22</v>
      </c>
      <c r="L128" s="53">
        <v>0.2576</v>
      </c>
      <c r="M128">
        <v>0.44</v>
      </c>
      <c r="N128">
        <v>8.9599999999999999E-2</v>
      </c>
      <c r="O128">
        <v>2</v>
      </c>
      <c r="P128">
        <v>57</v>
      </c>
      <c r="Q128">
        <v>59</v>
      </c>
      <c r="R128" t="s">
        <v>33</v>
      </c>
      <c r="S128">
        <v>2011</v>
      </c>
      <c r="T128" t="s">
        <v>31</v>
      </c>
      <c r="U128" s="66">
        <v>0.45833333333333331</v>
      </c>
      <c r="V128" t="s">
        <v>53</v>
      </c>
      <c r="W128" t="s">
        <v>32</v>
      </c>
      <c r="X128" s="53">
        <v>0.22</v>
      </c>
      <c r="Y128" s="53">
        <v>0.26</v>
      </c>
      <c r="Z128" s="54">
        <v>0.44</v>
      </c>
      <c r="AA128" s="67" t="str">
        <f>TEXT(RESULT__B[[#This Row],[TIME]],"AM/PM")</f>
        <v>AM</v>
      </c>
      <c r="AB128" t="str">
        <f>TEXT(RESULT__B[[#This Row],[DTEDAY]],"DD")</f>
        <v>06</v>
      </c>
    </row>
    <row r="129" spans="1:28" x14ac:dyDescent="0.25">
      <c r="A129" t="s">
        <v>16</v>
      </c>
      <c r="B129">
        <v>127</v>
      </c>
      <c r="C129" s="1">
        <v>40549</v>
      </c>
      <c r="D129">
        <v>1</v>
      </c>
      <c r="E129">
        <v>0</v>
      </c>
      <c r="F129">
        <v>1</v>
      </c>
      <c r="G129">
        <v>12</v>
      </c>
      <c r="H129" t="s">
        <v>21</v>
      </c>
      <c r="I129">
        <v>4</v>
      </c>
      <c r="J129">
        <v>1</v>
      </c>
      <c r="K129" s="53">
        <v>0.26</v>
      </c>
      <c r="L129" s="53">
        <v>0.28789999999999999</v>
      </c>
      <c r="M129">
        <v>0.35</v>
      </c>
      <c r="N129">
        <v>0</v>
      </c>
      <c r="O129">
        <v>6</v>
      </c>
      <c r="P129">
        <v>78</v>
      </c>
      <c r="Q129">
        <v>84</v>
      </c>
      <c r="R129" t="s">
        <v>33</v>
      </c>
      <c r="S129">
        <v>2011</v>
      </c>
      <c r="T129" t="s">
        <v>31</v>
      </c>
      <c r="U129" s="66">
        <v>0.5</v>
      </c>
      <c r="V129" t="s">
        <v>53</v>
      </c>
      <c r="W129" t="s">
        <v>32</v>
      </c>
      <c r="X129" s="53">
        <v>0.26</v>
      </c>
      <c r="Y129" s="53">
        <v>0.28999999999999998</v>
      </c>
      <c r="Z129" s="54">
        <v>0.35</v>
      </c>
      <c r="AA129" s="67" t="str">
        <f>TEXT(RESULT__B[[#This Row],[TIME]],"AM/PM")</f>
        <v>PM</v>
      </c>
      <c r="AB129" t="str">
        <f>TEXT(RESULT__B[[#This Row],[DTEDAY]],"DD")</f>
        <v>06</v>
      </c>
    </row>
    <row r="130" spans="1:28" x14ac:dyDescent="0.25">
      <c r="A130" t="s">
        <v>16</v>
      </c>
      <c r="B130">
        <v>128</v>
      </c>
      <c r="C130" s="1">
        <v>40549</v>
      </c>
      <c r="D130">
        <v>1</v>
      </c>
      <c r="E130">
        <v>0</v>
      </c>
      <c r="F130">
        <v>1</v>
      </c>
      <c r="G130">
        <v>13</v>
      </c>
      <c r="H130" t="s">
        <v>21</v>
      </c>
      <c r="I130">
        <v>4</v>
      </c>
      <c r="J130">
        <v>1</v>
      </c>
      <c r="K130" s="53">
        <v>0.26</v>
      </c>
      <c r="L130" s="53">
        <v>0.2727</v>
      </c>
      <c r="M130">
        <v>0.35</v>
      </c>
      <c r="N130">
        <v>0.1045</v>
      </c>
      <c r="O130">
        <v>12</v>
      </c>
      <c r="P130">
        <v>55</v>
      </c>
      <c r="Q130">
        <v>67</v>
      </c>
      <c r="R130" t="s">
        <v>33</v>
      </c>
      <c r="S130">
        <v>2011</v>
      </c>
      <c r="T130" t="s">
        <v>31</v>
      </c>
      <c r="U130" s="66">
        <v>0.54166666666666663</v>
      </c>
      <c r="V130" t="s">
        <v>53</v>
      </c>
      <c r="W130" t="s">
        <v>32</v>
      </c>
      <c r="X130" s="53">
        <v>0.26</v>
      </c>
      <c r="Y130" s="53">
        <v>0.27</v>
      </c>
      <c r="Z130" s="54">
        <v>0.35</v>
      </c>
      <c r="AA130" s="67" t="str">
        <f>TEXT(RESULT__B[[#This Row],[TIME]],"AM/PM")</f>
        <v>PM</v>
      </c>
      <c r="AB130" t="str">
        <f>TEXT(RESULT__B[[#This Row],[DTEDAY]],"DD")</f>
        <v>06</v>
      </c>
    </row>
    <row r="131" spans="1:28" x14ac:dyDescent="0.25">
      <c r="A131" t="s">
        <v>16</v>
      </c>
      <c r="B131">
        <v>129</v>
      </c>
      <c r="C131" s="1">
        <v>40549</v>
      </c>
      <c r="D131">
        <v>1</v>
      </c>
      <c r="E131">
        <v>0</v>
      </c>
      <c r="F131">
        <v>1</v>
      </c>
      <c r="G131">
        <v>14</v>
      </c>
      <c r="H131" t="s">
        <v>21</v>
      </c>
      <c r="I131">
        <v>4</v>
      </c>
      <c r="J131">
        <v>1</v>
      </c>
      <c r="K131" s="53">
        <v>0.28000000000000003</v>
      </c>
      <c r="L131" s="53">
        <v>0.2727</v>
      </c>
      <c r="M131">
        <v>0.36</v>
      </c>
      <c r="N131">
        <v>0.16420000000000001</v>
      </c>
      <c r="O131">
        <v>11</v>
      </c>
      <c r="P131">
        <v>59</v>
      </c>
      <c r="Q131">
        <v>70</v>
      </c>
      <c r="R131" t="s">
        <v>33</v>
      </c>
      <c r="S131">
        <v>2011</v>
      </c>
      <c r="T131" t="s">
        <v>31</v>
      </c>
      <c r="U131" s="66">
        <v>0.58333333333333337</v>
      </c>
      <c r="V131" t="s">
        <v>53</v>
      </c>
      <c r="W131" t="s">
        <v>32</v>
      </c>
      <c r="X131" s="53">
        <v>0.28000000000000003</v>
      </c>
      <c r="Y131" s="53">
        <v>0.27</v>
      </c>
      <c r="Z131" s="54">
        <v>0.36</v>
      </c>
      <c r="AA131" s="67" t="str">
        <f>TEXT(RESULT__B[[#This Row],[TIME]],"AM/PM")</f>
        <v>PM</v>
      </c>
      <c r="AB131" t="str">
        <f>TEXT(RESULT__B[[#This Row],[DTEDAY]],"DD")</f>
        <v>06</v>
      </c>
    </row>
    <row r="132" spans="1:28" x14ac:dyDescent="0.25">
      <c r="A132" t="s">
        <v>16</v>
      </c>
      <c r="B132">
        <v>130</v>
      </c>
      <c r="C132" s="1">
        <v>40549</v>
      </c>
      <c r="D132">
        <v>1</v>
      </c>
      <c r="E132">
        <v>0</v>
      </c>
      <c r="F132">
        <v>1</v>
      </c>
      <c r="G132">
        <v>15</v>
      </c>
      <c r="H132" t="s">
        <v>21</v>
      </c>
      <c r="I132">
        <v>4</v>
      </c>
      <c r="J132">
        <v>1</v>
      </c>
      <c r="K132" s="53">
        <v>0.28000000000000003</v>
      </c>
      <c r="L132" s="53">
        <v>0.2727</v>
      </c>
      <c r="M132">
        <v>0.36</v>
      </c>
      <c r="N132">
        <v>0</v>
      </c>
      <c r="O132">
        <v>8</v>
      </c>
      <c r="P132">
        <v>54</v>
      </c>
      <c r="Q132">
        <v>62</v>
      </c>
      <c r="R132" t="s">
        <v>33</v>
      </c>
      <c r="S132">
        <v>2011</v>
      </c>
      <c r="T132" t="s">
        <v>31</v>
      </c>
      <c r="U132" s="66">
        <v>0.625</v>
      </c>
      <c r="V132" t="s">
        <v>53</v>
      </c>
      <c r="W132" t="s">
        <v>32</v>
      </c>
      <c r="X132" s="53">
        <v>0.28000000000000003</v>
      </c>
      <c r="Y132" s="53">
        <v>0.27</v>
      </c>
      <c r="Z132" s="54">
        <v>0.36</v>
      </c>
      <c r="AA132" s="67" t="str">
        <f>TEXT(RESULT__B[[#This Row],[TIME]],"AM/PM")</f>
        <v>PM</v>
      </c>
      <c r="AB132" t="str">
        <f>TEXT(RESULT__B[[#This Row],[DTEDAY]],"DD")</f>
        <v>06</v>
      </c>
    </row>
    <row r="133" spans="1:28" x14ac:dyDescent="0.25">
      <c r="A133" t="s">
        <v>16</v>
      </c>
      <c r="B133">
        <v>131</v>
      </c>
      <c r="C133" s="1">
        <v>40549</v>
      </c>
      <c r="D133">
        <v>1</v>
      </c>
      <c r="E133">
        <v>0</v>
      </c>
      <c r="F133">
        <v>1</v>
      </c>
      <c r="G133">
        <v>16</v>
      </c>
      <c r="H133" t="s">
        <v>21</v>
      </c>
      <c r="I133">
        <v>4</v>
      </c>
      <c r="J133">
        <v>1</v>
      </c>
      <c r="K133" s="53">
        <v>0.26</v>
      </c>
      <c r="L133" s="53">
        <v>0.2576</v>
      </c>
      <c r="M133">
        <v>0.38</v>
      </c>
      <c r="N133">
        <v>0.16420000000000001</v>
      </c>
      <c r="O133">
        <v>12</v>
      </c>
      <c r="P133">
        <v>74</v>
      </c>
      <c r="Q133">
        <v>86</v>
      </c>
      <c r="R133" t="s">
        <v>33</v>
      </c>
      <c r="S133">
        <v>2011</v>
      </c>
      <c r="T133" t="s">
        <v>31</v>
      </c>
      <c r="U133" s="66">
        <v>0.66666666666666663</v>
      </c>
      <c r="V133" t="s">
        <v>53</v>
      </c>
      <c r="W133" t="s">
        <v>32</v>
      </c>
      <c r="X133" s="53">
        <v>0.26</v>
      </c>
      <c r="Y133" s="53">
        <v>0.26</v>
      </c>
      <c r="Z133" s="54">
        <v>0.38</v>
      </c>
      <c r="AA133" s="67" t="str">
        <f>TEXT(RESULT__B[[#This Row],[TIME]],"AM/PM")</f>
        <v>PM</v>
      </c>
      <c r="AB133" t="str">
        <f>TEXT(RESULT__B[[#This Row],[DTEDAY]],"DD")</f>
        <v>06</v>
      </c>
    </row>
    <row r="134" spans="1:28" x14ac:dyDescent="0.25">
      <c r="A134" t="s">
        <v>16</v>
      </c>
      <c r="B134">
        <v>132</v>
      </c>
      <c r="C134" s="1">
        <v>40549</v>
      </c>
      <c r="D134">
        <v>1</v>
      </c>
      <c r="E134">
        <v>0</v>
      </c>
      <c r="F134">
        <v>1</v>
      </c>
      <c r="G134">
        <v>17</v>
      </c>
      <c r="H134" t="s">
        <v>21</v>
      </c>
      <c r="I134">
        <v>4</v>
      </c>
      <c r="J134">
        <v>1</v>
      </c>
      <c r="K134" s="53">
        <v>0.22</v>
      </c>
      <c r="L134" s="53">
        <v>0.2273</v>
      </c>
      <c r="M134">
        <v>0.51</v>
      </c>
      <c r="N134">
        <v>0.16420000000000001</v>
      </c>
      <c r="O134">
        <v>9</v>
      </c>
      <c r="P134">
        <v>163</v>
      </c>
      <c r="Q134">
        <v>172</v>
      </c>
      <c r="R134" t="s">
        <v>33</v>
      </c>
      <c r="S134">
        <v>2011</v>
      </c>
      <c r="T134" t="s">
        <v>31</v>
      </c>
      <c r="U134" s="66">
        <v>0.70833333333333337</v>
      </c>
      <c r="V134" t="s">
        <v>53</v>
      </c>
      <c r="W134" t="s">
        <v>32</v>
      </c>
      <c r="X134" s="53">
        <v>0.22</v>
      </c>
      <c r="Y134" s="53">
        <v>0.23</v>
      </c>
      <c r="Z134" s="54">
        <v>0.51</v>
      </c>
      <c r="AA134" s="67" t="str">
        <f>TEXT(RESULT__B[[#This Row],[TIME]],"AM/PM")</f>
        <v>PM</v>
      </c>
      <c r="AB134" t="str">
        <f>TEXT(RESULT__B[[#This Row],[DTEDAY]],"DD")</f>
        <v>06</v>
      </c>
    </row>
    <row r="135" spans="1:28" x14ac:dyDescent="0.25">
      <c r="A135" t="s">
        <v>16</v>
      </c>
      <c r="B135">
        <v>133</v>
      </c>
      <c r="C135" s="1">
        <v>40549</v>
      </c>
      <c r="D135">
        <v>1</v>
      </c>
      <c r="E135">
        <v>0</v>
      </c>
      <c r="F135">
        <v>1</v>
      </c>
      <c r="G135">
        <v>18</v>
      </c>
      <c r="H135" t="s">
        <v>21</v>
      </c>
      <c r="I135">
        <v>4</v>
      </c>
      <c r="J135">
        <v>1</v>
      </c>
      <c r="K135" s="53">
        <v>0.22</v>
      </c>
      <c r="L135" s="53">
        <v>0.2273</v>
      </c>
      <c r="M135">
        <v>0.51</v>
      </c>
      <c r="N135">
        <v>0.1343</v>
      </c>
      <c r="O135">
        <v>5</v>
      </c>
      <c r="P135">
        <v>158</v>
      </c>
      <c r="Q135">
        <v>163</v>
      </c>
      <c r="R135" t="s">
        <v>33</v>
      </c>
      <c r="S135">
        <v>2011</v>
      </c>
      <c r="T135" t="s">
        <v>31</v>
      </c>
      <c r="U135" s="66">
        <v>0.75</v>
      </c>
      <c r="V135" t="s">
        <v>53</v>
      </c>
      <c r="W135" t="s">
        <v>32</v>
      </c>
      <c r="X135" s="53">
        <v>0.22</v>
      </c>
      <c r="Y135" s="53">
        <v>0.23</v>
      </c>
      <c r="Z135" s="54">
        <v>0.51</v>
      </c>
      <c r="AA135" s="67" t="str">
        <f>TEXT(RESULT__B[[#This Row],[TIME]],"AM/PM")</f>
        <v>PM</v>
      </c>
      <c r="AB135" t="str">
        <f>TEXT(RESULT__B[[#This Row],[DTEDAY]],"DD")</f>
        <v>06</v>
      </c>
    </row>
    <row r="136" spans="1:28" x14ac:dyDescent="0.25">
      <c r="A136" t="s">
        <v>16</v>
      </c>
      <c r="B136">
        <v>134</v>
      </c>
      <c r="C136" s="1">
        <v>40549</v>
      </c>
      <c r="D136">
        <v>1</v>
      </c>
      <c r="E136">
        <v>0</v>
      </c>
      <c r="F136">
        <v>1</v>
      </c>
      <c r="G136">
        <v>19</v>
      </c>
      <c r="H136" t="s">
        <v>21</v>
      </c>
      <c r="I136">
        <v>4</v>
      </c>
      <c r="J136">
        <v>1</v>
      </c>
      <c r="K136" s="53">
        <v>0.22</v>
      </c>
      <c r="L136" s="53">
        <v>0.2576</v>
      </c>
      <c r="M136">
        <v>0.55000000000000004</v>
      </c>
      <c r="N136">
        <v>8.9599999999999999E-2</v>
      </c>
      <c r="O136">
        <v>3</v>
      </c>
      <c r="P136">
        <v>109</v>
      </c>
      <c r="Q136">
        <v>112</v>
      </c>
      <c r="R136" t="s">
        <v>33</v>
      </c>
      <c r="S136">
        <v>2011</v>
      </c>
      <c r="T136" t="s">
        <v>31</v>
      </c>
      <c r="U136" s="66">
        <v>0.79166666666666663</v>
      </c>
      <c r="V136" t="s">
        <v>53</v>
      </c>
      <c r="W136" t="s">
        <v>32</v>
      </c>
      <c r="X136" s="53">
        <v>0.22</v>
      </c>
      <c r="Y136" s="53">
        <v>0.26</v>
      </c>
      <c r="Z136" s="54">
        <v>0.55000000000000004</v>
      </c>
      <c r="AA136" s="67" t="str">
        <f>TEXT(RESULT__B[[#This Row],[TIME]],"AM/PM")</f>
        <v>PM</v>
      </c>
      <c r="AB136" t="str">
        <f>TEXT(RESULT__B[[#This Row],[DTEDAY]],"DD")</f>
        <v>06</v>
      </c>
    </row>
    <row r="137" spans="1:28" x14ac:dyDescent="0.25">
      <c r="A137" t="s">
        <v>16</v>
      </c>
      <c r="B137">
        <v>135</v>
      </c>
      <c r="C137" s="1">
        <v>40549</v>
      </c>
      <c r="D137">
        <v>1</v>
      </c>
      <c r="E137">
        <v>0</v>
      </c>
      <c r="F137">
        <v>1</v>
      </c>
      <c r="G137">
        <v>20</v>
      </c>
      <c r="H137" t="s">
        <v>21</v>
      </c>
      <c r="I137">
        <v>4</v>
      </c>
      <c r="J137">
        <v>1</v>
      </c>
      <c r="K137" s="53">
        <v>0.2</v>
      </c>
      <c r="L137" s="53">
        <v>0.21210000000000001</v>
      </c>
      <c r="M137">
        <v>0.51</v>
      </c>
      <c r="N137">
        <v>0.16420000000000001</v>
      </c>
      <c r="O137">
        <v>3</v>
      </c>
      <c r="P137">
        <v>66</v>
      </c>
      <c r="Q137">
        <v>69</v>
      </c>
      <c r="R137" t="s">
        <v>33</v>
      </c>
      <c r="S137">
        <v>2011</v>
      </c>
      <c r="T137" t="s">
        <v>31</v>
      </c>
      <c r="U137" s="66">
        <v>0.83333333333333337</v>
      </c>
      <c r="V137" t="s">
        <v>53</v>
      </c>
      <c r="W137" t="s">
        <v>32</v>
      </c>
      <c r="X137" s="53">
        <v>0.2</v>
      </c>
      <c r="Y137" s="53">
        <v>0.21</v>
      </c>
      <c r="Z137" s="54">
        <v>0.51</v>
      </c>
      <c r="AA137" s="67" t="str">
        <f>TEXT(RESULT__B[[#This Row],[TIME]],"AM/PM")</f>
        <v>PM</v>
      </c>
      <c r="AB137" t="str">
        <f>TEXT(RESULT__B[[#This Row],[DTEDAY]],"DD")</f>
        <v>06</v>
      </c>
    </row>
    <row r="138" spans="1:28" x14ac:dyDescent="0.25">
      <c r="A138" t="s">
        <v>16</v>
      </c>
      <c r="B138">
        <v>136</v>
      </c>
      <c r="C138" s="1">
        <v>40549</v>
      </c>
      <c r="D138">
        <v>1</v>
      </c>
      <c r="E138">
        <v>0</v>
      </c>
      <c r="F138">
        <v>1</v>
      </c>
      <c r="G138">
        <v>21</v>
      </c>
      <c r="H138" t="s">
        <v>21</v>
      </c>
      <c r="I138">
        <v>4</v>
      </c>
      <c r="J138">
        <v>2</v>
      </c>
      <c r="K138" s="53">
        <v>0.22</v>
      </c>
      <c r="L138" s="53">
        <v>0.21210000000000001</v>
      </c>
      <c r="M138">
        <v>0.55000000000000004</v>
      </c>
      <c r="N138">
        <v>0.22389999999999999</v>
      </c>
      <c r="O138">
        <v>0</v>
      </c>
      <c r="P138">
        <v>48</v>
      </c>
      <c r="Q138">
        <v>48</v>
      </c>
      <c r="R138" t="s">
        <v>33</v>
      </c>
      <c r="S138">
        <v>2011</v>
      </c>
      <c r="T138" t="s">
        <v>31</v>
      </c>
      <c r="U138" s="66">
        <v>0.875</v>
      </c>
      <c r="V138" t="s">
        <v>53</v>
      </c>
      <c r="W138" t="s">
        <v>34</v>
      </c>
      <c r="X138" s="53">
        <v>0.22</v>
      </c>
      <c r="Y138" s="53">
        <v>0.21</v>
      </c>
      <c r="Z138" s="54">
        <v>0.55000000000000004</v>
      </c>
      <c r="AA138" s="67" t="str">
        <f>TEXT(RESULT__B[[#This Row],[TIME]],"AM/PM")</f>
        <v>PM</v>
      </c>
      <c r="AB138" t="str">
        <f>TEXT(RESULT__B[[#This Row],[DTEDAY]],"DD")</f>
        <v>06</v>
      </c>
    </row>
    <row r="139" spans="1:28" x14ac:dyDescent="0.25">
      <c r="A139" t="s">
        <v>16</v>
      </c>
      <c r="B139">
        <v>137</v>
      </c>
      <c r="C139" s="1">
        <v>40549</v>
      </c>
      <c r="D139">
        <v>1</v>
      </c>
      <c r="E139">
        <v>0</v>
      </c>
      <c r="F139">
        <v>1</v>
      </c>
      <c r="G139">
        <v>22</v>
      </c>
      <c r="H139" t="s">
        <v>21</v>
      </c>
      <c r="I139">
        <v>4</v>
      </c>
      <c r="J139">
        <v>2</v>
      </c>
      <c r="K139" s="53">
        <v>0.22</v>
      </c>
      <c r="L139" s="53">
        <v>0.21210000000000001</v>
      </c>
      <c r="M139">
        <v>0.51</v>
      </c>
      <c r="N139">
        <v>0.28360000000000002</v>
      </c>
      <c r="O139">
        <v>1</v>
      </c>
      <c r="P139">
        <v>51</v>
      </c>
      <c r="Q139">
        <v>52</v>
      </c>
      <c r="R139" t="s">
        <v>33</v>
      </c>
      <c r="S139">
        <v>2011</v>
      </c>
      <c r="T139" t="s">
        <v>31</v>
      </c>
      <c r="U139" s="66">
        <v>0.91666666666666663</v>
      </c>
      <c r="V139" t="s">
        <v>53</v>
      </c>
      <c r="W139" t="s">
        <v>34</v>
      </c>
      <c r="X139" s="53">
        <v>0.22</v>
      </c>
      <c r="Y139" s="53">
        <v>0.21</v>
      </c>
      <c r="Z139" s="54">
        <v>0.51</v>
      </c>
      <c r="AA139" s="67" t="str">
        <f>TEXT(RESULT__B[[#This Row],[TIME]],"AM/PM")</f>
        <v>PM</v>
      </c>
      <c r="AB139" t="str">
        <f>TEXT(RESULT__B[[#This Row],[DTEDAY]],"DD")</f>
        <v>06</v>
      </c>
    </row>
    <row r="140" spans="1:28" x14ac:dyDescent="0.25">
      <c r="A140" t="s">
        <v>16</v>
      </c>
      <c r="B140">
        <v>138</v>
      </c>
      <c r="C140" s="1">
        <v>40549</v>
      </c>
      <c r="D140">
        <v>1</v>
      </c>
      <c r="E140">
        <v>0</v>
      </c>
      <c r="F140">
        <v>1</v>
      </c>
      <c r="G140">
        <v>23</v>
      </c>
      <c r="H140" t="s">
        <v>21</v>
      </c>
      <c r="I140">
        <v>4</v>
      </c>
      <c r="J140">
        <v>2</v>
      </c>
      <c r="K140" s="53">
        <v>0.2</v>
      </c>
      <c r="L140" s="53">
        <v>0.19700000000000001</v>
      </c>
      <c r="M140">
        <v>0.59</v>
      </c>
      <c r="N140">
        <v>0.19400000000000001</v>
      </c>
      <c r="O140">
        <v>4</v>
      </c>
      <c r="P140">
        <v>19</v>
      </c>
      <c r="Q140">
        <v>23</v>
      </c>
      <c r="R140" t="s">
        <v>33</v>
      </c>
      <c r="S140">
        <v>2011</v>
      </c>
      <c r="T140" t="s">
        <v>31</v>
      </c>
      <c r="U140" s="66">
        <v>0.95833333333333337</v>
      </c>
      <c r="V140" t="s">
        <v>53</v>
      </c>
      <c r="W140" t="s">
        <v>34</v>
      </c>
      <c r="X140" s="53">
        <v>0.2</v>
      </c>
      <c r="Y140" s="53">
        <v>0.2</v>
      </c>
      <c r="Z140" s="54">
        <v>0.59</v>
      </c>
      <c r="AA140" s="67" t="str">
        <f>TEXT(RESULT__B[[#This Row],[TIME]],"AM/PM")</f>
        <v>PM</v>
      </c>
      <c r="AB140" t="str">
        <f>TEXT(RESULT__B[[#This Row],[DTEDAY]],"DD")</f>
        <v>06</v>
      </c>
    </row>
    <row r="141" spans="1:28" x14ac:dyDescent="0.25">
      <c r="A141" t="s">
        <v>16</v>
      </c>
      <c r="B141">
        <v>139</v>
      </c>
      <c r="C141" s="1">
        <v>40550</v>
      </c>
      <c r="D141">
        <v>1</v>
      </c>
      <c r="E141">
        <v>0</v>
      </c>
      <c r="F141">
        <v>1</v>
      </c>
      <c r="G141">
        <v>0</v>
      </c>
      <c r="H141" t="s">
        <v>21</v>
      </c>
      <c r="I141">
        <v>5</v>
      </c>
      <c r="J141">
        <v>2</v>
      </c>
      <c r="K141" s="53">
        <v>0.2</v>
      </c>
      <c r="L141" s="53">
        <v>0.19700000000000001</v>
      </c>
      <c r="M141">
        <v>0.64</v>
      </c>
      <c r="N141">
        <v>0.19400000000000001</v>
      </c>
      <c r="O141">
        <v>4</v>
      </c>
      <c r="P141">
        <v>13</v>
      </c>
      <c r="Q141">
        <v>17</v>
      </c>
      <c r="R141" t="s">
        <v>33</v>
      </c>
      <c r="S141">
        <v>2011</v>
      </c>
      <c r="T141" t="s">
        <v>31</v>
      </c>
      <c r="U141" s="66">
        <v>0</v>
      </c>
      <c r="V141" t="s">
        <v>54</v>
      </c>
      <c r="W141" t="s">
        <v>34</v>
      </c>
      <c r="X141" s="53">
        <v>0.2</v>
      </c>
      <c r="Y141" s="53">
        <v>0.2</v>
      </c>
      <c r="Z141" s="54">
        <v>0.64</v>
      </c>
      <c r="AA141" s="67" t="str">
        <f>TEXT(RESULT__B[[#This Row],[TIME]],"AM/PM")</f>
        <v>AM</v>
      </c>
      <c r="AB141" t="str">
        <f>TEXT(RESULT__B[[#This Row],[DTEDAY]],"DD")</f>
        <v>07</v>
      </c>
    </row>
    <row r="142" spans="1:28" x14ac:dyDescent="0.25">
      <c r="A142" t="s">
        <v>16</v>
      </c>
      <c r="B142">
        <v>140</v>
      </c>
      <c r="C142" s="1">
        <v>40550</v>
      </c>
      <c r="D142">
        <v>1</v>
      </c>
      <c r="E142">
        <v>0</v>
      </c>
      <c r="F142">
        <v>1</v>
      </c>
      <c r="G142">
        <v>1</v>
      </c>
      <c r="H142" t="s">
        <v>21</v>
      </c>
      <c r="I142">
        <v>5</v>
      </c>
      <c r="J142">
        <v>2</v>
      </c>
      <c r="K142" s="53">
        <v>0.2</v>
      </c>
      <c r="L142" s="53">
        <v>0.19700000000000001</v>
      </c>
      <c r="M142">
        <v>0.69</v>
      </c>
      <c r="N142">
        <v>0.22389999999999999</v>
      </c>
      <c r="O142">
        <v>2</v>
      </c>
      <c r="P142">
        <v>5</v>
      </c>
      <c r="Q142">
        <v>7</v>
      </c>
      <c r="R142" t="s">
        <v>33</v>
      </c>
      <c r="S142">
        <v>2011</v>
      </c>
      <c r="T142" t="s">
        <v>31</v>
      </c>
      <c r="U142" s="66">
        <v>4.1666666666666664E-2</v>
      </c>
      <c r="V142" t="s">
        <v>54</v>
      </c>
      <c r="W142" t="s">
        <v>34</v>
      </c>
      <c r="X142" s="53">
        <v>0.2</v>
      </c>
      <c r="Y142" s="53">
        <v>0.2</v>
      </c>
      <c r="Z142" s="54">
        <v>0.69</v>
      </c>
      <c r="AA142" s="67" t="str">
        <f>TEXT(RESULT__B[[#This Row],[TIME]],"AM/PM")</f>
        <v>AM</v>
      </c>
      <c r="AB142" t="str">
        <f>TEXT(RESULT__B[[#This Row],[DTEDAY]],"DD")</f>
        <v>07</v>
      </c>
    </row>
    <row r="143" spans="1:28" x14ac:dyDescent="0.25">
      <c r="A143" t="s">
        <v>16</v>
      </c>
      <c r="B143">
        <v>141</v>
      </c>
      <c r="C143" s="1">
        <v>40550</v>
      </c>
      <c r="D143">
        <v>1</v>
      </c>
      <c r="E143">
        <v>0</v>
      </c>
      <c r="F143">
        <v>1</v>
      </c>
      <c r="G143">
        <v>2</v>
      </c>
      <c r="H143" t="s">
        <v>21</v>
      </c>
      <c r="I143">
        <v>5</v>
      </c>
      <c r="J143">
        <v>2</v>
      </c>
      <c r="K143" s="53">
        <v>0.2</v>
      </c>
      <c r="L143" s="53">
        <v>0.19700000000000001</v>
      </c>
      <c r="M143">
        <v>0.69</v>
      </c>
      <c r="N143">
        <v>0.22389999999999999</v>
      </c>
      <c r="O143">
        <v>0</v>
      </c>
      <c r="P143">
        <v>1</v>
      </c>
      <c r="Q143">
        <v>1</v>
      </c>
      <c r="R143" t="s">
        <v>33</v>
      </c>
      <c r="S143">
        <v>2011</v>
      </c>
      <c r="T143" t="s">
        <v>31</v>
      </c>
      <c r="U143" s="66">
        <v>8.3333333333333329E-2</v>
      </c>
      <c r="V143" t="s">
        <v>54</v>
      </c>
      <c r="W143" t="s">
        <v>34</v>
      </c>
      <c r="X143" s="53">
        <v>0.2</v>
      </c>
      <c r="Y143" s="53">
        <v>0.2</v>
      </c>
      <c r="Z143" s="54">
        <v>0.69</v>
      </c>
      <c r="AA143" s="67" t="str">
        <f>TEXT(RESULT__B[[#This Row],[TIME]],"AM/PM")</f>
        <v>AM</v>
      </c>
      <c r="AB143" t="str">
        <f>TEXT(RESULT__B[[#This Row],[DTEDAY]],"DD")</f>
        <v>07</v>
      </c>
    </row>
    <row r="144" spans="1:28" x14ac:dyDescent="0.25">
      <c r="A144" t="s">
        <v>16</v>
      </c>
      <c r="B144">
        <v>142</v>
      </c>
      <c r="C144" s="1">
        <v>40550</v>
      </c>
      <c r="D144">
        <v>1</v>
      </c>
      <c r="E144">
        <v>0</v>
      </c>
      <c r="F144">
        <v>1</v>
      </c>
      <c r="G144">
        <v>4</v>
      </c>
      <c r="H144" t="s">
        <v>21</v>
      </c>
      <c r="I144">
        <v>5</v>
      </c>
      <c r="J144">
        <v>2</v>
      </c>
      <c r="K144" s="53">
        <v>0.2</v>
      </c>
      <c r="L144" s="53">
        <v>0.21210000000000001</v>
      </c>
      <c r="M144">
        <v>0.69</v>
      </c>
      <c r="N144">
        <v>0.1343</v>
      </c>
      <c r="O144">
        <v>0</v>
      </c>
      <c r="P144">
        <v>1</v>
      </c>
      <c r="Q144">
        <v>1</v>
      </c>
      <c r="R144" t="s">
        <v>33</v>
      </c>
      <c r="S144">
        <v>2011</v>
      </c>
      <c r="T144" t="s">
        <v>31</v>
      </c>
      <c r="U144" s="66">
        <v>0.16666666666666666</v>
      </c>
      <c r="V144" t="s">
        <v>54</v>
      </c>
      <c r="W144" t="s">
        <v>34</v>
      </c>
      <c r="X144" s="53">
        <v>0.2</v>
      </c>
      <c r="Y144" s="53">
        <v>0.21</v>
      </c>
      <c r="Z144" s="54">
        <v>0.69</v>
      </c>
      <c r="AA144" s="67" t="str">
        <f>TEXT(RESULT__B[[#This Row],[TIME]],"AM/PM")</f>
        <v>AM</v>
      </c>
      <c r="AB144" t="str">
        <f>TEXT(RESULT__B[[#This Row],[DTEDAY]],"DD")</f>
        <v>07</v>
      </c>
    </row>
    <row r="145" spans="1:28" x14ac:dyDescent="0.25">
      <c r="A145" t="s">
        <v>16</v>
      </c>
      <c r="B145">
        <v>143</v>
      </c>
      <c r="C145" s="1">
        <v>40550</v>
      </c>
      <c r="D145">
        <v>1</v>
      </c>
      <c r="E145">
        <v>0</v>
      </c>
      <c r="F145">
        <v>1</v>
      </c>
      <c r="G145">
        <v>5</v>
      </c>
      <c r="H145" t="s">
        <v>21</v>
      </c>
      <c r="I145">
        <v>5</v>
      </c>
      <c r="J145">
        <v>3</v>
      </c>
      <c r="K145" s="53">
        <v>0.22</v>
      </c>
      <c r="L145" s="53">
        <v>0.2727</v>
      </c>
      <c r="M145">
        <v>0.55000000000000004</v>
      </c>
      <c r="N145">
        <v>0</v>
      </c>
      <c r="O145">
        <v>0</v>
      </c>
      <c r="P145">
        <v>5</v>
      </c>
      <c r="Q145">
        <v>5</v>
      </c>
      <c r="R145" t="s">
        <v>33</v>
      </c>
      <c r="S145">
        <v>2011</v>
      </c>
      <c r="T145" t="s">
        <v>31</v>
      </c>
      <c r="U145" s="66">
        <v>0.20833333333333334</v>
      </c>
      <c r="V145" t="s">
        <v>54</v>
      </c>
      <c r="W145" t="s">
        <v>35</v>
      </c>
      <c r="X145" s="53">
        <v>0.22</v>
      </c>
      <c r="Y145" s="53">
        <v>0.27</v>
      </c>
      <c r="Z145" s="54">
        <v>0.55000000000000004</v>
      </c>
      <c r="AA145" s="67" t="str">
        <f>TEXT(RESULT__B[[#This Row],[TIME]],"AM/PM")</f>
        <v>AM</v>
      </c>
      <c r="AB145" t="str">
        <f>TEXT(RESULT__B[[#This Row],[DTEDAY]],"DD")</f>
        <v>07</v>
      </c>
    </row>
    <row r="146" spans="1:28" x14ac:dyDescent="0.25">
      <c r="A146" t="s">
        <v>16</v>
      </c>
      <c r="B146">
        <v>144</v>
      </c>
      <c r="C146" s="1">
        <v>40550</v>
      </c>
      <c r="D146">
        <v>1</v>
      </c>
      <c r="E146">
        <v>0</v>
      </c>
      <c r="F146">
        <v>1</v>
      </c>
      <c r="G146">
        <v>6</v>
      </c>
      <c r="H146" t="s">
        <v>21</v>
      </c>
      <c r="I146">
        <v>5</v>
      </c>
      <c r="J146">
        <v>2</v>
      </c>
      <c r="K146" s="53">
        <v>0.2</v>
      </c>
      <c r="L146" s="53">
        <v>0.2576</v>
      </c>
      <c r="M146">
        <v>0.69</v>
      </c>
      <c r="N146">
        <v>0</v>
      </c>
      <c r="O146">
        <v>8</v>
      </c>
      <c r="P146">
        <v>26</v>
      </c>
      <c r="Q146">
        <v>34</v>
      </c>
      <c r="R146" t="s">
        <v>33</v>
      </c>
      <c r="S146">
        <v>2011</v>
      </c>
      <c r="T146" t="s">
        <v>31</v>
      </c>
      <c r="U146" s="66">
        <v>0.25</v>
      </c>
      <c r="V146" t="s">
        <v>54</v>
      </c>
      <c r="W146" t="s">
        <v>34</v>
      </c>
      <c r="X146" s="53">
        <v>0.2</v>
      </c>
      <c r="Y146" s="53">
        <v>0.26</v>
      </c>
      <c r="Z146" s="54">
        <v>0.69</v>
      </c>
      <c r="AA146" s="67" t="str">
        <f>TEXT(RESULT__B[[#This Row],[TIME]],"AM/PM")</f>
        <v>AM</v>
      </c>
      <c r="AB146" t="str">
        <f>TEXT(RESULT__B[[#This Row],[DTEDAY]],"DD")</f>
        <v>07</v>
      </c>
    </row>
    <row r="147" spans="1:28" x14ac:dyDescent="0.25">
      <c r="A147" t="s">
        <v>16</v>
      </c>
      <c r="B147">
        <v>145</v>
      </c>
      <c r="C147" s="1">
        <v>40550</v>
      </c>
      <c r="D147">
        <v>1</v>
      </c>
      <c r="E147">
        <v>0</v>
      </c>
      <c r="F147">
        <v>1</v>
      </c>
      <c r="G147">
        <v>7</v>
      </c>
      <c r="H147" t="s">
        <v>21</v>
      </c>
      <c r="I147">
        <v>5</v>
      </c>
      <c r="J147">
        <v>1</v>
      </c>
      <c r="K147" s="53">
        <v>0.2</v>
      </c>
      <c r="L147" s="53">
        <v>0.21210000000000001</v>
      </c>
      <c r="M147">
        <v>0.69</v>
      </c>
      <c r="N147">
        <v>0.1343</v>
      </c>
      <c r="O147">
        <v>8</v>
      </c>
      <c r="P147">
        <v>76</v>
      </c>
      <c r="Q147">
        <v>84</v>
      </c>
      <c r="R147" t="s">
        <v>33</v>
      </c>
      <c r="S147">
        <v>2011</v>
      </c>
      <c r="T147" t="s">
        <v>31</v>
      </c>
      <c r="U147" s="66">
        <v>0.29166666666666669</v>
      </c>
      <c r="V147" t="s">
        <v>54</v>
      </c>
      <c r="W147" t="s">
        <v>32</v>
      </c>
      <c r="X147" s="53">
        <v>0.2</v>
      </c>
      <c r="Y147" s="53">
        <v>0.21</v>
      </c>
      <c r="Z147" s="54">
        <v>0.69</v>
      </c>
      <c r="AA147" s="67" t="str">
        <f>TEXT(RESULT__B[[#This Row],[TIME]],"AM/PM")</f>
        <v>AM</v>
      </c>
      <c r="AB147" t="str">
        <f>TEXT(RESULT__B[[#This Row],[DTEDAY]],"DD")</f>
        <v>07</v>
      </c>
    </row>
    <row r="148" spans="1:28" x14ac:dyDescent="0.25">
      <c r="A148" t="s">
        <v>16</v>
      </c>
      <c r="B148">
        <v>146</v>
      </c>
      <c r="C148" s="1">
        <v>40550</v>
      </c>
      <c r="D148">
        <v>1</v>
      </c>
      <c r="E148">
        <v>0</v>
      </c>
      <c r="F148">
        <v>1</v>
      </c>
      <c r="G148">
        <v>8</v>
      </c>
      <c r="H148" t="s">
        <v>21</v>
      </c>
      <c r="I148">
        <v>5</v>
      </c>
      <c r="J148">
        <v>1</v>
      </c>
      <c r="K148" s="53">
        <v>0.2</v>
      </c>
      <c r="L148" s="53">
        <v>0.19700000000000001</v>
      </c>
      <c r="M148">
        <v>0.51</v>
      </c>
      <c r="N148">
        <v>0.25369999999999998</v>
      </c>
      <c r="O148">
        <v>20</v>
      </c>
      <c r="P148">
        <v>190</v>
      </c>
      <c r="Q148">
        <v>210</v>
      </c>
      <c r="R148" t="s">
        <v>33</v>
      </c>
      <c r="S148">
        <v>2011</v>
      </c>
      <c r="T148" t="s">
        <v>31</v>
      </c>
      <c r="U148" s="66">
        <v>0.33333333333333331</v>
      </c>
      <c r="V148" t="s">
        <v>54</v>
      </c>
      <c r="W148" t="s">
        <v>32</v>
      </c>
      <c r="X148" s="53">
        <v>0.2</v>
      </c>
      <c r="Y148" s="53">
        <v>0.2</v>
      </c>
      <c r="Z148" s="54">
        <v>0.51</v>
      </c>
      <c r="AA148" s="67" t="str">
        <f>TEXT(RESULT__B[[#This Row],[TIME]],"AM/PM")</f>
        <v>AM</v>
      </c>
      <c r="AB148" t="str">
        <f>TEXT(RESULT__B[[#This Row],[DTEDAY]],"DD")</f>
        <v>07</v>
      </c>
    </row>
    <row r="149" spans="1:28" x14ac:dyDescent="0.25">
      <c r="A149" t="s">
        <v>16</v>
      </c>
      <c r="B149">
        <v>147</v>
      </c>
      <c r="C149" s="1">
        <v>40550</v>
      </c>
      <c r="D149">
        <v>1</v>
      </c>
      <c r="E149">
        <v>0</v>
      </c>
      <c r="F149">
        <v>1</v>
      </c>
      <c r="G149">
        <v>9</v>
      </c>
      <c r="H149" t="s">
        <v>21</v>
      </c>
      <c r="I149">
        <v>5</v>
      </c>
      <c r="J149">
        <v>1</v>
      </c>
      <c r="K149" s="53">
        <v>0.2</v>
      </c>
      <c r="L149" s="53">
        <v>0.18179999999999999</v>
      </c>
      <c r="M149">
        <v>0.47</v>
      </c>
      <c r="N149">
        <v>0.29849999999999999</v>
      </c>
      <c r="O149">
        <v>9</v>
      </c>
      <c r="P149">
        <v>125</v>
      </c>
      <c r="Q149">
        <v>134</v>
      </c>
      <c r="R149" t="s">
        <v>33</v>
      </c>
      <c r="S149">
        <v>2011</v>
      </c>
      <c r="T149" t="s">
        <v>31</v>
      </c>
      <c r="U149" s="66">
        <v>0.375</v>
      </c>
      <c r="V149" t="s">
        <v>54</v>
      </c>
      <c r="W149" t="s">
        <v>32</v>
      </c>
      <c r="X149" s="53">
        <v>0.2</v>
      </c>
      <c r="Y149" s="53">
        <v>0.18</v>
      </c>
      <c r="Z149" s="54">
        <v>0.47</v>
      </c>
      <c r="AA149" s="67" t="str">
        <f>TEXT(RESULT__B[[#This Row],[TIME]],"AM/PM")</f>
        <v>AM</v>
      </c>
      <c r="AB149" t="str">
        <f>TEXT(RESULT__B[[#This Row],[DTEDAY]],"DD")</f>
        <v>07</v>
      </c>
    </row>
    <row r="150" spans="1:28" x14ac:dyDescent="0.25">
      <c r="A150" t="s">
        <v>16</v>
      </c>
      <c r="B150">
        <v>148</v>
      </c>
      <c r="C150" s="1">
        <v>40550</v>
      </c>
      <c r="D150">
        <v>1</v>
      </c>
      <c r="E150">
        <v>0</v>
      </c>
      <c r="F150">
        <v>1</v>
      </c>
      <c r="G150">
        <v>10</v>
      </c>
      <c r="H150" t="s">
        <v>21</v>
      </c>
      <c r="I150">
        <v>5</v>
      </c>
      <c r="J150">
        <v>1</v>
      </c>
      <c r="K150" s="53">
        <v>0.22</v>
      </c>
      <c r="L150" s="53">
        <v>0.19700000000000001</v>
      </c>
      <c r="M150">
        <v>0.37</v>
      </c>
      <c r="N150">
        <v>0.32840000000000003</v>
      </c>
      <c r="O150">
        <v>16</v>
      </c>
      <c r="P150">
        <v>47</v>
      </c>
      <c r="Q150">
        <v>63</v>
      </c>
      <c r="R150" t="s">
        <v>33</v>
      </c>
      <c r="S150">
        <v>2011</v>
      </c>
      <c r="T150" t="s">
        <v>31</v>
      </c>
      <c r="U150" s="66">
        <v>0.41666666666666669</v>
      </c>
      <c r="V150" t="s">
        <v>54</v>
      </c>
      <c r="W150" t="s">
        <v>32</v>
      </c>
      <c r="X150" s="53">
        <v>0.22</v>
      </c>
      <c r="Y150" s="53">
        <v>0.2</v>
      </c>
      <c r="Z150" s="54">
        <v>0.37</v>
      </c>
      <c r="AA150" s="67" t="str">
        <f>TEXT(RESULT__B[[#This Row],[TIME]],"AM/PM")</f>
        <v>AM</v>
      </c>
      <c r="AB150" t="str">
        <f>TEXT(RESULT__B[[#This Row],[DTEDAY]],"DD")</f>
        <v>07</v>
      </c>
    </row>
    <row r="151" spans="1:28" x14ac:dyDescent="0.25">
      <c r="A151" t="s">
        <v>16</v>
      </c>
      <c r="B151">
        <v>149</v>
      </c>
      <c r="C151" s="1">
        <v>40550</v>
      </c>
      <c r="D151">
        <v>1</v>
      </c>
      <c r="E151">
        <v>0</v>
      </c>
      <c r="F151">
        <v>1</v>
      </c>
      <c r="G151">
        <v>11</v>
      </c>
      <c r="H151" t="s">
        <v>21</v>
      </c>
      <c r="I151">
        <v>5</v>
      </c>
      <c r="J151">
        <v>2</v>
      </c>
      <c r="K151" s="53">
        <v>0.2</v>
      </c>
      <c r="L151" s="53">
        <v>0.19700000000000001</v>
      </c>
      <c r="M151">
        <v>0.4</v>
      </c>
      <c r="N151">
        <v>0.22389999999999999</v>
      </c>
      <c r="O151">
        <v>19</v>
      </c>
      <c r="P151">
        <v>48</v>
      </c>
      <c r="Q151">
        <v>67</v>
      </c>
      <c r="R151" t="s">
        <v>33</v>
      </c>
      <c r="S151">
        <v>2011</v>
      </c>
      <c r="T151" t="s">
        <v>31</v>
      </c>
      <c r="U151" s="66">
        <v>0.45833333333333331</v>
      </c>
      <c r="V151" t="s">
        <v>54</v>
      </c>
      <c r="W151" t="s">
        <v>34</v>
      </c>
      <c r="X151" s="53">
        <v>0.2</v>
      </c>
      <c r="Y151" s="53">
        <v>0.2</v>
      </c>
      <c r="Z151" s="54">
        <v>0.4</v>
      </c>
      <c r="AA151" s="67" t="str">
        <f>TEXT(RESULT__B[[#This Row],[TIME]],"AM/PM")</f>
        <v>AM</v>
      </c>
      <c r="AB151" t="str">
        <f>TEXT(RESULT__B[[#This Row],[DTEDAY]],"DD")</f>
        <v>07</v>
      </c>
    </row>
    <row r="152" spans="1:28" x14ac:dyDescent="0.25">
      <c r="A152" t="s">
        <v>16</v>
      </c>
      <c r="B152">
        <v>150</v>
      </c>
      <c r="C152" s="1">
        <v>40550</v>
      </c>
      <c r="D152">
        <v>1</v>
      </c>
      <c r="E152">
        <v>0</v>
      </c>
      <c r="F152">
        <v>1</v>
      </c>
      <c r="G152">
        <v>12</v>
      </c>
      <c r="H152" t="s">
        <v>21</v>
      </c>
      <c r="I152">
        <v>5</v>
      </c>
      <c r="J152">
        <v>2</v>
      </c>
      <c r="K152" s="53">
        <v>0.2</v>
      </c>
      <c r="L152" s="53">
        <v>0.19700000000000001</v>
      </c>
      <c r="M152">
        <v>0.37</v>
      </c>
      <c r="N152">
        <v>0.25369999999999998</v>
      </c>
      <c r="O152">
        <v>9</v>
      </c>
      <c r="P152">
        <v>50</v>
      </c>
      <c r="Q152">
        <v>59</v>
      </c>
      <c r="R152" t="s">
        <v>33</v>
      </c>
      <c r="S152">
        <v>2011</v>
      </c>
      <c r="T152" t="s">
        <v>31</v>
      </c>
      <c r="U152" s="66">
        <v>0.5</v>
      </c>
      <c r="V152" t="s">
        <v>54</v>
      </c>
      <c r="W152" t="s">
        <v>34</v>
      </c>
      <c r="X152" s="53">
        <v>0.2</v>
      </c>
      <c r="Y152" s="53">
        <v>0.2</v>
      </c>
      <c r="Z152" s="54">
        <v>0.37</v>
      </c>
      <c r="AA152" s="67" t="str">
        <f>TEXT(RESULT__B[[#This Row],[TIME]],"AM/PM")</f>
        <v>PM</v>
      </c>
      <c r="AB152" t="str">
        <f>TEXT(RESULT__B[[#This Row],[DTEDAY]],"DD")</f>
        <v>07</v>
      </c>
    </row>
    <row r="153" spans="1:28" x14ac:dyDescent="0.25">
      <c r="A153" t="s">
        <v>16</v>
      </c>
      <c r="B153">
        <v>151</v>
      </c>
      <c r="C153" s="1">
        <v>40550</v>
      </c>
      <c r="D153">
        <v>1</v>
      </c>
      <c r="E153">
        <v>0</v>
      </c>
      <c r="F153">
        <v>1</v>
      </c>
      <c r="G153">
        <v>13</v>
      </c>
      <c r="H153" t="s">
        <v>21</v>
      </c>
      <c r="I153">
        <v>5</v>
      </c>
      <c r="J153">
        <v>2</v>
      </c>
      <c r="K153" s="53">
        <v>0.2</v>
      </c>
      <c r="L153" s="53">
        <v>0.18179999999999999</v>
      </c>
      <c r="M153">
        <v>0.37</v>
      </c>
      <c r="N153">
        <v>0.28360000000000002</v>
      </c>
      <c r="O153">
        <v>9</v>
      </c>
      <c r="P153">
        <v>64</v>
      </c>
      <c r="Q153">
        <v>73</v>
      </c>
      <c r="R153" t="s">
        <v>33</v>
      </c>
      <c r="S153">
        <v>2011</v>
      </c>
      <c r="T153" t="s">
        <v>31</v>
      </c>
      <c r="U153" s="66">
        <v>0.54166666666666663</v>
      </c>
      <c r="V153" t="s">
        <v>54</v>
      </c>
      <c r="W153" t="s">
        <v>34</v>
      </c>
      <c r="X153" s="53">
        <v>0.2</v>
      </c>
      <c r="Y153" s="53">
        <v>0.18</v>
      </c>
      <c r="Z153" s="54">
        <v>0.37</v>
      </c>
      <c r="AA153" s="67" t="str">
        <f>TEXT(RESULT__B[[#This Row],[TIME]],"AM/PM")</f>
        <v>PM</v>
      </c>
      <c r="AB153" t="str">
        <f>TEXT(RESULT__B[[#This Row],[DTEDAY]],"DD")</f>
        <v>07</v>
      </c>
    </row>
    <row r="154" spans="1:28" x14ac:dyDescent="0.25">
      <c r="A154" t="s">
        <v>16</v>
      </c>
      <c r="B154">
        <v>152</v>
      </c>
      <c r="C154" s="1">
        <v>40550</v>
      </c>
      <c r="D154">
        <v>1</v>
      </c>
      <c r="E154">
        <v>0</v>
      </c>
      <c r="F154">
        <v>1</v>
      </c>
      <c r="G154">
        <v>14</v>
      </c>
      <c r="H154" t="s">
        <v>21</v>
      </c>
      <c r="I154">
        <v>5</v>
      </c>
      <c r="J154">
        <v>2</v>
      </c>
      <c r="K154" s="53">
        <v>0.2</v>
      </c>
      <c r="L154" s="53">
        <v>0.19700000000000001</v>
      </c>
      <c r="M154">
        <v>0.4</v>
      </c>
      <c r="N154">
        <v>0.25369999999999998</v>
      </c>
      <c r="O154">
        <v>7</v>
      </c>
      <c r="P154">
        <v>43</v>
      </c>
      <c r="Q154">
        <v>50</v>
      </c>
      <c r="R154" t="s">
        <v>33</v>
      </c>
      <c r="S154">
        <v>2011</v>
      </c>
      <c r="T154" t="s">
        <v>31</v>
      </c>
      <c r="U154" s="66">
        <v>0.58333333333333337</v>
      </c>
      <c r="V154" t="s">
        <v>54</v>
      </c>
      <c r="W154" t="s">
        <v>34</v>
      </c>
      <c r="X154" s="53">
        <v>0.2</v>
      </c>
      <c r="Y154" s="53">
        <v>0.2</v>
      </c>
      <c r="Z154" s="54">
        <v>0.4</v>
      </c>
      <c r="AA154" s="67" t="str">
        <f>TEXT(RESULT__B[[#This Row],[TIME]],"AM/PM")</f>
        <v>PM</v>
      </c>
      <c r="AB154" t="str">
        <f>TEXT(RESULT__B[[#This Row],[DTEDAY]],"DD")</f>
        <v>07</v>
      </c>
    </row>
    <row r="155" spans="1:28" x14ac:dyDescent="0.25">
      <c r="A155" t="s">
        <v>16</v>
      </c>
      <c r="B155">
        <v>153</v>
      </c>
      <c r="C155" s="1">
        <v>40550</v>
      </c>
      <c r="D155">
        <v>1</v>
      </c>
      <c r="E155">
        <v>0</v>
      </c>
      <c r="F155">
        <v>1</v>
      </c>
      <c r="G155">
        <v>15</v>
      </c>
      <c r="H155" t="s">
        <v>21</v>
      </c>
      <c r="I155">
        <v>5</v>
      </c>
      <c r="J155">
        <v>2</v>
      </c>
      <c r="K155" s="53">
        <v>0.2</v>
      </c>
      <c r="L155" s="53">
        <v>0.21210000000000001</v>
      </c>
      <c r="M155">
        <v>0.37</v>
      </c>
      <c r="N155">
        <v>0.16420000000000001</v>
      </c>
      <c r="O155">
        <v>9</v>
      </c>
      <c r="P155">
        <v>63</v>
      </c>
      <c r="Q155">
        <v>72</v>
      </c>
      <c r="R155" t="s">
        <v>33</v>
      </c>
      <c r="S155">
        <v>2011</v>
      </c>
      <c r="T155" t="s">
        <v>31</v>
      </c>
      <c r="U155" s="66">
        <v>0.625</v>
      </c>
      <c r="V155" t="s">
        <v>54</v>
      </c>
      <c r="W155" t="s">
        <v>34</v>
      </c>
      <c r="X155" s="53">
        <v>0.2</v>
      </c>
      <c r="Y155" s="53">
        <v>0.21</v>
      </c>
      <c r="Z155" s="54">
        <v>0.37</v>
      </c>
      <c r="AA155" s="67" t="str">
        <f>TEXT(RESULT__B[[#This Row],[TIME]],"AM/PM")</f>
        <v>PM</v>
      </c>
      <c r="AB155" t="str">
        <f>TEXT(RESULT__B[[#This Row],[DTEDAY]],"DD")</f>
        <v>07</v>
      </c>
    </row>
    <row r="156" spans="1:28" x14ac:dyDescent="0.25">
      <c r="A156" t="s">
        <v>16</v>
      </c>
      <c r="B156">
        <v>154</v>
      </c>
      <c r="C156" s="1">
        <v>40550</v>
      </c>
      <c r="D156">
        <v>1</v>
      </c>
      <c r="E156">
        <v>0</v>
      </c>
      <c r="F156">
        <v>1</v>
      </c>
      <c r="G156">
        <v>16</v>
      </c>
      <c r="H156" t="s">
        <v>21</v>
      </c>
      <c r="I156">
        <v>5</v>
      </c>
      <c r="J156">
        <v>2</v>
      </c>
      <c r="K156" s="53">
        <v>0.2</v>
      </c>
      <c r="L156" s="53">
        <v>0.21210000000000001</v>
      </c>
      <c r="M156">
        <v>0.37</v>
      </c>
      <c r="N156">
        <v>0.16420000000000001</v>
      </c>
      <c r="O156">
        <v>5</v>
      </c>
      <c r="P156">
        <v>82</v>
      </c>
      <c r="Q156">
        <v>87</v>
      </c>
      <c r="R156" t="s">
        <v>33</v>
      </c>
      <c r="S156">
        <v>2011</v>
      </c>
      <c r="T156" t="s">
        <v>31</v>
      </c>
      <c r="U156" s="66">
        <v>0.66666666666666663</v>
      </c>
      <c r="V156" t="s">
        <v>54</v>
      </c>
      <c r="W156" t="s">
        <v>34</v>
      </c>
      <c r="X156" s="53">
        <v>0.2</v>
      </c>
      <c r="Y156" s="53">
        <v>0.21</v>
      </c>
      <c r="Z156" s="54">
        <v>0.37</v>
      </c>
      <c r="AA156" s="67" t="str">
        <f>TEXT(RESULT__B[[#This Row],[TIME]],"AM/PM")</f>
        <v>PM</v>
      </c>
      <c r="AB156" t="str">
        <f>TEXT(RESULT__B[[#This Row],[DTEDAY]],"DD")</f>
        <v>07</v>
      </c>
    </row>
    <row r="157" spans="1:28" x14ac:dyDescent="0.25">
      <c r="A157" t="s">
        <v>16</v>
      </c>
      <c r="B157">
        <v>155</v>
      </c>
      <c r="C157" s="1">
        <v>40550</v>
      </c>
      <c r="D157">
        <v>1</v>
      </c>
      <c r="E157">
        <v>0</v>
      </c>
      <c r="F157">
        <v>1</v>
      </c>
      <c r="G157">
        <v>17</v>
      </c>
      <c r="H157" t="s">
        <v>21</v>
      </c>
      <c r="I157">
        <v>5</v>
      </c>
      <c r="J157">
        <v>2</v>
      </c>
      <c r="K157" s="53">
        <v>0.2</v>
      </c>
      <c r="L157" s="53">
        <v>0.2576</v>
      </c>
      <c r="M157">
        <v>0.37</v>
      </c>
      <c r="N157">
        <v>0</v>
      </c>
      <c r="O157">
        <v>9</v>
      </c>
      <c r="P157">
        <v>178</v>
      </c>
      <c r="Q157">
        <v>187</v>
      </c>
      <c r="R157" t="s">
        <v>33</v>
      </c>
      <c r="S157">
        <v>2011</v>
      </c>
      <c r="T157" t="s">
        <v>31</v>
      </c>
      <c r="U157" s="66">
        <v>0.70833333333333337</v>
      </c>
      <c r="V157" t="s">
        <v>54</v>
      </c>
      <c r="W157" t="s">
        <v>34</v>
      </c>
      <c r="X157" s="53">
        <v>0.2</v>
      </c>
      <c r="Y157" s="53">
        <v>0.26</v>
      </c>
      <c r="Z157" s="54">
        <v>0.37</v>
      </c>
      <c r="AA157" s="67" t="str">
        <f>TEXT(RESULT__B[[#This Row],[TIME]],"AM/PM")</f>
        <v>PM</v>
      </c>
      <c r="AB157" t="str">
        <f>TEXT(RESULT__B[[#This Row],[DTEDAY]],"DD")</f>
        <v>07</v>
      </c>
    </row>
    <row r="158" spans="1:28" x14ac:dyDescent="0.25">
      <c r="A158" t="s">
        <v>16</v>
      </c>
      <c r="B158">
        <v>156</v>
      </c>
      <c r="C158" s="1">
        <v>40550</v>
      </c>
      <c r="D158">
        <v>1</v>
      </c>
      <c r="E158">
        <v>0</v>
      </c>
      <c r="F158">
        <v>1</v>
      </c>
      <c r="G158">
        <v>18</v>
      </c>
      <c r="H158" t="s">
        <v>21</v>
      </c>
      <c r="I158">
        <v>5</v>
      </c>
      <c r="J158">
        <v>1</v>
      </c>
      <c r="K158" s="53">
        <v>0.2</v>
      </c>
      <c r="L158" s="53">
        <v>0.2273</v>
      </c>
      <c r="M158">
        <v>0.4</v>
      </c>
      <c r="N158">
        <v>8.9599999999999999E-2</v>
      </c>
      <c r="O158">
        <v>7</v>
      </c>
      <c r="P158">
        <v>116</v>
      </c>
      <c r="Q158">
        <v>123</v>
      </c>
      <c r="R158" t="s">
        <v>33</v>
      </c>
      <c r="S158">
        <v>2011</v>
      </c>
      <c r="T158" t="s">
        <v>31</v>
      </c>
      <c r="U158" s="66">
        <v>0.75</v>
      </c>
      <c r="V158" t="s">
        <v>54</v>
      </c>
      <c r="W158" t="s">
        <v>32</v>
      </c>
      <c r="X158" s="53">
        <v>0.2</v>
      </c>
      <c r="Y158" s="53">
        <v>0.23</v>
      </c>
      <c r="Z158" s="54">
        <v>0.4</v>
      </c>
      <c r="AA158" s="67" t="str">
        <f>TEXT(RESULT__B[[#This Row],[TIME]],"AM/PM")</f>
        <v>PM</v>
      </c>
      <c r="AB158" t="str">
        <f>TEXT(RESULT__B[[#This Row],[DTEDAY]],"DD")</f>
        <v>07</v>
      </c>
    </row>
    <row r="159" spans="1:28" x14ac:dyDescent="0.25">
      <c r="A159" t="s">
        <v>16</v>
      </c>
      <c r="B159">
        <v>157</v>
      </c>
      <c r="C159" s="1">
        <v>40550</v>
      </c>
      <c r="D159">
        <v>1</v>
      </c>
      <c r="E159">
        <v>0</v>
      </c>
      <c r="F159">
        <v>1</v>
      </c>
      <c r="G159">
        <v>19</v>
      </c>
      <c r="H159" t="s">
        <v>21</v>
      </c>
      <c r="I159">
        <v>5</v>
      </c>
      <c r="J159">
        <v>1</v>
      </c>
      <c r="K159" s="53">
        <v>0.16</v>
      </c>
      <c r="L159" s="53">
        <v>0.19700000000000001</v>
      </c>
      <c r="M159">
        <v>0.55000000000000004</v>
      </c>
      <c r="N159">
        <v>8.9599999999999999E-2</v>
      </c>
      <c r="O159">
        <v>3</v>
      </c>
      <c r="P159">
        <v>92</v>
      </c>
      <c r="Q159">
        <v>95</v>
      </c>
      <c r="R159" t="s">
        <v>33</v>
      </c>
      <c r="S159">
        <v>2011</v>
      </c>
      <c r="T159" t="s">
        <v>31</v>
      </c>
      <c r="U159" s="66">
        <v>0.79166666666666663</v>
      </c>
      <c r="V159" t="s">
        <v>54</v>
      </c>
      <c r="W159" t="s">
        <v>32</v>
      </c>
      <c r="X159" s="53">
        <v>0.16</v>
      </c>
      <c r="Y159" s="53">
        <v>0.2</v>
      </c>
      <c r="Z159" s="54">
        <v>0.55000000000000004</v>
      </c>
      <c r="AA159" s="67" t="str">
        <f>TEXT(RESULT__B[[#This Row],[TIME]],"AM/PM")</f>
        <v>PM</v>
      </c>
      <c r="AB159" t="str">
        <f>TEXT(RESULT__B[[#This Row],[DTEDAY]],"DD")</f>
        <v>07</v>
      </c>
    </row>
    <row r="160" spans="1:28" x14ac:dyDescent="0.25">
      <c r="A160" t="s">
        <v>16</v>
      </c>
      <c r="B160">
        <v>158</v>
      </c>
      <c r="C160" s="1">
        <v>40550</v>
      </c>
      <c r="D160">
        <v>1</v>
      </c>
      <c r="E160">
        <v>0</v>
      </c>
      <c r="F160">
        <v>1</v>
      </c>
      <c r="G160">
        <v>20</v>
      </c>
      <c r="H160" t="s">
        <v>21</v>
      </c>
      <c r="I160">
        <v>5</v>
      </c>
      <c r="J160">
        <v>1</v>
      </c>
      <c r="K160" s="53">
        <v>0.18</v>
      </c>
      <c r="L160" s="53">
        <v>0.21210000000000001</v>
      </c>
      <c r="M160">
        <v>0.47</v>
      </c>
      <c r="N160">
        <v>0.1045</v>
      </c>
      <c r="O160">
        <v>1</v>
      </c>
      <c r="P160">
        <v>50</v>
      </c>
      <c r="Q160">
        <v>51</v>
      </c>
      <c r="R160" t="s">
        <v>33</v>
      </c>
      <c r="S160">
        <v>2011</v>
      </c>
      <c r="T160" t="s">
        <v>31</v>
      </c>
      <c r="U160" s="66">
        <v>0.83333333333333337</v>
      </c>
      <c r="V160" t="s">
        <v>54</v>
      </c>
      <c r="W160" t="s">
        <v>32</v>
      </c>
      <c r="X160" s="53">
        <v>0.18</v>
      </c>
      <c r="Y160" s="53">
        <v>0.21</v>
      </c>
      <c r="Z160" s="54">
        <v>0.47</v>
      </c>
      <c r="AA160" s="67" t="str">
        <f>TEXT(RESULT__B[[#This Row],[TIME]],"AM/PM")</f>
        <v>PM</v>
      </c>
      <c r="AB160" t="str">
        <f>TEXT(RESULT__B[[#This Row],[DTEDAY]],"DD")</f>
        <v>07</v>
      </c>
    </row>
    <row r="161" spans="1:28" x14ac:dyDescent="0.25">
      <c r="A161" t="s">
        <v>16</v>
      </c>
      <c r="B161">
        <v>159</v>
      </c>
      <c r="C161" s="1">
        <v>40550</v>
      </c>
      <c r="D161">
        <v>1</v>
      </c>
      <c r="E161">
        <v>0</v>
      </c>
      <c r="F161">
        <v>1</v>
      </c>
      <c r="G161">
        <v>21</v>
      </c>
      <c r="H161" t="s">
        <v>21</v>
      </c>
      <c r="I161">
        <v>5</v>
      </c>
      <c r="J161">
        <v>1</v>
      </c>
      <c r="K161" s="53">
        <v>0.18</v>
      </c>
      <c r="L161" s="53">
        <v>0.19700000000000001</v>
      </c>
      <c r="M161">
        <v>0.47</v>
      </c>
      <c r="N161">
        <v>0.1343</v>
      </c>
      <c r="O161">
        <v>0</v>
      </c>
      <c r="P161">
        <v>39</v>
      </c>
      <c r="Q161">
        <v>39</v>
      </c>
      <c r="R161" t="s">
        <v>33</v>
      </c>
      <c r="S161">
        <v>2011</v>
      </c>
      <c r="T161" t="s">
        <v>31</v>
      </c>
      <c r="U161" s="66">
        <v>0.875</v>
      </c>
      <c r="V161" t="s">
        <v>54</v>
      </c>
      <c r="W161" t="s">
        <v>32</v>
      </c>
      <c r="X161" s="53">
        <v>0.18</v>
      </c>
      <c r="Y161" s="53">
        <v>0.2</v>
      </c>
      <c r="Z161" s="54">
        <v>0.47</v>
      </c>
      <c r="AA161" s="67" t="str">
        <f>TEXT(RESULT__B[[#This Row],[TIME]],"AM/PM")</f>
        <v>PM</v>
      </c>
      <c r="AB161" t="str">
        <f>TEXT(RESULT__B[[#This Row],[DTEDAY]],"DD")</f>
        <v>07</v>
      </c>
    </row>
    <row r="162" spans="1:28" x14ac:dyDescent="0.25">
      <c r="A162" t="s">
        <v>16</v>
      </c>
      <c r="B162">
        <v>160</v>
      </c>
      <c r="C162" s="1">
        <v>40550</v>
      </c>
      <c r="D162">
        <v>1</v>
      </c>
      <c r="E162">
        <v>0</v>
      </c>
      <c r="F162">
        <v>1</v>
      </c>
      <c r="G162">
        <v>22</v>
      </c>
      <c r="H162" t="s">
        <v>21</v>
      </c>
      <c r="I162">
        <v>5</v>
      </c>
      <c r="J162">
        <v>2</v>
      </c>
      <c r="K162" s="53">
        <v>0.18</v>
      </c>
      <c r="L162" s="53">
        <v>0.19700000000000001</v>
      </c>
      <c r="M162">
        <v>0.43</v>
      </c>
      <c r="N162">
        <v>0.16420000000000001</v>
      </c>
      <c r="O162">
        <v>2</v>
      </c>
      <c r="P162">
        <v>34</v>
      </c>
      <c r="Q162">
        <v>36</v>
      </c>
      <c r="R162" t="s">
        <v>33</v>
      </c>
      <c r="S162">
        <v>2011</v>
      </c>
      <c r="T162" t="s">
        <v>31</v>
      </c>
      <c r="U162" s="66">
        <v>0.91666666666666663</v>
      </c>
      <c r="V162" t="s">
        <v>54</v>
      </c>
      <c r="W162" t="s">
        <v>34</v>
      </c>
      <c r="X162" s="53">
        <v>0.18</v>
      </c>
      <c r="Y162" s="53">
        <v>0.2</v>
      </c>
      <c r="Z162" s="54">
        <v>0.43</v>
      </c>
      <c r="AA162" s="67" t="str">
        <f>TEXT(RESULT__B[[#This Row],[TIME]],"AM/PM")</f>
        <v>PM</v>
      </c>
      <c r="AB162" t="str">
        <f>TEXT(RESULT__B[[#This Row],[DTEDAY]],"DD")</f>
        <v>07</v>
      </c>
    </row>
    <row r="163" spans="1:28" x14ac:dyDescent="0.25">
      <c r="A163" t="s">
        <v>16</v>
      </c>
      <c r="B163">
        <v>161</v>
      </c>
      <c r="C163" s="1">
        <v>40550</v>
      </c>
      <c r="D163">
        <v>1</v>
      </c>
      <c r="E163">
        <v>0</v>
      </c>
      <c r="F163">
        <v>1</v>
      </c>
      <c r="G163">
        <v>23</v>
      </c>
      <c r="H163" t="s">
        <v>21</v>
      </c>
      <c r="I163">
        <v>5</v>
      </c>
      <c r="J163">
        <v>2</v>
      </c>
      <c r="K163" s="53">
        <v>0.18</v>
      </c>
      <c r="L163" s="53">
        <v>0.19700000000000001</v>
      </c>
      <c r="M163">
        <v>0.51</v>
      </c>
      <c r="N163">
        <v>0.16420000000000001</v>
      </c>
      <c r="O163">
        <v>1</v>
      </c>
      <c r="P163">
        <v>14</v>
      </c>
      <c r="Q163">
        <v>15</v>
      </c>
      <c r="R163" t="s">
        <v>33</v>
      </c>
      <c r="S163">
        <v>2011</v>
      </c>
      <c r="T163" t="s">
        <v>31</v>
      </c>
      <c r="U163" s="66">
        <v>0.95833333333333337</v>
      </c>
      <c r="V163" t="s">
        <v>54</v>
      </c>
      <c r="W163" t="s">
        <v>34</v>
      </c>
      <c r="X163" s="53">
        <v>0.18</v>
      </c>
      <c r="Y163" s="53">
        <v>0.2</v>
      </c>
      <c r="Z163" s="54">
        <v>0.51</v>
      </c>
      <c r="AA163" s="67" t="str">
        <f>TEXT(RESULT__B[[#This Row],[TIME]],"AM/PM")</f>
        <v>PM</v>
      </c>
      <c r="AB163" t="str">
        <f>TEXT(RESULT__B[[#This Row],[DTEDAY]],"DD")</f>
        <v>07</v>
      </c>
    </row>
    <row r="164" spans="1:28" x14ac:dyDescent="0.25">
      <c r="A164" t="s">
        <v>16</v>
      </c>
      <c r="B164">
        <v>162</v>
      </c>
      <c r="C164" s="1">
        <v>40551</v>
      </c>
      <c r="D164">
        <v>1</v>
      </c>
      <c r="E164">
        <v>0</v>
      </c>
      <c r="F164">
        <v>1</v>
      </c>
      <c r="G164">
        <v>0</v>
      </c>
      <c r="H164" t="s">
        <v>21</v>
      </c>
      <c r="I164">
        <v>6</v>
      </c>
      <c r="J164">
        <v>2</v>
      </c>
      <c r="K164" s="53">
        <v>0.18</v>
      </c>
      <c r="L164" s="53">
        <v>0.19700000000000001</v>
      </c>
      <c r="M164">
        <v>0.51</v>
      </c>
      <c r="N164">
        <v>0.16420000000000001</v>
      </c>
      <c r="O164">
        <v>1</v>
      </c>
      <c r="P164">
        <v>24</v>
      </c>
      <c r="Q164">
        <v>25</v>
      </c>
      <c r="R164" t="s">
        <v>33</v>
      </c>
      <c r="S164">
        <v>2011</v>
      </c>
      <c r="T164" t="s">
        <v>31</v>
      </c>
      <c r="U164" s="66">
        <v>0</v>
      </c>
      <c r="V164" t="s">
        <v>48</v>
      </c>
      <c r="W164" t="s">
        <v>34</v>
      </c>
      <c r="X164" s="53">
        <v>0.18</v>
      </c>
      <c r="Y164" s="53">
        <v>0.2</v>
      </c>
      <c r="Z164" s="54">
        <v>0.51</v>
      </c>
      <c r="AA164" s="67" t="str">
        <f>TEXT(RESULT__B[[#This Row],[TIME]],"AM/PM")</f>
        <v>AM</v>
      </c>
      <c r="AB164" t="str">
        <f>TEXT(RESULT__B[[#This Row],[DTEDAY]],"DD")</f>
        <v>08</v>
      </c>
    </row>
    <row r="165" spans="1:28" x14ac:dyDescent="0.25">
      <c r="A165" t="s">
        <v>16</v>
      </c>
      <c r="B165">
        <v>163</v>
      </c>
      <c r="C165" s="1">
        <v>40551</v>
      </c>
      <c r="D165">
        <v>1</v>
      </c>
      <c r="E165">
        <v>0</v>
      </c>
      <c r="F165">
        <v>1</v>
      </c>
      <c r="G165">
        <v>1</v>
      </c>
      <c r="H165" t="s">
        <v>21</v>
      </c>
      <c r="I165">
        <v>6</v>
      </c>
      <c r="J165">
        <v>2</v>
      </c>
      <c r="K165" s="53">
        <v>0.18</v>
      </c>
      <c r="L165" s="53">
        <v>0.21210000000000001</v>
      </c>
      <c r="M165">
        <v>0.55000000000000004</v>
      </c>
      <c r="N165">
        <v>8.9599999999999999E-2</v>
      </c>
      <c r="O165">
        <v>1</v>
      </c>
      <c r="P165">
        <v>15</v>
      </c>
      <c r="Q165">
        <v>16</v>
      </c>
      <c r="R165" t="s">
        <v>33</v>
      </c>
      <c r="S165">
        <v>2011</v>
      </c>
      <c r="T165" t="s">
        <v>31</v>
      </c>
      <c r="U165" s="66">
        <v>4.1666666666666664E-2</v>
      </c>
      <c r="V165" t="s">
        <v>48</v>
      </c>
      <c r="W165" t="s">
        <v>34</v>
      </c>
      <c r="X165" s="53">
        <v>0.18</v>
      </c>
      <c r="Y165" s="53">
        <v>0.21</v>
      </c>
      <c r="Z165" s="54">
        <v>0.55000000000000004</v>
      </c>
      <c r="AA165" s="67" t="str">
        <f>TEXT(RESULT__B[[#This Row],[TIME]],"AM/PM")</f>
        <v>AM</v>
      </c>
      <c r="AB165" t="str">
        <f>TEXT(RESULT__B[[#This Row],[DTEDAY]],"DD")</f>
        <v>08</v>
      </c>
    </row>
    <row r="166" spans="1:28" x14ac:dyDescent="0.25">
      <c r="A166" t="s">
        <v>16</v>
      </c>
      <c r="B166">
        <v>164</v>
      </c>
      <c r="C166" s="1">
        <v>40551</v>
      </c>
      <c r="D166">
        <v>1</v>
      </c>
      <c r="E166">
        <v>0</v>
      </c>
      <c r="F166">
        <v>1</v>
      </c>
      <c r="G166">
        <v>2</v>
      </c>
      <c r="H166" t="s">
        <v>21</v>
      </c>
      <c r="I166">
        <v>6</v>
      </c>
      <c r="J166">
        <v>2</v>
      </c>
      <c r="K166" s="53">
        <v>0.18</v>
      </c>
      <c r="L166" s="53">
        <v>0.2424</v>
      </c>
      <c r="M166">
        <v>0.55000000000000004</v>
      </c>
      <c r="N166">
        <v>0</v>
      </c>
      <c r="O166">
        <v>3</v>
      </c>
      <c r="P166">
        <v>13</v>
      </c>
      <c r="Q166">
        <v>16</v>
      </c>
      <c r="R166" t="s">
        <v>33</v>
      </c>
      <c r="S166">
        <v>2011</v>
      </c>
      <c r="T166" t="s">
        <v>31</v>
      </c>
      <c r="U166" s="66">
        <v>8.3333333333333329E-2</v>
      </c>
      <c r="V166" t="s">
        <v>48</v>
      </c>
      <c r="W166" t="s">
        <v>34</v>
      </c>
      <c r="X166" s="53">
        <v>0.18</v>
      </c>
      <c r="Y166" s="53">
        <v>0.24</v>
      </c>
      <c r="Z166" s="54">
        <v>0.55000000000000004</v>
      </c>
      <c r="AA166" s="67" t="str">
        <f>TEXT(RESULT__B[[#This Row],[TIME]],"AM/PM")</f>
        <v>AM</v>
      </c>
      <c r="AB166" t="str">
        <f>TEXT(RESULT__B[[#This Row],[DTEDAY]],"DD")</f>
        <v>08</v>
      </c>
    </row>
    <row r="167" spans="1:28" x14ac:dyDescent="0.25">
      <c r="A167" t="s">
        <v>16</v>
      </c>
      <c r="B167">
        <v>165</v>
      </c>
      <c r="C167" s="1">
        <v>40551</v>
      </c>
      <c r="D167">
        <v>1</v>
      </c>
      <c r="E167">
        <v>0</v>
      </c>
      <c r="F167">
        <v>1</v>
      </c>
      <c r="G167">
        <v>3</v>
      </c>
      <c r="H167" t="s">
        <v>21</v>
      </c>
      <c r="I167">
        <v>6</v>
      </c>
      <c r="J167">
        <v>3</v>
      </c>
      <c r="K167" s="53">
        <v>0.18</v>
      </c>
      <c r="L167" s="53">
        <v>0.19700000000000001</v>
      </c>
      <c r="M167">
        <v>0.55000000000000004</v>
      </c>
      <c r="N167">
        <v>0.16420000000000001</v>
      </c>
      <c r="O167">
        <v>0</v>
      </c>
      <c r="P167">
        <v>7</v>
      </c>
      <c r="Q167">
        <v>7</v>
      </c>
      <c r="R167" t="s">
        <v>33</v>
      </c>
      <c r="S167">
        <v>2011</v>
      </c>
      <c r="T167" t="s">
        <v>31</v>
      </c>
      <c r="U167" s="66">
        <v>0.125</v>
      </c>
      <c r="V167" t="s">
        <v>48</v>
      </c>
      <c r="W167" t="s">
        <v>35</v>
      </c>
      <c r="X167" s="53">
        <v>0.18</v>
      </c>
      <c r="Y167" s="53">
        <v>0.2</v>
      </c>
      <c r="Z167" s="54">
        <v>0.55000000000000004</v>
      </c>
      <c r="AA167" s="67" t="str">
        <f>TEXT(RESULT__B[[#This Row],[TIME]],"AM/PM")</f>
        <v>AM</v>
      </c>
      <c r="AB167" t="str">
        <f>TEXT(RESULT__B[[#This Row],[DTEDAY]],"DD")</f>
        <v>08</v>
      </c>
    </row>
    <row r="168" spans="1:28" x14ac:dyDescent="0.25">
      <c r="A168" t="s">
        <v>16</v>
      </c>
      <c r="B168">
        <v>166</v>
      </c>
      <c r="C168" s="1">
        <v>40551</v>
      </c>
      <c r="D168">
        <v>1</v>
      </c>
      <c r="E168">
        <v>0</v>
      </c>
      <c r="F168">
        <v>1</v>
      </c>
      <c r="G168">
        <v>4</v>
      </c>
      <c r="H168" t="s">
        <v>21</v>
      </c>
      <c r="I168">
        <v>6</v>
      </c>
      <c r="J168">
        <v>3</v>
      </c>
      <c r="K168" s="53">
        <v>0.18</v>
      </c>
      <c r="L168" s="53">
        <v>0.19700000000000001</v>
      </c>
      <c r="M168">
        <v>0.55000000000000004</v>
      </c>
      <c r="N168">
        <v>0.16420000000000001</v>
      </c>
      <c r="O168">
        <v>0</v>
      </c>
      <c r="P168">
        <v>1</v>
      </c>
      <c r="Q168">
        <v>1</v>
      </c>
      <c r="R168" t="s">
        <v>33</v>
      </c>
      <c r="S168">
        <v>2011</v>
      </c>
      <c r="T168" t="s">
        <v>31</v>
      </c>
      <c r="U168" s="66">
        <v>0.16666666666666666</v>
      </c>
      <c r="V168" t="s">
        <v>48</v>
      </c>
      <c r="W168" t="s">
        <v>35</v>
      </c>
      <c r="X168" s="53">
        <v>0.18</v>
      </c>
      <c r="Y168" s="53">
        <v>0.2</v>
      </c>
      <c r="Z168" s="54">
        <v>0.55000000000000004</v>
      </c>
      <c r="AA168" s="67" t="str">
        <f>TEXT(RESULT__B[[#This Row],[TIME]],"AM/PM")</f>
        <v>AM</v>
      </c>
      <c r="AB168" t="str">
        <f>TEXT(RESULT__B[[#This Row],[DTEDAY]],"DD")</f>
        <v>08</v>
      </c>
    </row>
    <row r="169" spans="1:28" x14ac:dyDescent="0.25">
      <c r="A169" t="s">
        <v>16</v>
      </c>
      <c r="B169">
        <v>167</v>
      </c>
      <c r="C169" s="1">
        <v>40551</v>
      </c>
      <c r="D169">
        <v>1</v>
      </c>
      <c r="E169">
        <v>0</v>
      </c>
      <c r="F169">
        <v>1</v>
      </c>
      <c r="G169">
        <v>5</v>
      </c>
      <c r="H169" t="s">
        <v>21</v>
      </c>
      <c r="I169">
        <v>6</v>
      </c>
      <c r="J169">
        <v>2</v>
      </c>
      <c r="K169" s="53">
        <v>0.16</v>
      </c>
      <c r="L169" s="53">
        <v>0.16669999999999999</v>
      </c>
      <c r="M169">
        <v>0.74</v>
      </c>
      <c r="N169">
        <v>0.16420000000000001</v>
      </c>
      <c r="O169">
        <v>0</v>
      </c>
      <c r="P169">
        <v>5</v>
      </c>
      <c r="Q169">
        <v>5</v>
      </c>
      <c r="R169" t="s">
        <v>33</v>
      </c>
      <c r="S169">
        <v>2011</v>
      </c>
      <c r="T169" t="s">
        <v>31</v>
      </c>
      <c r="U169" s="66">
        <v>0.20833333333333334</v>
      </c>
      <c r="V169" t="s">
        <v>48</v>
      </c>
      <c r="W169" t="s">
        <v>34</v>
      </c>
      <c r="X169" s="53">
        <v>0.16</v>
      </c>
      <c r="Y169" s="53">
        <v>0.17</v>
      </c>
      <c r="Z169" s="54">
        <v>0.74</v>
      </c>
      <c r="AA169" s="67" t="str">
        <f>TEXT(RESULT__B[[#This Row],[TIME]],"AM/PM")</f>
        <v>AM</v>
      </c>
      <c r="AB169" t="str">
        <f>TEXT(RESULT__B[[#This Row],[DTEDAY]],"DD")</f>
        <v>08</v>
      </c>
    </row>
    <row r="170" spans="1:28" x14ac:dyDescent="0.25">
      <c r="A170" t="s">
        <v>16</v>
      </c>
      <c r="B170">
        <v>168</v>
      </c>
      <c r="C170" s="1">
        <v>40551</v>
      </c>
      <c r="D170">
        <v>1</v>
      </c>
      <c r="E170">
        <v>0</v>
      </c>
      <c r="F170">
        <v>1</v>
      </c>
      <c r="G170">
        <v>6</v>
      </c>
      <c r="H170" t="s">
        <v>21</v>
      </c>
      <c r="I170">
        <v>6</v>
      </c>
      <c r="J170">
        <v>2</v>
      </c>
      <c r="K170" s="53">
        <v>0.16</v>
      </c>
      <c r="L170" s="53">
        <v>0.16669999999999999</v>
      </c>
      <c r="M170">
        <v>0.74</v>
      </c>
      <c r="N170">
        <v>0.16420000000000001</v>
      </c>
      <c r="O170">
        <v>0</v>
      </c>
      <c r="P170">
        <v>2</v>
      </c>
      <c r="Q170">
        <v>2</v>
      </c>
      <c r="R170" t="s">
        <v>33</v>
      </c>
      <c r="S170">
        <v>2011</v>
      </c>
      <c r="T170" t="s">
        <v>31</v>
      </c>
      <c r="U170" s="66">
        <v>0.25</v>
      </c>
      <c r="V170" t="s">
        <v>48</v>
      </c>
      <c r="W170" t="s">
        <v>34</v>
      </c>
      <c r="X170" s="53">
        <v>0.16</v>
      </c>
      <c r="Y170" s="53">
        <v>0.17</v>
      </c>
      <c r="Z170" s="54">
        <v>0.74</v>
      </c>
      <c r="AA170" s="67" t="str">
        <f>TEXT(RESULT__B[[#This Row],[TIME]],"AM/PM")</f>
        <v>AM</v>
      </c>
      <c r="AB170" t="str">
        <f>TEXT(RESULT__B[[#This Row],[DTEDAY]],"DD")</f>
        <v>08</v>
      </c>
    </row>
    <row r="171" spans="1:28" x14ac:dyDescent="0.25">
      <c r="A171" t="s">
        <v>16</v>
      </c>
      <c r="B171">
        <v>169</v>
      </c>
      <c r="C171" s="1">
        <v>40551</v>
      </c>
      <c r="D171">
        <v>1</v>
      </c>
      <c r="E171">
        <v>0</v>
      </c>
      <c r="F171">
        <v>1</v>
      </c>
      <c r="G171">
        <v>7</v>
      </c>
      <c r="H171" t="s">
        <v>21</v>
      </c>
      <c r="I171">
        <v>6</v>
      </c>
      <c r="J171">
        <v>2</v>
      </c>
      <c r="K171" s="53">
        <v>0.16</v>
      </c>
      <c r="L171" s="53">
        <v>0.18179999999999999</v>
      </c>
      <c r="M171">
        <v>0.74</v>
      </c>
      <c r="N171">
        <v>0.1045</v>
      </c>
      <c r="O171">
        <v>1</v>
      </c>
      <c r="P171">
        <v>8</v>
      </c>
      <c r="Q171">
        <v>9</v>
      </c>
      <c r="R171" t="s">
        <v>33</v>
      </c>
      <c r="S171">
        <v>2011</v>
      </c>
      <c r="T171" t="s">
        <v>31</v>
      </c>
      <c r="U171" s="66">
        <v>0.29166666666666669</v>
      </c>
      <c r="V171" t="s">
        <v>48</v>
      </c>
      <c r="W171" t="s">
        <v>34</v>
      </c>
      <c r="X171" s="53">
        <v>0.16</v>
      </c>
      <c r="Y171" s="53">
        <v>0.18</v>
      </c>
      <c r="Z171" s="54">
        <v>0.74</v>
      </c>
      <c r="AA171" s="67" t="str">
        <f>TEXT(RESULT__B[[#This Row],[TIME]],"AM/PM")</f>
        <v>AM</v>
      </c>
      <c r="AB171" t="str">
        <f>TEXT(RESULT__B[[#This Row],[DTEDAY]],"DD")</f>
        <v>08</v>
      </c>
    </row>
    <row r="172" spans="1:28" x14ac:dyDescent="0.25">
      <c r="A172" t="s">
        <v>16</v>
      </c>
      <c r="B172">
        <v>170</v>
      </c>
      <c r="C172" s="1">
        <v>40551</v>
      </c>
      <c r="D172">
        <v>1</v>
      </c>
      <c r="E172">
        <v>0</v>
      </c>
      <c r="F172">
        <v>1</v>
      </c>
      <c r="G172">
        <v>8</v>
      </c>
      <c r="H172" t="s">
        <v>21</v>
      </c>
      <c r="I172">
        <v>6</v>
      </c>
      <c r="J172">
        <v>3</v>
      </c>
      <c r="K172" s="53">
        <v>0.16</v>
      </c>
      <c r="L172" s="53">
        <v>0.18179999999999999</v>
      </c>
      <c r="M172">
        <v>0.93</v>
      </c>
      <c r="N172">
        <v>0.1045</v>
      </c>
      <c r="O172">
        <v>0</v>
      </c>
      <c r="P172">
        <v>15</v>
      </c>
      <c r="Q172">
        <v>15</v>
      </c>
      <c r="R172" t="s">
        <v>33</v>
      </c>
      <c r="S172">
        <v>2011</v>
      </c>
      <c r="T172" t="s">
        <v>31</v>
      </c>
      <c r="U172" s="66">
        <v>0.33333333333333331</v>
      </c>
      <c r="V172" t="s">
        <v>48</v>
      </c>
      <c r="W172" t="s">
        <v>35</v>
      </c>
      <c r="X172" s="53">
        <v>0.16</v>
      </c>
      <c r="Y172" s="53">
        <v>0.18</v>
      </c>
      <c r="Z172" s="54">
        <v>0.93</v>
      </c>
      <c r="AA172" s="67" t="str">
        <f>TEXT(RESULT__B[[#This Row],[TIME]],"AM/PM")</f>
        <v>AM</v>
      </c>
      <c r="AB172" t="str">
        <f>TEXT(RESULT__B[[#This Row],[DTEDAY]],"DD")</f>
        <v>08</v>
      </c>
    </row>
    <row r="173" spans="1:28" x14ac:dyDescent="0.25">
      <c r="A173" t="s">
        <v>16</v>
      </c>
      <c r="B173">
        <v>171</v>
      </c>
      <c r="C173" s="1">
        <v>40551</v>
      </c>
      <c r="D173">
        <v>1</v>
      </c>
      <c r="E173">
        <v>0</v>
      </c>
      <c r="F173">
        <v>1</v>
      </c>
      <c r="G173">
        <v>9</v>
      </c>
      <c r="H173" t="s">
        <v>21</v>
      </c>
      <c r="I173">
        <v>6</v>
      </c>
      <c r="J173">
        <v>3</v>
      </c>
      <c r="K173" s="53">
        <v>0.16</v>
      </c>
      <c r="L173" s="53">
        <v>0.18179999999999999</v>
      </c>
      <c r="M173">
        <v>0.93</v>
      </c>
      <c r="N173">
        <v>0.1045</v>
      </c>
      <c r="O173">
        <v>0</v>
      </c>
      <c r="P173">
        <v>20</v>
      </c>
      <c r="Q173">
        <v>20</v>
      </c>
      <c r="R173" t="s">
        <v>33</v>
      </c>
      <c r="S173">
        <v>2011</v>
      </c>
      <c r="T173" t="s">
        <v>31</v>
      </c>
      <c r="U173" s="66">
        <v>0.375</v>
      </c>
      <c r="V173" t="s">
        <v>48</v>
      </c>
      <c r="W173" t="s">
        <v>35</v>
      </c>
      <c r="X173" s="53">
        <v>0.16</v>
      </c>
      <c r="Y173" s="53">
        <v>0.18</v>
      </c>
      <c r="Z173" s="54">
        <v>0.93</v>
      </c>
      <c r="AA173" s="67" t="str">
        <f>TEXT(RESULT__B[[#This Row],[TIME]],"AM/PM")</f>
        <v>AM</v>
      </c>
      <c r="AB173" t="str">
        <f>TEXT(RESULT__B[[#This Row],[DTEDAY]],"DD")</f>
        <v>08</v>
      </c>
    </row>
    <row r="174" spans="1:28" x14ac:dyDescent="0.25">
      <c r="A174" t="s">
        <v>16</v>
      </c>
      <c r="B174">
        <v>172</v>
      </c>
      <c r="C174" s="1">
        <v>40551</v>
      </c>
      <c r="D174">
        <v>1</v>
      </c>
      <c r="E174">
        <v>0</v>
      </c>
      <c r="F174">
        <v>1</v>
      </c>
      <c r="G174">
        <v>10</v>
      </c>
      <c r="H174" t="s">
        <v>21</v>
      </c>
      <c r="I174">
        <v>6</v>
      </c>
      <c r="J174">
        <v>2</v>
      </c>
      <c r="K174" s="53">
        <v>0.18</v>
      </c>
      <c r="L174" s="53">
        <v>0.19700000000000001</v>
      </c>
      <c r="M174">
        <v>0.8</v>
      </c>
      <c r="N174">
        <v>0.16420000000000001</v>
      </c>
      <c r="O174">
        <v>5</v>
      </c>
      <c r="P174">
        <v>56</v>
      </c>
      <c r="Q174">
        <v>61</v>
      </c>
      <c r="R174" t="s">
        <v>33</v>
      </c>
      <c r="S174">
        <v>2011</v>
      </c>
      <c r="T174" t="s">
        <v>31</v>
      </c>
      <c r="U174" s="66">
        <v>0.41666666666666669</v>
      </c>
      <c r="V174" t="s">
        <v>48</v>
      </c>
      <c r="W174" t="s">
        <v>34</v>
      </c>
      <c r="X174" s="53">
        <v>0.18</v>
      </c>
      <c r="Y174" s="53">
        <v>0.2</v>
      </c>
      <c r="Z174" s="54">
        <v>0.8</v>
      </c>
      <c r="AA174" s="67" t="str">
        <f>TEXT(RESULT__B[[#This Row],[TIME]],"AM/PM")</f>
        <v>AM</v>
      </c>
      <c r="AB174" t="str">
        <f>TEXT(RESULT__B[[#This Row],[DTEDAY]],"DD")</f>
        <v>08</v>
      </c>
    </row>
    <row r="175" spans="1:28" x14ac:dyDescent="0.25">
      <c r="A175" t="s">
        <v>16</v>
      </c>
      <c r="B175">
        <v>173</v>
      </c>
      <c r="C175" s="1">
        <v>40551</v>
      </c>
      <c r="D175">
        <v>1</v>
      </c>
      <c r="E175">
        <v>0</v>
      </c>
      <c r="F175">
        <v>1</v>
      </c>
      <c r="G175">
        <v>11</v>
      </c>
      <c r="H175" t="s">
        <v>21</v>
      </c>
      <c r="I175">
        <v>6</v>
      </c>
      <c r="J175">
        <v>2</v>
      </c>
      <c r="K175" s="53">
        <v>0.2</v>
      </c>
      <c r="L175" s="53">
        <v>0.18179999999999999</v>
      </c>
      <c r="M175">
        <v>0.69</v>
      </c>
      <c r="N175">
        <v>0.3881</v>
      </c>
      <c r="O175">
        <v>2</v>
      </c>
      <c r="P175">
        <v>60</v>
      </c>
      <c r="Q175">
        <v>62</v>
      </c>
      <c r="R175" t="s">
        <v>33</v>
      </c>
      <c r="S175">
        <v>2011</v>
      </c>
      <c r="T175" t="s">
        <v>31</v>
      </c>
      <c r="U175" s="66">
        <v>0.45833333333333331</v>
      </c>
      <c r="V175" t="s">
        <v>48</v>
      </c>
      <c r="W175" t="s">
        <v>34</v>
      </c>
      <c r="X175" s="53">
        <v>0.2</v>
      </c>
      <c r="Y175" s="53">
        <v>0.18</v>
      </c>
      <c r="Z175" s="54">
        <v>0.69</v>
      </c>
      <c r="AA175" s="67" t="str">
        <f>TEXT(RESULT__B[[#This Row],[TIME]],"AM/PM")</f>
        <v>AM</v>
      </c>
      <c r="AB175" t="str">
        <f>TEXT(RESULT__B[[#This Row],[DTEDAY]],"DD")</f>
        <v>08</v>
      </c>
    </row>
    <row r="176" spans="1:28" x14ac:dyDescent="0.25">
      <c r="A176" t="s">
        <v>16</v>
      </c>
      <c r="B176">
        <v>174</v>
      </c>
      <c r="C176" s="1">
        <v>40551</v>
      </c>
      <c r="D176">
        <v>1</v>
      </c>
      <c r="E176">
        <v>0</v>
      </c>
      <c r="F176">
        <v>1</v>
      </c>
      <c r="G176">
        <v>12</v>
      </c>
      <c r="H176" t="s">
        <v>21</v>
      </c>
      <c r="I176">
        <v>6</v>
      </c>
      <c r="J176">
        <v>2</v>
      </c>
      <c r="K176" s="53">
        <v>0.2</v>
      </c>
      <c r="L176" s="53">
        <v>0.18179999999999999</v>
      </c>
      <c r="M176">
        <v>0.59</v>
      </c>
      <c r="N176">
        <v>0.35820000000000002</v>
      </c>
      <c r="O176">
        <v>8</v>
      </c>
      <c r="P176">
        <v>90</v>
      </c>
      <c r="Q176">
        <v>98</v>
      </c>
      <c r="R176" t="s">
        <v>33</v>
      </c>
      <c r="S176">
        <v>2011</v>
      </c>
      <c r="T176" t="s">
        <v>31</v>
      </c>
      <c r="U176" s="66">
        <v>0.5</v>
      </c>
      <c r="V176" t="s">
        <v>48</v>
      </c>
      <c r="W176" t="s">
        <v>34</v>
      </c>
      <c r="X176" s="53">
        <v>0.2</v>
      </c>
      <c r="Y176" s="53">
        <v>0.18</v>
      </c>
      <c r="Z176" s="54">
        <v>0.59</v>
      </c>
      <c r="AA176" s="67" t="str">
        <f>TEXT(RESULT__B[[#This Row],[TIME]],"AM/PM")</f>
        <v>PM</v>
      </c>
      <c r="AB176" t="str">
        <f>TEXT(RESULT__B[[#This Row],[DTEDAY]],"DD")</f>
        <v>08</v>
      </c>
    </row>
    <row r="177" spans="1:28" x14ac:dyDescent="0.25">
      <c r="A177" t="s">
        <v>16</v>
      </c>
      <c r="B177">
        <v>175</v>
      </c>
      <c r="C177" s="1">
        <v>40551</v>
      </c>
      <c r="D177">
        <v>1</v>
      </c>
      <c r="E177">
        <v>0</v>
      </c>
      <c r="F177">
        <v>1</v>
      </c>
      <c r="G177">
        <v>13</v>
      </c>
      <c r="H177" t="s">
        <v>21</v>
      </c>
      <c r="I177">
        <v>6</v>
      </c>
      <c r="J177">
        <v>1</v>
      </c>
      <c r="K177" s="53">
        <v>0.2</v>
      </c>
      <c r="L177" s="53">
        <v>0.18179999999999999</v>
      </c>
      <c r="M177">
        <v>0.44</v>
      </c>
      <c r="N177">
        <v>0.32840000000000003</v>
      </c>
      <c r="O177">
        <v>7</v>
      </c>
      <c r="P177">
        <v>95</v>
      </c>
      <c r="Q177">
        <v>102</v>
      </c>
      <c r="R177" t="s">
        <v>33</v>
      </c>
      <c r="S177">
        <v>2011</v>
      </c>
      <c r="T177" t="s">
        <v>31</v>
      </c>
      <c r="U177" s="66">
        <v>0.54166666666666663</v>
      </c>
      <c r="V177" t="s">
        <v>48</v>
      </c>
      <c r="W177" t="s">
        <v>32</v>
      </c>
      <c r="X177" s="53">
        <v>0.2</v>
      </c>
      <c r="Y177" s="53">
        <v>0.18</v>
      </c>
      <c r="Z177" s="54">
        <v>0.44</v>
      </c>
      <c r="AA177" s="67" t="str">
        <f>TEXT(RESULT__B[[#This Row],[TIME]],"AM/PM")</f>
        <v>PM</v>
      </c>
      <c r="AB177" t="str">
        <f>TEXT(RESULT__B[[#This Row],[DTEDAY]],"DD")</f>
        <v>08</v>
      </c>
    </row>
    <row r="178" spans="1:28" x14ac:dyDescent="0.25">
      <c r="A178" t="s">
        <v>16</v>
      </c>
      <c r="B178">
        <v>176</v>
      </c>
      <c r="C178" s="1">
        <v>40551</v>
      </c>
      <c r="D178">
        <v>1</v>
      </c>
      <c r="E178">
        <v>0</v>
      </c>
      <c r="F178">
        <v>1</v>
      </c>
      <c r="G178">
        <v>14</v>
      </c>
      <c r="H178" t="s">
        <v>21</v>
      </c>
      <c r="I178">
        <v>6</v>
      </c>
      <c r="J178">
        <v>1</v>
      </c>
      <c r="K178" s="53">
        <v>0.2</v>
      </c>
      <c r="L178" s="53">
        <v>0.16669999999999999</v>
      </c>
      <c r="M178">
        <v>0.32</v>
      </c>
      <c r="N178">
        <v>0.49249999999999999</v>
      </c>
      <c r="O178">
        <v>12</v>
      </c>
      <c r="P178">
        <v>83</v>
      </c>
      <c r="Q178">
        <v>95</v>
      </c>
      <c r="R178" t="s">
        <v>33</v>
      </c>
      <c r="S178">
        <v>2011</v>
      </c>
      <c r="T178" t="s">
        <v>31</v>
      </c>
      <c r="U178" s="66">
        <v>0.58333333333333337</v>
      </c>
      <c r="V178" t="s">
        <v>48</v>
      </c>
      <c r="W178" t="s">
        <v>32</v>
      </c>
      <c r="X178" s="53">
        <v>0.2</v>
      </c>
      <c r="Y178" s="53">
        <v>0.17</v>
      </c>
      <c r="Z178" s="54">
        <v>0.32</v>
      </c>
      <c r="AA178" s="67" t="str">
        <f>TEXT(RESULT__B[[#This Row],[TIME]],"AM/PM")</f>
        <v>PM</v>
      </c>
      <c r="AB178" t="str">
        <f>TEXT(RESULT__B[[#This Row],[DTEDAY]],"DD")</f>
        <v>08</v>
      </c>
    </row>
    <row r="179" spans="1:28" x14ac:dyDescent="0.25">
      <c r="A179" t="s">
        <v>16</v>
      </c>
      <c r="B179">
        <v>177</v>
      </c>
      <c r="C179" s="1">
        <v>40551</v>
      </c>
      <c r="D179">
        <v>1</v>
      </c>
      <c r="E179">
        <v>0</v>
      </c>
      <c r="F179">
        <v>1</v>
      </c>
      <c r="G179">
        <v>15</v>
      </c>
      <c r="H179" t="s">
        <v>21</v>
      </c>
      <c r="I179">
        <v>6</v>
      </c>
      <c r="J179">
        <v>1</v>
      </c>
      <c r="K179" s="53">
        <v>0.2</v>
      </c>
      <c r="L179" s="53">
        <v>0.16669999999999999</v>
      </c>
      <c r="M179">
        <v>0.32</v>
      </c>
      <c r="N179">
        <v>0.44779999999999998</v>
      </c>
      <c r="O179">
        <v>5</v>
      </c>
      <c r="P179">
        <v>69</v>
      </c>
      <c r="Q179">
        <v>74</v>
      </c>
      <c r="R179" t="s">
        <v>33</v>
      </c>
      <c r="S179">
        <v>2011</v>
      </c>
      <c r="T179" t="s">
        <v>31</v>
      </c>
      <c r="U179" s="66">
        <v>0.625</v>
      </c>
      <c r="V179" t="s">
        <v>48</v>
      </c>
      <c r="W179" t="s">
        <v>32</v>
      </c>
      <c r="X179" s="53">
        <v>0.2</v>
      </c>
      <c r="Y179" s="53">
        <v>0.17</v>
      </c>
      <c r="Z179" s="54">
        <v>0.32</v>
      </c>
      <c r="AA179" s="67" t="str">
        <f>TEXT(RESULT__B[[#This Row],[TIME]],"AM/PM")</f>
        <v>PM</v>
      </c>
      <c r="AB179" t="str">
        <f>TEXT(RESULT__B[[#This Row],[DTEDAY]],"DD")</f>
        <v>08</v>
      </c>
    </row>
    <row r="180" spans="1:28" x14ac:dyDescent="0.25">
      <c r="A180" t="s">
        <v>16</v>
      </c>
      <c r="B180">
        <v>178</v>
      </c>
      <c r="C180" s="1">
        <v>40551</v>
      </c>
      <c r="D180">
        <v>1</v>
      </c>
      <c r="E180">
        <v>0</v>
      </c>
      <c r="F180">
        <v>1</v>
      </c>
      <c r="G180">
        <v>16</v>
      </c>
      <c r="H180" t="s">
        <v>21</v>
      </c>
      <c r="I180">
        <v>6</v>
      </c>
      <c r="J180">
        <v>1</v>
      </c>
      <c r="K180" s="53">
        <v>0.18</v>
      </c>
      <c r="L180" s="53">
        <v>0.13639999999999999</v>
      </c>
      <c r="M180">
        <v>0.28999999999999998</v>
      </c>
      <c r="N180">
        <v>0.44779999999999998</v>
      </c>
      <c r="O180">
        <v>8</v>
      </c>
      <c r="P180">
        <v>68</v>
      </c>
      <c r="Q180">
        <v>76</v>
      </c>
      <c r="R180" t="s">
        <v>33</v>
      </c>
      <c r="S180">
        <v>2011</v>
      </c>
      <c r="T180" t="s">
        <v>31</v>
      </c>
      <c r="U180" s="66">
        <v>0.66666666666666663</v>
      </c>
      <c r="V180" t="s">
        <v>48</v>
      </c>
      <c r="W180" t="s">
        <v>32</v>
      </c>
      <c r="X180" s="53">
        <v>0.18</v>
      </c>
      <c r="Y180" s="53">
        <v>0.14000000000000001</v>
      </c>
      <c r="Z180" s="54">
        <v>0.28999999999999998</v>
      </c>
      <c r="AA180" s="67" t="str">
        <f>TEXT(RESULT__B[[#This Row],[TIME]],"AM/PM")</f>
        <v>PM</v>
      </c>
      <c r="AB180" t="str">
        <f>TEXT(RESULT__B[[#This Row],[DTEDAY]],"DD")</f>
        <v>08</v>
      </c>
    </row>
    <row r="181" spans="1:28" x14ac:dyDescent="0.25">
      <c r="A181" t="s">
        <v>16</v>
      </c>
      <c r="B181">
        <v>179</v>
      </c>
      <c r="C181" s="1">
        <v>40551</v>
      </c>
      <c r="D181">
        <v>1</v>
      </c>
      <c r="E181">
        <v>0</v>
      </c>
      <c r="F181">
        <v>1</v>
      </c>
      <c r="G181">
        <v>17</v>
      </c>
      <c r="H181" t="s">
        <v>21</v>
      </c>
      <c r="I181">
        <v>6</v>
      </c>
      <c r="J181">
        <v>1</v>
      </c>
      <c r="K181" s="53">
        <v>0.16</v>
      </c>
      <c r="L181" s="53">
        <v>0.1212</v>
      </c>
      <c r="M181">
        <v>0.37</v>
      </c>
      <c r="N181">
        <v>0.55220000000000002</v>
      </c>
      <c r="O181">
        <v>5</v>
      </c>
      <c r="P181">
        <v>64</v>
      </c>
      <c r="Q181">
        <v>69</v>
      </c>
      <c r="R181" t="s">
        <v>33</v>
      </c>
      <c r="S181">
        <v>2011</v>
      </c>
      <c r="T181" t="s">
        <v>31</v>
      </c>
      <c r="U181" s="66">
        <v>0.70833333333333337</v>
      </c>
      <c r="V181" t="s">
        <v>48</v>
      </c>
      <c r="W181" t="s">
        <v>32</v>
      </c>
      <c r="X181" s="53">
        <v>0.16</v>
      </c>
      <c r="Y181" s="53">
        <v>0.12</v>
      </c>
      <c r="Z181" s="54">
        <v>0.37</v>
      </c>
      <c r="AA181" s="67" t="str">
        <f>TEXT(RESULT__B[[#This Row],[TIME]],"AM/PM")</f>
        <v>PM</v>
      </c>
      <c r="AB181" t="str">
        <f>TEXT(RESULT__B[[#This Row],[DTEDAY]],"DD")</f>
        <v>08</v>
      </c>
    </row>
    <row r="182" spans="1:28" x14ac:dyDescent="0.25">
      <c r="A182" t="s">
        <v>16</v>
      </c>
      <c r="B182">
        <v>180</v>
      </c>
      <c r="C182" s="1">
        <v>40551</v>
      </c>
      <c r="D182">
        <v>1</v>
      </c>
      <c r="E182">
        <v>0</v>
      </c>
      <c r="F182">
        <v>1</v>
      </c>
      <c r="G182">
        <v>18</v>
      </c>
      <c r="H182" t="s">
        <v>21</v>
      </c>
      <c r="I182">
        <v>6</v>
      </c>
      <c r="J182">
        <v>1</v>
      </c>
      <c r="K182" s="53">
        <v>0.14000000000000001</v>
      </c>
      <c r="L182" s="53">
        <v>0.1212</v>
      </c>
      <c r="M182">
        <v>0.39</v>
      </c>
      <c r="N182">
        <v>0.29849999999999999</v>
      </c>
      <c r="O182">
        <v>3</v>
      </c>
      <c r="P182">
        <v>52</v>
      </c>
      <c r="Q182">
        <v>55</v>
      </c>
      <c r="R182" t="s">
        <v>33</v>
      </c>
      <c r="S182">
        <v>2011</v>
      </c>
      <c r="T182" t="s">
        <v>31</v>
      </c>
      <c r="U182" s="66">
        <v>0.75</v>
      </c>
      <c r="V182" t="s">
        <v>48</v>
      </c>
      <c r="W182" t="s">
        <v>32</v>
      </c>
      <c r="X182" s="53">
        <v>0.14000000000000001</v>
      </c>
      <c r="Y182" s="53">
        <v>0.12</v>
      </c>
      <c r="Z182" s="54">
        <v>0.39</v>
      </c>
      <c r="AA182" s="67" t="str">
        <f>TEXT(RESULT__B[[#This Row],[TIME]],"AM/PM")</f>
        <v>PM</v>
      </c>
      <c r="AB182" t="str">
        <f>TEXT(RESULT__B[[#This Row],[DTEDAY]],"DD")</f>
        <v>08</v>
      </c>
    </row>
    <row r="183" spans="1:28" x14ac:dyDescent="0.25">
      <c r="A183" t="s">
        <v>16</v>
      </c>
      <c r="B183">
        <v>181</v>
      </c>
      <c r="C183" s="1">
        <v>40551</v>
      </c>
      <c r="D183">
        <v>1</v>
      </c>
      <c r="E183">
        <v>0</v>
      </c>
      <c r="F183">
        <v>1</v>
      </c>
      <c r="G183">
        <v>19</v>
      </c>
      <c r="H183" t="s">
        <v>21</v>
      </c>
      <c r="I183">
        <v>6</v>
      </c>
      <c r="J183">
        <v>1</v>
      </c>
      <c r="K183" s="53">
        <v>0.14000000000000001</v>
      </c>
      <c r="L183" s="53">
        <v>0.1212</v>
      </c>
      <c r="M183">
        <v>0.36</v>
      </c>
      <c r="N183">
        <v>0.25369999999999998</v>
      </c>
      <c r="O183">
        <v>4</v>
      </c>
      <c r="P183">
        <v>26</v>
      </c>
      <c r="Q183">
        <v>30</v>
      </c>
      <c r="R183" t="s">
        <v>33</v>
      </c>
      <c r="S183">
        <v>2011</v>
      </c>
      <c r="T183" t="s">
        <v>31</v>
      </c>
      <c r="U183" s="66">
        <v>0.79166666666666663</v>
      </c>
      <c r="V183" t="s">
        <v>48</v>
      </c>
      <c r="W183" t="s">
        <v>32</v>
      </c>
      <c r="X183" s="53">
        <v>0.14000000000000001</v>
      </c>
      <c r="Y183" s="53">
        <v>0.12</v>
      </c>
      <c r="Z183" s="54">
        <v>0.36</v>
      </c>
      <c r="AA183" s="67" t="str">
        <f>TEXT(RESULT__B[[#This Row],[TIME]],"AM/PM")</f>
        <v>PM</v>
      </c>
      <c r="AB183" t="str">
        <f>TEXT(RESULT__B[[#This Row],[DTEDAY]],"DD")</f>
        <v>08</v>
      </c>
    </row>
    <row r="184" spans="1:28" x14ac:dyDescent="0.25">
      <c r="A184" t="s">
        <v>16</v>
      </c>
      <c r="B184">
        <v>182</v>
      </c>
      <c r="C184" s="1">
        <v>40551</v>
      </c>
      <c r="D184">
        <v>1</v>
      </c>
      <c r="E184">
        <v>0</v>
      </c>
      <c r="F184">
        <v>1</v>
      </c>
      <c r="G184">
        <v>20</v>
      </c>
      <c r="H184" t="s">
        <v>21</v>
      </c>
      <c r="I184">
        <v>6</v>
      </c>
      <c r="J184">
        <v>1</v>
      </c>
      <c r="K184" s="53">
        <v>0.12</v>
      </c>
      <c r="L184" s="53">
        <v>0.1212</v>
      </c>
      <c r="M184">
        <v>0.36</v>
      </c>
      <c r="N184">
        <v>0.25369999999999998</v>
      </c>
      <c r="O184">
        <v>0</v>
      </c>
      <c r="P184">
        <v>28</v>
      </c>
      <c r="Q184">
        <v>28</v>
      </c>
      <c r="R184" t="s">
        <v>33</v>
      </c>
      <c r="S184">
        <v>2011</v>
      </c>
      <c r="T184" t="s">
        <v>31</v>
      </c>
      <c r="U184" s="66">
        <v>0.83333333333333337</v>
      </c>
      <c r="V184" t="s">
        <v>48</v>
      </c>
      <c r="W184" t="s">
        <v>32</v>
      </c>
      <c r="X184" s="53">
        <v>0.12</v>
      </c>
      <c r="Y184" s="53">
        <v>0.12</v>
      </c>
      <c r="Z184" s="54">
        <v>0.36</v>
      </c>
      <c r="AA184" s="67" t="str">
        <f>TEXT(RESULT__B[[#This Row],[TIME]],"AM/PM")</f>
        <v>PM</v>
      </c>
      <c r="AB184" t="str">
        <f>TEXT(RESULT__B[[#This Row],[DTEDAY]],"DD")</f>
        <v>08</v>
      </c>
    </row>
    <row r="185" spans="1:28" x14ac:dyDescent="0.25">
      <c r="A185" t="s">
        <v>16</v>
      </c>
      <c r="B185">
        <v>183</v>
      </c>
      <c r="C185" s="1">
        <v>40551</v>
      </c>
      <c r="D185">
        <v>1</v>
      </c>
      <c r="E185">
        <v>0</v>
      </c>
      <c r="F185">
        <v>1</v>
      </c>
      <c r="G185">
        <v>21</v>
      </c>
      <c r="H185" t="s">
        <v>21</v>
      </c>
      <c r="I185">
        <v>6</v>
      </c>
      <c r="J185">
        <v>1</v>
      </c>
      <c r="K185" s="53">
        <v>0.12</v>
      </c>
      <c r="L185" s="53">
        <v>0.1061</v>
      </c>
      <c r="M185">
        <v>0.39</v>
      </c>
      <c r="N185">
        <v>0.35820000000000002</v>
      </c>
      <c r="O185">
        <v>2</v>
      </c>
      <c r="P185">
        <v>35</v>
      </c>
      <c r="Q185">
        <v>37</v>
      </c>
      <c r="R185" t="s">
        <v>33</v>
      </c>
      <c r="S185">
        <v>2011</v>
      </c>
      <c r="T185" t="s">
        <v>31</v>
      </c>
      <c r="U185" s="66">
        <v>0.875</v>
      </c>
      <c r="V185" t="s">
        <v>48</v>
      </c>
      <c r="W185" t="s">
        <v>32</v>
      </c>
      <c r="X185" s="53">
        <v>0.12</v>
      </c>
      <c r="Y185" s="53">
        <v>0.11</v>
      </c>
      <c r="Z185" s="54">
        <v>0.39</v>
      </c>
      <c r="AA185" s="67" t="str">
        <f>TEXT(RESULT__B[[#This Row],[TIME]],"AM/PM")</f>
        <v>PM</v>
      </c>
      <c r="AB185" t="str">
        <f>TEXT(RESULT__B[[#This Row],[DTEDAY]],"DD")</f>
        <v>08</v>
      </c>
    </row>
    <row r="186" spans="1:28" x14ac:dyDescent="0.25">
      <c r="A186" t="s">
        <v>16</v>
      </c>
      <c r="B186">
        <v>184</v>
      </c>
      <c r="C186" s="1">
        <v>40551</v>
      </c>
      <c r="D186">
        <v>1</v>
      </c>
      <c r="E186">
        <v>0</v>
      </c>
      <c r="F186">
        <v>1</v>
      </c>
      <c r="G186">
        <v>22</v>
      </c>
      <c r="H186" t="s">
        <v>21</v>
      </c>
      <c r="I186">
        <v>6</v>
      </c>
      <c r="J186">
        <v>1</v>
      </c>
      <c r="K186" s="53">
        <v>0.12</v>
      </c>
      <c r="L186" s="53">
        <v>0.1061</v>
      </c>
      <c r="M186">
        <v>0.36</v>
      </c>
      <c r="N186">
        <v>0.3881</v>
      </c>
      <c r="O186">
        <v>1</v>
      </c>
      <c r="P186">
        <v>33</v>
      </c>
      <c r="Q186">
        <v>34</v>
      </c>
      <c r="R186" t="s">
        <v>33</v>
      </c>
      <c r="S186">
        <v>2011</v>
      </c>
      <c r="T186" t="s">
        <v>31</v>
      </c>
      <c r="U186" s="66">
        <v>0.91666666666666663</v>
      </c>
      <c r="V186" t="s">
        <v>48</v>
      </c>
      <c r="W186" t="s">
        <v>32</v>
      </c>
      <c r="X186" s="53">
        <v>0.12</v>
      </c>
      <c r="Y186" s="53">
        <v>0.11</v>
      </c>
      <c r="Z186" s="54">
        <v>0.36</v>
      </c>
      <c r="AA186" s="67" t="str">
        <f>TEXT(RESULT__B[[#This Row],[TIME]],"AM/PM")</f>
        <v>PM</v>
      </c>
      <c r="AB186" t="str">
        <f>TEXT(RESULT__B[[#This Row],[DTEDAY]],"DD")</f>
        <v>08</v>
      </c>
    </row>
    <row r="187" spans="1:28" x14ac:dyDescent="0.25">
      <c r="A187" t="s">
        <v>16</v>
      </c>
      <c r="B187">
        <v>185</v>
      </c>
      <c r="C187" s="1">
        <v>40551</v>
      </c>
      <c r="D187">
        <v>1</v>
      </c>
      <c r="E187">
        <v>0</v>
      </c>
      <c r="F187">
        <v>1</v>
      </c>
      <c r="G187">
        <v>23</v>
      </c>
      <c r="H187" t="s">
        <v>21</v>
      </c>
      <c r="I187">
        <v>6</v>
      </c>
      <c r="J187">
        <v>1</v>
      </c>
      <c r="K187" s="53">
        <v>0.1</v>
      </c>
      <c r="L187" s="53">
        <v>6.0600000000000001E-2</v>
      </c>
      <c r="M187">
        <v>0.39</v>
      </c>
      <c r="N187">
        <v>0.44779999999999998</v>
      </c>
      <c r="O187">
        <v>0</v>
      </c>
      <c r="P187">
        <v>22</v>
      </c>
      <c r="Q187">
        <v>22</v>
      </c>
      <c r="R187" t="s">
        <v>33</v>
      </c>
      <c r="S187">
        <v>2011</v>
      </c>
      <c r="T187" t="s">
        <v>31</v>
      </c>
      <c r="U187" s="66">
        <v>0.95833333333333337</v>
      </c>
      <c r="V187" t="s">
        <v>48</v>
      </c>
      <c r="W187" t="s">
        <v>32</v>
      </c>
      <c r="X187" s="53">
        <v>0.1</v>
      </c>
      <c r="Y187" s="53">
        <v>0.06</v>
      </c>
      <c r="Z187" s="54">
        <v>0.39</v>
      </c>
      <c r="AA187" s="67" t="str">
        <f>TEXT(RESULT__B[[#This Row],[TIME]],"AM/PM")</f>
        <v>PM</v>
      </c>
      <c r="AB187" t="str">
        <f>TEXT(RESULT__B[[#This Row],[DTEDAY]],"DD")</f>
        <v>08</v>
      </c>
    </row>
    <row r="188" spans="1:28" x14ac:dyDescent="0.25">
      <c r="A188" t="s">
        <v>16</v>
      </c>
      <c r="B188">
        <v>186</v>
      </c>
      <c r="C188" s="1">
        <v>40552</v>
      </c>
      <c r="D188">
        <v>1</v>
      </c>
      <c r="E188">
        <v>0</v>
      </c>
      <c r="F188">
        <v>1</v>
      </c>
      <c r="G188">
        <v>0</v>
      </c>
      <c r="H188" t="s">
        <v>21</v>
      </c>
      <c r="I188">
        <v>0</v>
      </c>
      <c r="J188">
        <v>1</v>
      </c>
      <c r="K188" s="53">
        <v>0.1</v>
      </c>
      <c r="L188" s="53">
        <v>7.5800000000000006E-2</v>
      </c>
      <c r="M188">
        <v>0.42</v>
      </c>
      <c r="N188">
        <v>0.3881</v>
      </c>
      <c r="O188">
        <v>1</v>
      </c>
      <c r="P188">
        <v>24</v>
      </c>
      <c r="Q188">
        <v>25</v>
      </c>
      <c r="R188" t="s">
        <v>33</v>
      </c>
      <c r="S188">
        <v>2011</v>
      </c>
      <c r="T188" t="s">
        <v>31</v>
      </c>
      <c r="U188" s="66">
        <v>0</v>
      </c>
      <c r="V188" t="s">
        <v>49</v>
      </c>
      <c r="W188" t="s">
        <v>32</v>
      </c>
      <c r="X188" s="53">
        <v>0.1</v>
      </c>
      <c r="Y188" s="53">
        <v>0.08</v>
      </c>
      <c r="Z188" s="54">
        <v>0.42</v>
      </c>
      <c r="AA188" s="67" t="str">
        <f>TEXT(RESULT__B[[#This Row],[TIME]],"AM/PM")</f>
        <v>AM</v>
      </c>
      <c r="AB188" t="str">
        <f>TEXT(RESULT__B[[#This Row],[DTEDAY]],"DD")</f>
        <v>09</v>
      </c>
    </row>
    <row r="189" spans="1:28" x14ac:dyDescent="0.25">
      <c r="A189" t="s">
        <v>16</v>
      </c>
      <c r="B189">
        <v>187</v>
      </c>
      <c r="C189" s="1">
        <v>40552</v>
      </c>
      <c r="D189">
        <v>1</v>
      </c>
      <c r="E189">
        <v>0</v>
      </c>
      <c r="F189">
        <v>1</v>
      </c>
      <c r="G189">
        <v>1</v>
      </c>
      <c r="H189" t="s">
        <v>21</v>
      </c>
      <c r="I189">
        <v>0</v>
      </c>
      <c r="J189">
        <v>1</v>
      </c>
      <c r="K189" s="53">
        <v>0.1</v>
      </c>
      <c r="L189" s="53">
        <v>6.0600000000000001E-2</v>
      </c>
      <c r="M189">
        <v>0.42</v>
      </c>
      <c r="N189">
        <v>0.4627</v>
      </c>
      <c r="O189">
        <v>0</v>
      </c>
      <c r="P189">
        <v>12</v>
      </c>
      <c r="Q189">
        <v>12</v>
      </c>
      <c r="R189" t="s">
        <v>33</v>
      </c>
      <c r="S189">
        <v>2011</v>
      </c>
      <c r="T189" t="s">
        <v>31</v>
      </c>
      <c r="U189" s="66">
        <v>4.1666666666666664E-2</v>
      </c>
      <c r="V189" t="s">
        <v>49</v>
      </c>
      <c r="W189" t="s">
        <v>32</v>
      </c>
      <c r="X189" s="53">
        <v>0.1</v>
      </c>
      <c r="Y189" s="53">
        <v>0.06</v>
      </c>
      <c r="Z189" s="54">
        <v>0.42</v>
      </c>
      <c r="AA189" s="67" t="str">
        <f>TEXT(RESULT__B[[#This Row],[TIME]],"AM/PM")</f>
        <v>AM</v>
      </c>
      <c r="AB189" t="str">
        <f>TEXT(RESULT__B[[#This Row],[DTEDAY]],"DD")</f>
        <v>09</v>
      </c>
    </row>
    <row r="190" spans="1:28" x14ac:dyDescent="0.25">
      <c r="A190" t="s">
        <v>16</v>
      </c>
      <c r="B190">
        <v>188</v>
      </c>
      <c r="C190" s="1">
        <v>40552</v>
      </c>
      <c r="D190">
        <v>1</v>
      </c>
      <c r="E190">
        <v>0</v>
      </c>
      <c r="F190">
        <v>1</v>
      </c>
      <c r="G190">
        <v>2</v>
      </c>
      <c r="H190" t="s">
        <v>21</v>
      </c>
      <c r="I190">
        <v>0</v>
      </c>
      <c r="J190">
        <v>1</v>
      </c>
      <c r="K190" s="53">
        <v>0.1</v>
      </c>
      <c r="L190" s="53">
        <v>6.0600000000000001E-2</v>
      </c>
      <c r="M190">
        <v>0.46</v>
      </c>
      <c r="N190">
        <v>0.4627</v>
      </c>
      <c r="O190">
        <v>0</v>
      </c>
      <c r="P190">
        <v>11</v>
      </c>
      <c r="Q190">
        <v>11</v>
      </c>
      <c r="R190" t="s">
        <v>33</v>
      </c>
      <c r="S190">
        <v>2011</v>
      </c>
      <c r="T190" t="s">
        <v>31</v>
      </c>
      <c r="U190" s="66">
        <v>8.3333333333333329E-2</v>
      </c>
      <c r="V190" t="s">
        <v>49</v>
      </c>
      <c r="W190" t="s">
        <v>32</v>
      </c>
      <c r="X190" s="53">
        <v>0.1</v>
      </c>
      <c r="Y190" s="53">
        <v>0.06</v>
      </c>
      <c r="Z190" s="54">
        <v>0.46</v>
      </c>
      <c r="AA190" s="67" t="str">
        <f>TEXT(RESULT__B[[#This Row],[TIME]],"AM/PM")</f>
        <v>AM</v>
      </c>
      <c r="AB190" t="str">
        <f>TEXT(RESULT__B[[#This Row],[DTEDAY]],"DD")</f>
        <v>09</v>
      </c>
    </row>
    <row r="191" spans="1:28" x14ac:dyDescent="0.25">
      <c r="A191" t="s">
        <v>16</v>
      </c>
      <c r="B191">
        <v>189</v>
      </c>
      <c r="C191" s="1">
        <v>40552</v>
      </c>
      <c r="D191">
        <v>1</v>
      </c>
      <c r="E191">
        <v>0</v>
      </c>
      <c r="F191">
        <v>1</v>
      </c>
      <c r="G191">
        <v>3</v>
      </c>
      <c r="H191" t="s">
        <v>21</v>
      </c>
      <c r="I191">
        <v>0</v>
      </c>
      <c r="J191">
        <v>1</v>
      </c>
      <c r="K191" s="53">
        <v>0.1</v>
      </c>
      <c r="L191" s="53">
        <v>7.5800000000000006E-2</v>
      </c>
      <c r="M191">
        <v>0.46</v>
      </c>
      <c r="N191">
        <v>0.41789999999999999</v>
      </c>
      <c r="O191">
        <v>0</v>
      </c>
      <c r="P191">
        <v>4</v>
      </c>
      <c r="Q191">
        <v>4</v>
      </c>
      <c r="R191" t="s">
        <v>33</v>
      </c>
      <c r="S191">
        <v>2011</v>
      </c>
      <c r="T191" t="s">
        <v>31</v>
      </c>
      <c r="U191" s="66">
        <v>0.125</v>
      </c>
      <c r="V191" t="s">
        <v>49</v>
      </c>
      <c r="W191" t="s">
        <v>32</v>
      </c>
      <c r="X191" s="53">
        <v>0.1</v>
      </c>
      <c r="Y191" s="53">
        <v>0.08</v>
      </c>
      <c r="Z191" s="54">
        <v>0.46</v>
      </c>
      <c r="AA191" s="67" t="str">
        <f>TEXT(RESULT__B[[#This Row],[TIME]],"AM/PM")</f>
        <v>AM</v>
      </c>
      <c r="AB191" t="str">
        <f>TEXT(RESULT__B[[#This Row],[DTEDAY]],"DD")</f>
        <v>09</v>
      </c>
    </row>
    <row r="192" spans="1:28" x14ac:dyDescent="0.25">
      <c r="A192" t="s">
        <v>16</v>
      </c>
      <c r="B192">
        <v>190</v>
      </c>
      <c r="C192" s="1">
        <v>40552</v>
      </c>
      <c r="D192">
        <v>1</v>
      </c>
      <c r="E192">
        <v>0</v>
      </c>
      <c r="F192">
        <v>1</v>
      </c>
      <c r="G192">
        <v>4</v>
      </c>
      <c r="H192" t="s">
        <v>21</v>
      </c>
      <c r="I192">
        <v>0</v>
      </c>
      <c r="J192">
        <v>1</v>
      </c>
      <c r="K192" s="53">
        <v>0.08</v>
      </c>
      <c r="L192" s="53">
        <v>9.0899999999999995E-2</v>
      </c>
      <c r="M192">
        <v>0.53</v>
      </c>
      <c r="N192">
        <v>0.19400000000000001</v>
      </c>
      <c r="O192">
        <v>0</v>
      </c>
      <c r="P192">
        <v>1</v>
      </c>
      <c r="Q192">
        <v>1</v>
      </c>
      <c r="R192" t="s">
        <v>33</v>
      </c>
      <c r="S192">
        <v>2011</v>
      </c>
      <c r="T192" t="s">
        <v>31</v>
      </c>
      <c r="U192" s="66">
        <v>0.16666666666666666</v>
      </c>
      <c r="V192" t="s">
        <v>49</v>
      </c>
      <c r="W192" t="s">
        <v>32</v>
      </c>
      <c r="X192" s="53">
        <v>0.08</v>
      </c>
      <c r="Y192" s="53">
        <v>0.09</v>
      </c>
      <c r="Z192" s="54">
        <v>0.53</v>
      </c>
      <c r="AA192" s="67" t="str">
        <f>TEXT(RESULT__B[[#This Row],[TIME]],"AM/PM")</f>
        <v>AM</v>
      </c>
      <c r="AB192" t="str">
        <f>TEXT(RESULT__B[[#This Row],[DTEDAY]],"DD")</f>
        <v>09</v>
      </c>
    </row>
    <row r="193" spans="1:28" x14ac:dyDescent="0.25">
      <c r="A193" t="s">
        <v>16</v>
      </c>
      <c r="B193">
        <v>191</v>
      </c>
      <c r="C193" s="1">
        <v>40552</v>
      </c>
      <c r="D193">
        <v>1</v>
      </c>
      <c r="E193">
        <v>0</v>
      </c>
      <c r="F193">
        <v>1</v>
      </c>
      <c r="G193">
        <v>5</v>
      </c>
      <c r="H193" t="s">
        <v>21</v>
      </c>
      <c r="I193">
        <v>0</v>
      </c>
      <c r="J193">
        <v>1</v>
      </c>
      <c r="K193" s="53">
        <v>0.08</v>
      </c>
      <c r="L193" s="53">
        <v>9.0899999999999995E-2</v>
      </c>
      <c r="M193">
        <v>0.53</v>
      </c>
      <c r="N193">
        <v>0.19400000000000001</v>
      </c>
      <c r="O193">
        <v>0</v>
      </c>
      <c r="P193">
        <v>1</v>
      </c>
      <c r="Q193">
        <v>1</v>
      </c>
      <c r="R193" t="s">
        <v>33</v>
      </c>
      <c r="S193">
        <v>2011</v>
      </c>
      <c r="T193" t="s">
        <v>31</v>
      </c>
      <c r="U193" s="66">
        <v>0.20833333333333334</v>
      </c>
      <c r="V193" t="s">
        <v>49</v>
      </c>
      <c r="W193" t="s">
        <v>32</v>
      </c>
      <c r="X193" s="53">
        <v>0.08</v>
      </c>
      <c r="Y193" s="53">
        <v>0.09</v>
      </c>
      <c r="Z193" s="54">
        <v>0.53</v>
      </c>
      <c r="AA193" s="67" t="str">
        <f>TEXT(RESULT__B[[#This Row],[TIME]],"AM/PM")</f>
        <v>AM</v>
      </c>
      <c r="AB193" t="str">
        <f>TEXT(RESULT__B[[#This Row],[DTEDAY]],"DD")</f>
        <v>09</v>
      </c>
    </row>
    <row r="194" spans="1:28" x14ac:dyDescent="0.25">
      <c r="A194" t="s">
        <v>16</v>
      </c>
      <c r="B194">
        <v>192</v>
      </c>
      <c r="C194" s="1">
        <v>40552</v>
      </c>
      <c r="D194">
        <v>1</v>
      </c>
      <c r="E194">
        <v>0</v>
      </c>
      <c r="F194">
        <v>1</v>
      </c>
      <c r="G194">
        <v>6</v>
      </c>
      <c r="H194" t="s">
        <v>21</v>
      </c>
      <c r="I194">
        <v>0</v>
      </c>
      <c r="J194">
        <v>1</v>
      </c>
      <c r="K194" s="53">
        <v>0.1</v>
      </c>
      <c r="L194" s="53">
        <v>9.0899999999999995E-2</v>
      </c>
      <c r="M194">
        <v>0.49</v>
      </c>
      <c r="N194">
        <v>0.28360000000000002</v>
      </c>
      <c r="O194">
        <v>0</v>
      </c>
      <c r="P194">
        <v>1</v>
      </c>
      <c r="Q194">
        <v>1</v>
      </c>
      <c r="R194" t="s">
        <v>33</v>
      </c>
      <c r="S194">
        <v>2011</v>
      </c>
      <c r="T194" t="s">
        <v>31</v>
      </c>
      <c r="U194" s="66">
        <v>0.25</v>
      </c>
      <c r="V194" t="s">
        <v>49</v>
      </c>
      <c r="W194" t="s">
        <v>32</v>
      </c>
      <c r="X194" s="53">
        <v>0.1</v>
      </c>
      <c r="Y194" s="53">
        <v>0.09</v>
      </c>
      <c r="Z194" s="54">
        <v>0.49</v>
      </c>
      <c r="AA194" s="67" t="str">
        <f>TEXT(RESULT__B[[#This Row],[TIME]],"AM/PM")</f>
        <v>AM</v>
      </c>
      <c r="AB194" t="str">
        <f>TEXT(RESULT__B[[#This Row],[DTEDAY]],"DD")</f>
        <v>09</v>
      </c>
    </row>
    <row r="195" spans="1:28" x14ac:dyDescent="0.25">
      <c r="A195" t="s">
        <v>16</v>
      </c>
      <c r="B195">
        <v>193</v>
      </c>
      <c r="C195" s="1">
        <v>40552</v>
      </c>
      <c r="D195">
        <v>1</v>
      </c>
      <c r="E195">
        <v>0</v>
      </c>
      <c r="F195">
        <v>1</v>
      </c>
      <c r="G195">
        <v>7</v>
      </c>
      <c r="H195" t="s">
        <v>21</v>
      </c>
      <c r="I195">
        <v>0</v>
      </c>
      <c r="J195">
        <v>1</v>
      </c>
      <c r="K195" s="53">
        <v>0.08</v>
      </c>
      <c r="L195" s="53">
        <v>9.0899999999999995E-2</v>
      </c>
      <c r="M195">
        <v>0.53</v>
      </c>
      <c r="N195">
        <v>0.19400000000000001</v>
      </c>
      <c r="O195">
        <v>1</v>
      </c>
      <c r="P195">
        <v>5</v>
      </c>
      <c r="Q195">
        <v>6</v>
      </c>
      <c r="R195" t="s">
        <v>33</v>
      </c>
      <c r="S195">
        <v>2011</v>
      </c>
      <c r="T195" t="s">
        <v>31</v>
      </c>
      <c r="U195" s="66">
        <v>0.29166666666666669</v>
      </c>
      <c r="V195" t="s">
        <v>49</v>
      </c>
      <c r="W195" t="s">
        <v>32</v>
      </c>
      <c r="X195" s="53">
        <v>0.08</v>
      </c>
      <c r="Y195" s="53">
        <v>0.09</v>
      </c>
      <c r="Z195" s="54">
        <v>0.53</v>
      </c>
      <c r="AA195" s="67" t="str">
        <f>TEXT(RESULT__B[[#This Row],[TIME]],"AM/PM")</f>
        <v>AM</v>
      </c>
      <c r="AB195" t="str">
        <f>TEXT(RESULT__B[[#This Row],[DTEDAY]],"DD")</f>
        <v>09</v>
      </c>
    </row>
    <row r="196" spans="1:28" x14ac:dyDescent="0.25">
      <c r="A196" t="s">
        <v>16</v>
      </c>
      <c r="B196">
        <v>194</v>
      </c>
      <c r="C196" s="1">
        <v>40552</v>
      </c>
      <c r="D196">
        <v>1</v>
      </c>
      <c r="E196">
        <v>0</v>
      </c>
      <c r="F196">
        <v>1</v>
      </c>
      <c r="G196">
        <v>8</v>
      </c>
      <c r="H196" t="s">
        <v>21</v>
      </c>
      <c r="I196">
        <v>0</v>
      </c>
      <c r="J196">
        <v>1</v>
      </c>
      <c r="K196" s="53">
        <v>0.1</v>
      </c>
      <c r="L196" s="53">
        <v>9.0899999999999995E-2</v>
      </c>
      <c r="M196">
        <v>0.49</v>
      </c>
      <c r="N196">
        <v>0.28360000000000002</v>
      </c>
      <c r="O196">
        <v>0</v>
      </c>
      <c r="P196">
        <v>10</v>
      </c>
      <c r="Q196">
        <v>10</v>
      </c>
      <c r="R196" t="s">
        <v>33</v>
      </c>
      <c r="S196">
        <v>2011</v>
      </c>
      <c r="T196" t="s">
        <v>31</v>
      </c>
      <c r="U196" s="66">
        <v>0.33333333333333331</v>
      </c>
      <c r="V196" t="s">
        <v>49</v>
      </c>
      <c r="W196" t="s">
        <v>32</v>
      </c>
      <c r="X196" s="53">
        <v>0.1</v>
      </c>
      <c r="Y196" s="53">
        <v>0.09</v>
      </c>
      <c r="Z196" s="54">
        <v>0.49</v>
      </c>
      <c r="AA196" s="67" t="str">
        <f>TEXT(RESULT__B[[#This Row],[TIME]],"AM/PM")</f>
        <v>AM</v>
      </c>
      <c r="AB196" t="str">
        <f>TEXT(RESULT__B[[#This Row],[DTEDAY]],"DD")</f>
        <v>09</v>
      </c>
    </row>
    <row r="197" spans="1:28" x14ac:dyDescent="0.25">
      <c r="A197" t="s">
        <v>16</v>
      </c>
      <c r="B197">
        <v>195</v>
      </c>
      <c r="C197" s="1">
        <v>40552</v>
      </c>
      <c r="D197">
        <v>1</v>
      </c>
      <c r="E197">
        <v>0</v>
      </c>
      <c r="F197">
        <v>1</v>
      </c>
      <c r="G197">
        <v>9</v>
      </c>
      <c r="H197" t="s">
        <v>21</v>
      </c>
      <c r="I197">
        <v>0</v>
      </c>
      <c r="J197">
        <v>1</v>
      </c>
      <c r="K197" s="53">
        <v>0.12</v>
      </c>
      <c r="L197" s="53">
        <v>7.5800000000000006E-2</v>
      </c>
      <c r="M197">
        <v>0.46</v>
      </c>
      <c r="N197">
        <v>0.52239999999999998</v>
      </c>
      <c r="O197">
        <v>0</v>
      </c>
      <c r="P197">
        <v>19</v>
      </c>
      <c r="Q197">
        <v>19</v>
      </c>
      <c r="R197" t="s">
        <v>33</v>
      </c>
      <c r="S197">
        <v>2011</v>
      </c>
      <c r="T197" t="s">
        <v>31</v>
      </c>
      <c r="U197" s="66">
        <v>0.375</v>
      </c>
      <c r="V197" t="s">
        <v>49</v>
      </c>
      <c r="W197" t="s">
        <v>32</v>
      </c>
      <c r="X197" s="53">
        <v>0.12</v>
      </c>
      <c r="Y197" s="53">
        <v>0.08</v>
      </c>
      <c r="Z197" s="54">
        <v>0.46</v>
      </c>
      <c r="AA197" s="67" t="str">
        <f>TEXT(RESULT__B[[#This Row],[TIME]],"AM/PM")</f>
        <v>AM</v>
      </c>
      <c r="AB197" t="str">
        <f>TEXT(RESULT__B[[#This Row],[DTEDAY]],"DD")</f>
        <v>09</v>
      </c>
    </row>
    <row r="198" spans="1:28" x14ac:dyDescent="0.25">
      <c r="A198" t="s">
        <v>16</v>
      </c>
      <c r="B198">
        <v>196</v>
      </c>
      <c r="C198" s="1">
        <v>40552</v>
      </c>
      <c r="D198">
        <v>1</v>
      </c>
      <c r="E198">
        <v>0</v>
      </c>
      <c r="F198">
        <v>1</v>
      </c>
      <c r="G198">
        <v>10</v>
      </c>
      <c r="H198" t="s">
        <v>21</v>
      </c>
      <c r="I198">
        <v>0</v>
      </c>
      <c r="J198">
        <v>1</v>
      </c>
      <c r="K198" s="53">
        <v>0.14000000000000001</v>
      </c>
      <c r="L198" s="53">
        <v>0.1061</v>
      </c>
      <c r="M198">
        <v>0.43</v>
      </c>
      <c r="N198">
        <v>0.3881</v>
      </c>
      <c r="O198">
        <v>0</v>
      </c>
      <c r="P198">
        <v>49</v>
      </c>
      <c r="Q198">
        <v>49</v>
      </c>
      <c r="R198" t="s">
        <v>33</v>
      </c>
      <c r="S198">
        <v>2011</v>
      </c>
      <c r="T198" t="s">
        <v>31</v>
      </c>
      <c r="U198" s="66">
        <v>0.41666666666666669</v>
      </c>
      <c r="V198" t="s">
        <v>49</v>
      </c>
      <c r="W198" t="s">
        <v>32</v>
      </c>
      <c r="X198" s="53">
        <v>0.14000000000000001</v>
      </c>
      <c r="Y198" s="53">
        <v>0.11</v>
      </c>
      <c r="Z198" s="54">
        <v>0.43</v>
      </c>
      <c r="AA198" s="67" t="str">
        <f>TEXT(RESULT__B[[#This Row],[TIME]],"AM/PM")</f>
        <v>AM</v>
      </c>
      <c r="AB198" t="str">
        <f>TEXT(RESULT__B[[#This Row],[DTEDAY]],"DD")</f>
        <v>09</v>
      </c>
    </row>
    <row r="199" spans="1:28" x14ac:dyDescent="0.25">
      <c r="A199" t="s">
        <v>16</v>
      </c>
      <c r="B199">
        <v>197</v>
      </c>
      <c r="C199" s="1">
        <v>40552</v>
      </c>
      <c r="D199">
        <v>1</v>
      </c>
      <c r="E199">
        <v>0</v>
      </c>
      <c r="F199">
        <v>1</v>
      </c>
      <c r="G199">
        <v>11</v>
      </c>
      <c r="H199" t="s">
        <v>21</v>
      </c>
      <c r="I199">
        <v>0</v>
      </c>
      <c r="J199">
        <v>1</v>
      </c>
      <c r="K199" s="53">
        <v>0.16</v>
      </c>
      <c r="L199" s="53">
        <v>0.1212</v>
      </c>
      <c r="M199">
        <v>0.4</v>
      </c>
      <c r="N199">
        <v>0.52239999999999998</v>
      </c>
      <c r="O199">
        <v>2</v>
      </c>
      <c r="P199">
        <v>47</v>
      </c>
      <c r="Q199">
        <v>49</v>
      </c>
      <c r="R199" t="s">
        <v>33</v>
      </c>
      <c r="S199">
        <v>2011</v>
      </c>
      <c r="T199" t="s">
        <v>31</v>
      </c>
      <c r="U199" s="66">
        <v>0.45833333333333331</v>
      </c>
      <c r="V199" t="s">
        <v>49</v>
      </c>
      <c r="W199" t="s">
        <v>32</v>
      </c>
      <c r="X199" s="53">
        <v>0.16</v>
      </c>
      <c r="Y199" s="53">
        <v>0.12</v>
      </c>
      <c r="Z199" s="54">
        <v>0.4</v>
      </c>
      <c r="AA199" s="67" t="str">
        <f>TEXT(RESULT__B[[#This Row],[TIME]],"AM/PM")</f>
        <v>AM</v>
      </c>
      <c r="AB199" t="str">
        <f>TEXT(RESULT__B[[#This Row],[DTEDAY]],"DD")</f>
        <v>09</v>
      </c>
    </row>
    <row r="200" spans="1:28" x14ac:dyDescent="0.25">
      <c r="A200" t="s">
        <v>16</v>
      </c>
      <c r="B200">
        <v>198</v>
      </c>
      <c r="C200" s="1">
        <v>40552</v>
      </c>
      <c r="D200">
        <v>1</v>
      </c>
      <c r="E200">
        <v>0</v>
      </c>
      <c r="F200">
        <v>1</v>
      </c>
      <c r="G200">
        <v>12</v>
      </c>
      <c r="H200" t="s">
        <v>21</v>
      </c>
      <c r="I200">
        <v>0</v>
      </c>
      <c r="J200">
        <v>1</v>
      </c>
      <c r="K200" s="53">
        <v>0.18</v>
      </c>
      <c r="L200" s="53">
        <v>0.13639999999999999</v>
      </c>
      <c r="M200">
        <v>0.37</v>
      </c>
      <c r="N200">
        <v>0.44779999999999998</v>
      </c>
      <c r="O200">
        <v>4</v>
      </c>
      <c r="P200">
        <v>79</v>
      </c>
      <c r="Q200">
        <v>83</v>
      </c>
      <c r="R200" t="s">
        <v>33</v>
      </c>
      <c r="S200">
        <v>2011</v>
      </c>
      <c r="T200" t="s">
        <v>31</v>
      </c>
      <c r="U200" s="66">
        <v>0.5</v>
      </c>
      <c r="V200" t="s">
        <v>49</v>
      </c>
      <c r="W200" t="s">
        <v>32</v>
      </c>
      <c r="X200" s="53">
        <v>0.18</v>
      </c>
      <c r="Y200" s="53">
        <v>0.14000000000000001</v>
      </c>
      <c r="Z200" s="54">
        <v>0.37</v>
      </c>
      <c r="AA200" s="67" t="str">
        <f>TEXT(RESULT__B[[#This Row],[TIME]],"AM/PM")</f>
        <v>PM</v>
      </c>
      <c r="AB200" t="str">
        <f>TEXT(RESULT__B[[#This Row],[DTEDAY]],"DD")</f>
        <v>09</v>
      </c>
    </row>
    <row r="201" spans="1:28" x14ac:dyDescent="0.25">
      <c r="A201" t="s">
        <v>16</v>
      </c>
      <c r="B201">
        <v>199</v>
      </c>
      <c r="C201" s="1">
        <v>40552</v>
      </c>
      <c r="D201">
        <v>1</v>
      </c>
      <c r="E201">
        <v>0</v>
      </c>
      <c r="F201">
        <v>1</v>
      </c>
      <c r="G201">
        <v>13</v>
      </c>
      <c r="H201" t="s">
        <v>21</v>
      </c>
      <c r="I201">
        <v>0</v>
      </c>
      <c r="J201">
        <v>1</v>
      </c>
      <c r="K201" s="53">
        <v>0.2</v>
      </c>
      <c r="L201" s="53">
        <v>0.16669999999999999</v>
      </c>
      <c r="M201">
        <v>0.34</v>
      </c>
      <c r="N201">
        <v>0.44779999999999998</v>
      </c>
      <c r="O201">
        <v>6</v>
      </c>
      <c r="P201">
        <v>69</v>
      </c>
      <c r="Q201">
        <v>75</v>
      </c>
      <c r="R201" t="s">
        <v>33</v>
      </c>
      <c r="S201">
        <v>2011</v>
      </c>
      <c r="T201" t="s">
        <v>31</v>
      </c>
      <c r="U201" s="66">
        <v>0.54166666666666663</v>
      </c>
      <c r="V201" t="s">
        <v>49</v>
      </c>
      <c r="W201" t="s">
        <v>32</v>
      </c>
      <c r="X201" s="53">
        <v>0.2</v>
      </c>
      <c r="Y201" s="53">
        <v>0.17</v>
      </c>
      <c r="Z201" s="54">
        <v>0.34</v>
      </c>
      <c r="AA201" s="67" t="str">
        <f>TEXT(RESULT__B[[#This Row],[TIME]],"AM/PM")</f>
        <v>PM</v>
      </c>
      <c r="AB201" t="str">
        <f>TEXT(RESULT__B[[#This Row],[DTEDAY]],"DD")</f>
        <v>09</v>
      </c>
    </row>
    <row r="202" spans="1:28" x14ac:dyDescent="0.25">
      <c r="A202" t="s">
        <v>16</v>
      </c>
      <c r="B202">
        <v>200</v>
      </c>
      <c r="C202" s="1">
        <v>40552</v>
      </c>
      <c r="D202">
        <v>1</v>
      </c>
      <c r="E202">
        <v>0</v>
      </c>
      <c r="F202">
        <v>1</v>
      </c>
      <c r="G202">
        <v>14</v>
      </c>
      <c r="H202" t="s">
        <v>21</v>
      </c>
      <c r="I202">
        <v>0</v>
      </c>
      <c r="J202">
        <v>1</v>
      </c>
      <c r="K202" s="53">
        <v>0.22</v>
      </c>
      <c r="L202" s="53">
        <v>0.18179999999999999</v>
      </c>
      <c r="M202">
        <v>0.32</v>
      </c>
      <c r="N202">
        <v>0.4627</v>
      </c>
      <c r="O202">
        <v>8</v>
      </c>
      <c r="P202">
        <v>64</v>
      </c>
      <c r="Q202">
        <v>72</v>
      </c>
      <c r="R202" t="s">
        <v>33</v>
      </c>
      <c r="S202">
        <v>2011</v>
      </c>
      <c r="T202" t="s">
        <v>31</v>
      </c>
      <c r="U202" s="66">
        <v>0.58333333333333337</v>
      </c>
      <c r="V202" t="s">
        <v>49</v>
      </c>
      <c r="W202" t="s">
        <v>32</v>
      </c>
      <c r="X202" s="53">
        <v>0.22</v>
      </c>
      <c r="Y202" s="53">
        <v>0.18</v>
      </c>
      <c r="Z202" s="54">
        <v>0.32</v>
      </c>
      <c r="AA202" s="67" t="str">
        <f>TEXT(RESULT__B[[#This Row],[TIME]],"AM/PM")</f>
        <v>PM</v>
      </c>
      <c r="AB202" t="str">
        <f>TEXT(RESULT__B[[#This Row],[DTEDAY]],"DD")</f>
        <v>09</v>
      </c>
    </row>
    <row r="203" spans="1:28" x14ac:dyDescent="0.25">
      <c r="A203" t="s">
        <v>16</v>
      </c>
      <c r="B203">
        <v>201</v>
      </c>
      <c r="C203" s="1">
        <v>40552</v>
      </c>
      <c r="D203">
        <v>1</v>
      </c>
      <c r="E203">
        <v>0</v>
      </c>
      <c r="F203">
        <v>1</v>
      </c>
      <c r="G203">
        <v>15</v>
      </c>
      <c r="H203" t="s">
        <v>21</v>
      </c>
      <c r="I203">
        <v>0</v>
      </c>
      <c r="J203">
        <v>1</v>
      </c>
      <c r="K203" s="53">
        <v>0.22</v>
      </c>
      <c r="L203" s="53">
        <v>0.19700000000000001</v>
      </c>
      <c r="M203">
        <v>0.35</v>
      </c>
      <c r="N203">
        <v>0.35820000000000002</v>
      </c>
      <c r="O203">
        <v>5</v>
      </c>
      <c r="P203">
        <v>77</v>
      </c>
      <c r="Q203">
        <v>82</v>
      </c>
      <c r="R203" t="s">
        <v>33</v>
      </c>
      <c r="S203">
        <v>2011</v>
      </c>
      <c r="T203" t="s">
        <v>31</v>
      </c>
      <c r="U203" s="66">
        <v>0.625</v>
      </c>
      <c r="V203" t="s">
        <v>49</v>
      </c>
      <c r="W203" t="s">
        <v>32</v>
      </c>
      <c r="X203" s="53">
        <v>0.22</v>
      </c>
      <c r="Y203" s="53">
        <v>0.2</v>
      </c>
      <c r="Z203" s="54">
        <v>0.35</v>
      </c>
      <c r="AA203" s="67" t="str">
        <f>TEXT(RESULT__B[[#This Row],[TIME]],"AM/PM")</f>
        <v>PM</v>
      </c>
      <c r="AB203" t="str">
        <f>TEXT(RESULT__B[[#This Row],[DTEDAY]],"DD")</f>
        <v>09</v>
      </c>
    </row>
    <row r="204" spans="1:28" x14ac:dyDescent="0.25">
      <c r="A204" t="s">
        <v>16</v>
      </c>
      <c r="B204">
        <v>202</v>
      </c>
      <c r="C204" s="1">
        <v>40552</v>
      </c>
      <c r="D204">
        <v>1</v>
      </c>
      <c r="E204">
        <v>0</v>
      </c>
      <c r="F204">
        <v>1</v>
      </c>
      <c r="G204">
        <v>16</v>
      </c>
      <c r="H204" t="s">
        <v>21</v>
      </c>
      <c r="I204">
        <v>0</v>
      </c>
      <c r="J204">
        <v>1</v>
      </c>
      <c r="K204" s="53">
        <v>0.2</v>
      </c>
      <c r="L204" s="53">
        <v>0.16669999999999999</v>
      </c>
      <c r="M204">
        <v>0.34</v>
      </c>
      <c r="N204">
        <v>0.44779999999999998</v>
      </c>
      <c r="O204">
        <v>13</v>
      </c>
      <c r="P204">
        <v>79</v>
      </c>
      <c r="Q204">
        <v>92</v>
      </c>
      <c r="R204" t="s">
        <v>33</v>
      </c>
      <c r="S204">
        <v>2011</v>
      </c>
      <c r="T204" t="s">
        <v>31</v>
      </c>
      <c r="U204" s="66">
        <v>0.66666666666666663</v>
      </c>
      <c r="V204" t="s">
        <v>49</v>
      </c>
      <c r="W204" t="s">
        <v>32</v>
      </c>
      <c r="X204" s="53">
        <v>0.2</v>
      </c>
      <c r="Y204" s="53">
        <v>0.17</v>
      </c>
      <c r="Z204" s="54">
        <v>0.34</v>
      </c>
      <c r="AA204" s="67" t="str">
        <f>TEXT(RESULT__B[[#This Row],[TIME]],"AM/PM")</f>
        <v>PM</v>
      </c>
      <c r="AB204" t="str">
        <f>TEXT(RESULT__B[[#This Row],[DTEDAY]],"DD")</f>
        <v>09</v>
      </c>
    </row>
    <row r="205" spans="1:28" x14ac:dyDescent="0.25">
      <c r="A205" t="s">
        <v>16</v>
      </c>
      <c r="B205">
        <v>203</v>
      </c>
      <c r="C205" s="1">
        <v>40552</v>
      </c>
      <c r="D205">
        <v>1</v>
      </c>
      <c r="E205">
        <v>0</v>
      </c>
      <c r="F205">
        <v>1</v>
      </c>
      <c r="G205">
        <v>17</v>
      </c>
      <c r="H205" t="s">
        <v>21</v>
      </c>
      <c r="I205">
        <v>0</v>
      </c>
      <c r="J205">
        <v>1</v>
      </c>
      <c r="K205" s="53">
        <v>0.18</v>
      </c>
      <c r="L205" s="53">
        <v>0.1515</v>
      </c>
      <c r="M205">
        <v>0.37</v>
      </c>
      <c r="N205">
        <v>0.3881</v>
      </c>
      <c r="O205">
        <v>3</v>
      </c>
      <c r="P205">
        <v>59</v>
      </c>
      <c r="Q205">
        <v>62</v>
      </c>
      <c r="R205" t="s">
        <v>33</v>
      </c>
      <c r="S205">
        <v>2011</v>
      </c>
      <c r="T205" t="s">
        <v>31</v>
      </c>
      <c r="U205" s="66">
        <v>0.70833333333333337</v>
      </c>
      <c r="V205" t="s">
        <v>49</v>
      </c>
      <c r="W205" t="s">
        <v>32</v>
      </c>
      <c r="X205" s="53">
        <v>0.18</v>
      </c>
      <c r="Y205" s="53">
        <v>0.15</v>
      </c>
      <c r="Z205" s="54">
        <v>0.37</v>
      </c>
      <c r="AA205" s="67" t="str">
        <f>TEXT(RESULT__B[[#This Row],[TIME]],"AM/PM")</f>
        <v>PM</v>
      </c>
      <c r="AB205" t="str">
        <f>TEXT(RESULT__B[[#This Row],[DTEDAY]],"DD")</f>
        <v>09</v>
      </c>
    </row>
    <row r="206" spans="1:28" x14ac:dyDescent="0.25">
      <c r="A206" t="s">
        <v>16</v>
      </c>
      <c r="B206">
        <v>204</v>
      </c>
      <c r="C206" s="1">
        <v>40552</v>
      </c>
      <c r="D206">
        <v>1</v>
      </c>
      <c r="E206">
        <v>0</v>
      </c>
      <c r="F206">
        <v>1</v>
      </c>
      <c r="G206">
        <v>18</v>
      </c>
      <c r="H206" t="s">
        <v>21</v>
      </c>
      <c r="I206">
        <v>0</v>
      </c>
      <c r="J206">
        <v>1</v>
      </c>
      <c r="K206" s="53">
        <v>0.16</v>
      </c>
      <c r="L206" s="53">
        <v>0.13639999999999999</v>
      </c>
      <c r="M206">
        <v>0.4</v>
      </c>
      <c r="N206">
        <v>0.32840000000000003</v>
      </c>
      <c r="O206">
        <v>4</v>
      </c>
      <c r="P206">
        <v>44</v>
      </c>
      <c r="Q206">
        <v>48</v>
      </c>
      <c r="R206" t="s">
        <v>33</v>
      </c>
      <c r="S206">
        <v>2011</v>
      </c>
      <c r="T206" t="s">
        <v>31</v>
      </c>
      <c r="U206" s="66">
        <v>0.75</v>
      </c>
      <c r="V206" t="s">
        <v>49</v>
      </c>
      <c r="W206" t="s">
        <v>32</v>
      </c>
      <c r="X206" s="53">
        <v>0.16</v>
      </c>
      <c r="Y206" s="53">
        <v>0.14000000000000001</v>
      </c>
      <c r="Z206" s="54">
        <v>0.4</v>
      </c>
      <c r="AA206" s="67" t="str">
        <f>TEXT(RESULT__B[[#This Row],[TIME]],"AM/PM")</f>
        <v>PM</v>
      </c>
      <c r="AB206" t="str">
        <f>TEXT(RESULT__B[[#This Row],[DTEDAY]],"DD")</f>
        <v>09</v>
      </c>
    </row>
    <row r="207" spans="1:28" x14ac:dyDescent="0.25">
      <c r="A207" t="s">
        <v>16</v>
      </c>
      <c r="B207">
        <v>205</v>
      </c>
      <c r="C207" s="1">
        <v>40552</v>
      </c>
      <c r="D207">
        <v>1</v>
      </c>
      <c r="E207">
        <v>0</v>
      </c>
      <c r="F207">
        <v>1</v>
      </c>
      <c r="G207">
        <v>19</v>
      </c>
      <c r="H207" t="s">
        <v>21</v>
      </c>
      <c r="I207">
        <v>0</v>
      </c>
      <c r="J207">
        <v>1</v>
      </c>
      <c r="K207" s="53">
        <v>0.16</v>
      </c>
      <c r="L207" s="53">
        <v>0.13639999999999999</v>
      </c>
      <c r="M207">
        <v>0.43</v>
      </c>
      <c r="N207">
        <v>0.32840000000000003</v>
      </c>
      <c r="O207">
        <v>1</v>
      </c>
      <c r="P207">
        <v>40</v>
      </c>
      <c r="Q207">
        <v>41</v>
      </c>
      <c r="R207" t="s">
        <v>33</v>
      </c>
      <c r="S207">
        <v>2011</v>
      </c>
      <c r="T207" t="s">
        <v>31</v>
      </c>
      <c r="U207" s="66">
        <v>0.79166666666666663</v>
      </c>
      <c r="V207" t="s">
        <v>49</v>
      </c>
      <c r="W207" t="s">
        <v>32</v>
      </c>
      <c r="X207" s="53">
        <v>0.16</v>
      </c>
      <c r="Y207" s="53">
        <v>0.14000000000000001</v>
      </c>
      <c r="Z207" s="54">
        <v>0.43</v>
      </c>
      <c r="AA207" s="67" t="str">
        <f>TEXT(RESULT__B[[#This Row],[TIME]],"AM/PM")</f>
        <v>PM</v>
      </c>
      <c r="AB207" t="str">
        <f>TEXT(RESULT__B[[#This Row],[DTEDAY]],"DD")</f>
        <v>09</v>
      </c>
    </row>
    <row r="208" spans="1:28" x14ac:dyDescent="0.25">
      <c r="A208" t="s">
        <v>16</v>
      </c>
      <c r="B208">
        <v>206</v>
      </c>
      <c r="C208" s="1">
        <v>40552</v>
      </c>
      <c r="D208">
        <v>1</v>
      </c>
      <c r="E208">
        <v>0</v>
      </c>
      <c r="F208">
        <v>1</v>
      </c>
      <c r="G208">
        <v>20</v>
      </c>
      <c r="H208" t="s">
        <v>21</v>
      </c>
      <c r="I208">
        <v>0</v>
      </c>
      <c r="J208">
        <v>1</v>
      </c>
      <c r="K208" s="53">
        <v>0.14000000000000001</v>
      </c>
      <c r="L208" s="53">
        <v>0.1212</v>
      </c>
      <c r="M208">
        <v>0.46</v>
      </c>
      <c r="N208">
        <v>0.25369999999999998</v>
      </c>
      <c r="O208">
        <v>0</v>
      </c>
      <c r="P208">
        <v>38</v>
      </c>
      <c r="Q208">
        <v>38</v>
      </c>
      <c r="R208" t="s">
        <v>33</v>
      </c>
      <c r="S208">
        <v>2011</v>
      </c>
      <c r="T208" t="s">
        <v>31</v>
      </c>
      <c r="U208" s="66">
        <v>0.83333333333333337</v>
      </c>
      <c r="V208" t="s">
        <v>49</v>
      </c>
      <c r="W208" t="s">
        <v>32</v>
      </c>
      <c r="X208" s="53">
        <v>0.14000000000000001</v>
      </c>
      <c r="Y208" s="53">
        <v>0.12</v>
      </c>
      <c r="Z208" s="54">
        <v>0.46</v>
      </c>
      <c r="AA208" s="67" t="str">
        <f>TEXT(RESULT__B[[#This Row],[TIME]],"AM/PM")</f>
        <v>PM</v>
      </c>
      <c r="AB208" t="str">
        <f>TEXT(RESULT__B[[#This Row],[DTEDAY]],"DD")</f>
        <v>09</v>
      </c>
    </row>
    <row r="209" spans="1:28" x14ac:dyDescent="0.25">
      <c r="A209" t="s">
        <v>16</v>
      </c>
      <c r="B209">
        <v>207</v>
      </c>
      <c r="C209" s="1">
        <v>40552</v>
      </c>
      <c r="D209">
        <v>1</v>
      </c>
      <c r="E209">
        <v>0</v>
      </c>
      <c r="F209">
        <v>1</v>
      </c>
      <c r="G209">
        <v>21</v>
      </c>
      <c r="H209" t="s">
        <v>21</v>
      </c>
      <c r="I209">
        <v>0</v>
      </c>
      <c r="J209">
        <v>1</v>
      </c>
      <c r="K209" s="53">
        <v>0.14000000000000001</v>
      </c>
      <c r="L209" s="53">
        <v>0.1061</v>
      </c>
      <c r="M209">
        <v>0.46</v>
      </c>
      <c r="N209">
        <v>0.41789999999999999</v>
      </c>
      <c r="O209">
        <v>1</v>
      </c>
      <c r="P209">
        <v>19</v>
      </c>
      <c r="Q209">
        <v>20</v>
      </c>
      <c r="R209" t="s">
        <v>33</v>
      </c>
      <c r="S209">
        <v>2011</v>
      </c>
      <c r="T209" t="s">
        <v>31</v>
      </c>
      <c r="U209" s="66">
        <v>0.875</v>
      </c>
      <c r="V209" t="s">
        <v>49</v>
      </c>
      <c r="W209" t="s">
        <v>32</v>
      </c>
      <c r="X209" s="53">
        <v>0.14000000000000001</v>
      </c>
      <c r="Y209" s="53">
        <v>0.11</v>
      </c>
      <c r="Z209" s="54">
        <v>0.46</v>
      </c>
      <c r="AA209" s="67" t="str">
        <f>TEXT(RESULT__B[[#This Row],[TIME]],"AM/PM")</f>
        <v>PM</v>
      </c>
      <c r="AB209" t="str">
        <f>TEXT(RESULT__B[[#This Row],[DTEDAY]],"DD")</f>
        <v>09</v>
      </c>
    </row>
    <row r="210" spans="1:28" x14ac:dyDescent="0.25">
      <c r="A210" t="s">
        <v>16</v>
      </c>
      <c r="B210">
        <v>208</v>
      </c>
      <c r="C210" s="1">
        <v>40552</v>
      </c>
      <c r="D210">
        <v>1</v>
      </c>
      <c r="E210">
        <v>0</v>
      </c>
      <c r="F210">
        <v>1</v>
      </c>
      <c r="G210">
        <v>22</v>
      </c>
      <c r="H210" t="s">
        <v>21</v>
      </c>
      <c r="I210">
        <v>0</v>
      </c>
      <c r="J210">
        <v>1</v>
      </c>
      <c r="K210" s="53">
        <v>0.14000000000000001</v>
      </c>
      <c r="L210" s="53">
        <v>0.1212</v>
      </c>
      <c r="M210">
        <v>0.46</v>
      </c>
      <c r="N210">
        <v>0.29849999999999999</v>
      </c>
      <c r="O210">
        <v>5</v>
      </c>
      <c r="P210">
        <v>10</v>
      </c>
      <c r="Q210">
        <v>15</v>
      </c>
      <c r="R210" t="s">
        <v>33</v>
      </c>
      <c r="S210">
        <v>2011</v>
      </c>
      <c r="T210" t="s">
        <v>31</v>
      </c>
      <c r="U210" s="66">
        <v>0.91666666666666663</v>
      </c>
      <c r="V210" t="s">
        <v>49</v>
      </c>
      <c r="W210" t="s">
        <v>32</v>
      </c>
      <c r="X210" s="53">
        <v>0.14000000000000001</v>
      </c>
      <c r="Y210" s="53">
        <v>0.12</v>
      </c>
      <c r="Z210" s="54">
        <v>0.46</v>
      </c>
      <c r="AA210" s="67" t="str">
        <f>TEXT(RESULT__B[[#This Row],[TIME]],"AM/PM")</f>
        <v>PM</v>
      </c>
      <c r="AB210" t="str">
        <f>TEXT(RESULT__B[[#This Row],[DTEDAY]],"DD")</f>
        <v>09</v>
      </c>
    </row>
    <row r="211" spans="1:28" x14ac:dyDescent="0.25">
      <c r="A211" t="s">
        <v>16</v>
      </c>
      <c r="B211">
        <v>209</v>
      </c>
      <c r="C211" s="1">
        <v>40552</v>
      </c>
      <c r="D211">
        <v>1</v>
      </c>
      <c r="E211">
        <v>0</v>
      </c>
      <c r="F211">
        <v>1</v>
      </c>
      <c r="G211">
        <v>23</v>
      </c>
      <c r="H211" t="s">
        <v>21</v>
      </c>
      <c r="I211">
        <v>0</v>
      </c>
      <c r="J211">
        <v>1</v>
      </c>
      <c r="K211" s="53">
        <v>0.12</v>
      </c>
      <c r="L211" s="53">
        <v>0.13639999999999999</v>
      </c>
      <c r="M211">
        <v>0.5</v>
      </c>
      <c r="N211">
        <v>0.19400000000000001</v>
      </c>
      <c r="O211">
        <v>0</v>
      </c>
      <c r="P211">
        <v>6</v>
      </c>
      <c r="Q211">
        <v>6</v>
      </c>
      <c r="R211" t="s">
        <v>33</v>
      </c>
      <c r="S211">
        <v>2011</v>
      </c>
      <c r="T211" t="s">
        <v>31</v>
      </c>
      <c r="U211" s="66">
        <v>0.95833333333333337</v>
      </c>
      <c r="V211" t="s">
        <v>49</v>
      </c>
      <c r="W211" t="s">
        <v>32</v>
      </c>
      <c r="X211" s="53">
        <v>0.12</v>
      </c>
      <c r="Y211" s="53">
        <v>0.14000000000000001</v>
      </c>
      <c r="Z211" s="54">
        <v>0.5</v>
      </c>
      <c r="AA211" s="67" t="str">
        <f>TEXT(RESULT__B[[#This Row],[TIME]],"AM/PM")</f>
        <v>PM</v>
      </c>
      <c r="AB211" t="str">
        <f>TEXT(RESULT__B[[#This Row],[DTEDAY]],"DD")</f>
        <v>09</v>
      </c>
    </row>
    <row r="212" spans="1:28" x14ac:dyDescent="0.25">
      <c r="A212" t="s">
        <v>16</v>
      </c>
      <c r="B212">
        <v>210</v>
      </c>
      <c r="C212" s="1">
        <v>40553</v>
      </c>
      <c r="D212">
        <v>1</v>
      </c>
      <c r="E212">
        <v>0</v>
      </c>
      <c r="F212">
        <v>1</v>
      </c>
      <c r="G212">
        <v>0</v>
      </c>
      <c r="H212" t="s">
        <v>21</v>
      </c>
      <c r="I212">
        <v>1</v>
      </c>
      <c r="J212">
        <v>1</v>
      </c>
      <c r="K212" s="53">
        <v>0.12</v>
      </c>
      <c r="L212" s="53">
        <v>0.1212</v>
      </c>
      <c r="M212">
        <v>0.5</v>
      </c>
      <c r="N212">
        <v>0.28360000000000002</v>
      </c>
      <c r="O212">
        <v>2</v>
      </c>
      <c r="P212">
        <v>3</v>
      </c>
      <c r="Q212">
        <v>5</v>
      </c>
      <c r="R212" t="s">
        <v>33</v>
      </c>
      <c r="S212">
        <v>2011</v>
      </c>
      <c r="T212" t="s">
        <v>31</v>
      </c>
      <c r="U212" s="66">
        <v>0</v>
      </c>
      <c r="V212" t="s">
        <v>50</v>
      </c>
      <c r="W212" t="s">
        <v>32</v>
      </c>
      <c r="X212" s="53">
        <v>0.12</v>
      </c>
      <c r="Y212" s="53">
        <v>0.12</v>
      </c>
      <c r="Z212" s="54">
        <v>0.5</v>
      </c>
      <c r="AA212" s="67" t="str">
        <f>TEXT(RESULT__B[[#This Row],[TIME]],"AM/PM")</f>
        <v>AM</v>
      </c>
      <c r="AB212" t="str">
        <f>TEXT(RESULT__B[[#This Row],[DTEDAY]],"DD")</f>
        <v>10</v>
      </c>
    </row>
    <row r="213" spans="1:28" x14ac:dyDescent="0.25">
      <c r="A213" t="s">
        <v>16</v>
      </c>
      <c r="B213">
        <v>211</v>
      </c>
      <c r="C213" s="1">
        <v>40553</v>
      </c>
      <c r="D213">
        <v>1</v>
      </c>
      <c r="E213">
        <v>0</v>
      </c>
      <c r="F213">
        <v>1</v>
      </c>
      <c r="G213">
        <v>1</v>
      </c>
      <c r="H213" t="s">
        <v>21</v>
      </c>
      <c r="I213">
        <v>1</v>
      </c>
      <c r="J213">
        <v>1</v>
      </c>
      <c r="K213" s="53">
        <v>0.12</v>
      </c>
      <c r="L213" s="53">
        <v>0.1212</v>
      </c>
      <c r="M213">
        <v>0.5</v>
      </c>
      <c r="N213">
        <v>0.28360000000000002</v>
      </c>
      <c r="O213">
        <v>1</v>
      </c>
      <c r="P213">
        <v>0</v>
      </c>
      <c r="Q213">
        <v>1</v>
      </c>
      <c r="R213" t="s">
        <v>33</v>
      </c>
      <c r="S213">
        <v>2011</v>
      </c>
      <c r="T213" t="s">
        <v>31</v>
      </c>
      <c r="U213" s="66">
        <v>4.1666666666666664E-2</v>
      </c>
      <c r="V213" t="s">
        <v>50</v>
      </c>
      <c r="W213" t="s">
        <v>32</v>
      </c>
      <c r="X213" s="53">
        <v>0.12</v>
      </c>
      <c r="Y213" s="53">
        <v>0.12</v>
      </c>
      <c r="Z213" s="54">
        <v>0.5</v>
      </c>
      <c r="AA213" s="67" t="str">
        <f>TEXT(RESULT__B[[#This Row],[TIME]],"AM/PM")</f>
        <v>AM</v>
      </c>
      <c r="AB213" t="str">
        <f>TEXT(RESULT__B[[#This Row],[DTEDAY]],"DD")</f>
        <v>10</v>
      </c>
    </row>
    <row r="214" spans="1:28" x14ac:dyDescent="0.25">
      <c r="A214" t="s">
        <v>16</v>
      </c>
      <c r="B214">
        <v>212</v>
      </c>
      <c r="C214" s="1">
        <v>40553</v>
      </c>
      <c r="D214">
        <v>1</v>
      </c>
      <c r="E214">
        <v>0</v>
      </c>
      <c r="F214">
        <v>1</v>
      </c>
      <c r="G214">
        <v>2</v>
      </c>
      <c r="H214" t="s">
        <v>21</v>
      </c>
      <c r="I214">
        <v>1</v>
      </c>
      <c r="J214">
        <v>1</v>
      </c>
      <c r="K214" s="53">
        <v>0.12</v>
      </c>
      <c r="L214" s="53">
        <v>0.1212</v>
      </c>
      <c r="M214">
        <v>0.5</v>
      </c>
      <c r="N214">
        <v>0.22389999999999999</v>
      </c>
      <c r="O214">
        <v>0</v>
      </c>
      <c r="P214">
        <v>3</v>
      </c>
      <c r="Q214">
        <v>3</v>
      </c>
      <c r="R214" t="s">
        <v>33</v>
      </c>
      <c r="S214">
        <v>2011</v>
      </c>
      <c r="T214" t="s">
        <v>31</v>
      </c>
      <c r="U214" s="66">
        <v>8.3333333333333329E-2</v>
      </c>
      <c r="V214" t="s">
        <v>50</v>
      </c>
      <c r="W214" t="s">
        <v>32</v>
      </c>
      <c r="X214" s="53">
        <v>0.12</v>
      </c>
      <c r="Y214" s="53">
        <v>0.12</v>
      </c>
      <c r="Z214" s="54">
        <v>0.5</v>
      </c>
      <c r="AA214" s="67" t="str">
        <f>TEXT(RESULT__B[[#This Row],[TIME]],"AM/PM")</f>
        <v>AM</v>
      </c>
      <c r="AB214" t="str">
        <f>TEXT(RESULT__B[[#This Row],[DTEDAY]],"DD")</f>
        <v>10</v>
      </c>
    </row>
    <row r="215" spans="1:28" x14ac:dyDescent="0.25">
      <c r="A215" t="s">
        <v>16</v>
      </c>
      <c r="B215">
        <v>213</v>
      </c>
      <c r="C215" s="1">
        <v>40553</v>
      </c>
      <c r="D215">
        <v>1</v>
      </c>
      <c r="E215">
        <v>0</v>
      </c>
      <c r="F215">
        <v>1</v>
      </c>
      <c r="G215">
        <v>3</v>
      </c>
      <c r="H215" t="s">
        <v>21</v>
      </c>
      <c r="I215">
        <v>1</v>
      </c>
      <c r="J215">
        <v>1</v>
      </c>
      <c r="K215" s="53">
        <v>0.12</v>
      </c>
      <c r="L215" s="53">
        <v>0.1212</v>
      </c>
      <c r="M215">
        <v>0.5</v>
      </c>
      <c r="N215">
        <v>0.22389999999999999</v>
      </c>
      <c r="O215">
        <v>0</v>
      </c>
      <c r="P215">
        <v>1</v>
      </c>
      <c r="Q215">
        <v>1</v>
      </c>
      <c r="R215" t="s">
        <v>33</v>
      </c>
      <c r="S215">
        <v>2011</v>
      </c>
      <c r="T215" t="s">
        <v>31</v>
      </c>
      <c r="U215" s="66">
        <v>0.125</v>
      </c>
      <c r="V215" t="s">
        <v>50</v>
      </c>
      <c r="W215" t="s">
        <v>32</v>
      </c>
      <c r="X215" s="53">
        <v>0.12</v>
      </c>
      <c r="Y215" s="53">
        <v>0.12</v>
      </c>
      <c r="Z215" s="54">
        <v>0.5</v>
      </c>
      <c r="AA215" s="67" t="str">
        <f>TEXT(RESULT__B[[#This Row],[TIME]],"AM/PM")</f>
        <v>AM</v>
      </c>
      <c r="AB215" t="str">
        <f>TEXT(RESULT__B[[#This Row],[DTEDAY]],"DD")</f>
        <v>10</v>
      </c>
    </row>
    <row r="216" spans="1:28" x14ac:dyDescent="0.25">
      <c r="A216" t="s">
        <v>16</v>
      </c>
      <c r="B216">
        <v>214</v>
      </c>
      <c r="C216" s="1">
        <v>40553</v>
      </c>
      <c r="D216">
        <v>1</v>
      </c>
      <c r="E216">
        <v>0</v>
      </c>
      <c r="F216">
        <v>1</v>
      </c>
      <c r="G216">
        <v>4</v>
      </c>
      <c r="H216" t="s">
        <v>21</v>
      </c>
      <c r="I216">
        <v>1</v>
      </c>
      <c r="J216">
        <v>1</v>
      </c>
      <c r="K216" s="53">
        <v>0.1</v>
      </c>
      <c r="L216" s="53">
        <v>0.1212</v>
      </c>
      <c r="M216">
        <v>0.54</v>
      </c>
      <c r="N216">
        <v>0.1343</v>
      </c>
      <c r="O216">
        <v>1</v>
      </c>
      <c r="P216">
        <v>2</v>
      </c>
      <c r="Q216">
        <v>3</v>
      </c>
      <c r="R216" t="s">
        <v>33</v>
      </c>
      <c r="S216">
        <v>2011</v>
      </c>
      <c r="T216" t="s">
        <v>31</v>
      </c>
      <c r="U216" s="66">
        <v>0.16666666666666666</v>
      </c>
      <c r="V216" t="s">
        <v>50</v>
      </c>
      <c r="W216" t="s">
        <v>32</v>
      </c>
      <c r="X216" s="53">
        <v>0.1</v>
      </c>
      <c r="Y216" s="53">
        <v>0.12</v>
      </c>
      <c r="Z216" s="54">
        <v>0.54</v>
      </c>
      <c r="AA216" s="67" t="str">
        <f>TEXT(RESULT__B[[#This Row],[TIME]],"AM/PM")</f>
        <v>AM</v>
      </c>
      <c r="AB216" t="str">
        <f>TEXT(RESULT__B[[#This Row],[DTEDAY]],"DD")</f>
        <v>10</v>
      </c>
    </row>
    <row r="217" spans="1:28" x14ac:dyDescent="0.25">
      <c r="A217" t="s">
        <v>16</v>
      </c>
      <c r="B217">
        <v>215</v>
      </c>
      <c r="C217" s="1">
        <v>40553</v>
      </c>
      <c r="D217">
        <v>1</v>
      </c>
      <c r="E217">
        <v>0</v>
      </c>
      <c r="F217">
        <v>1</v>
      </c>
      <c r="G217">
        <v>5</v>
      </c>
      <c r="H217" t="s">
        <v>21</v>
      </c>
      <c r="I217">
        <v>1</v>
      </c>
      <c r="J217">
        <v>1</v>
      </c>
      <c r="K217" s="53">
        <v>0.1</v>
      </c>
      <c r="L217" s="53">
        <v>0.1061</v>
      </c>
      <c r="M217">
        <v>0.54</v>
      </c>
      <c r="N217">
        <v>0.25369999999999998</v>
      </c>
      <c r="O217">
        <v>0</v>
      </c>
      <c r="P217">
        <v>3</v>
      </c>
      <c r="Q217">
        <v>3</v>
      </c>
      <c r="R217" t="s">
        <v>33</v>
      </c>
      <c r="S217">
        <v>2011</v>
      </c>
      <c r="T217" t="s">
        <v>31</v>
      </c>
      <c r="U217" s="66">
        <v>0.20833333333333334</v>
      </c>
      <c r="V217" t="s">
        <v>50</v>
      </c>
      <c r="W217" t="s">
        <v>32</v>
      </c>
      <c r="X217" s="53">
        <v>0.1</v>
      </c>
      <c r="Y217" s="53">
        <v>0.11</v>
      </c>
      <c r="Z217" s="54">
        <v>0.54</v>
      </c>
      <c r="AA217" s="67" t="str">
        <f>TEXT(RESULT__B[[#This Row],[TIME]],"AM/PM")</f>
        <v>AM</v>
      </c>
      <c r="AB217" t="str">
        <f>TEXT(RESULT__B[[#This Row],[DTEDAY]],"DD")</f>
        <v>10</v>
      </c>
    </row>
    <row r="218" spans="1:28" x14ac:dyDescent="0.25">
      <c r="A218" t="s">
        <v>16</v>
      </c>
      <c r="B218">
        <v>216</v>
      </c>
      <c r="C218" s="1">
        <v>40553</v>
      </c>
      <c r="D218">
        <v>1</v>
      </c>
      <c r="E218">
        <v>0</v>
      </c>
      <c r="F218">
        <v>1</v>
      </c>
      <c r="G218">
        <v>6</v>
      </c>
      <c r="H218" t="s">
        <v>21</v>
      </c>
      <c r="I218">
        <v>1</v>
      </c>
      <c r="J218">
        <v>1</v>
      </c>
      <c r="K218" s="53">
        <v>0.12</v>
      </c>
      <c r="L218" s="53">
        <v>0.1212</v>
      </c>
      <c r="M218">
        <v>0.5</v>
      </c>
      <c r="N218">
        <v>0.28360000000000002</v>
      </c>
      <c r="O218">
        <v>0</v>
      </c>
      <c r="P218">
        <v>31</v>
      </c>
      <c r="Q218">
        <v>31</v>
      </c>
      <c r="R218" t="s">
        <v>33</v>
      </c>
      <c r="S218">
        <v>2011</v>
      </c>
      <c r="T218" t="s">
        <v>31</v>
      </c>
      <c r="U218" s="66">
        <v>0.25</v>
      </c>
      <c r="V218" t="s">
        <v>50</v>
      </c>
      <c r="W218" t="s">
        <v>32</v>
      </c>
      <c r="X218" s="53">
        <v>0.12</v>
      </c>
      <c r="Y218" s="53">
        <v>0.12</v>
      </c>
      <c r="Z218" s="54">
        <v>0.5</v>
      </c>
      <c r="AA218" s="67" t="str">
        <f>TEXT(RESULT__B[[#This Row],[TIME]],"AM/PM")</f>
        <v>AM</v>
      </c>
      <c r="AB218" t="str">
        <f>TEXT(RESULT__B[[#This Row],[DTEDAY]],"DD")</f>
        <v>10</v>
      </c>
    </row>
    <row r="219" spans="1:28" x14ac:dyDescent="0.25">
      <c r="A219" t="s">
        <v>16</v>
      </c>
      <c r="B219">
        <v>217</v>
      </c>
      <c r="C219" s="1">
        <v>40553</v>
      </c>
      <c r="D219">
        <v>1</v>
      </c>
      <c r="E219">
        <v>0</v>
      </c>
      <c r="F219">
        <v>1</v>
      </c>
      <c r="G219">
        <v>7</v>
      </c>
      <c r="H219" t="s">
        <v>21</v>
      </c>
      <c r="I219">
        <v>1</v>
      </c>
      <c r="J219">
        <v>1</v>
      </c>
      <c r="K219" s="53">
        <v>0.12</v>
      </c>
      <c r="L219" s="53">
        <v>0.1212</v>
      </c>
      <c r="M219">
        <v>0.5</v>
      </c>
      <c r="N219">
        <v>0.22389999999999999</v>
      </c>
      <c r="O219">
        <v>2</v>
      </c>
      <c r="P219">
        <v>75</v>
      </c>
      <c r="Q219">
        <v>77</v>
      </c>
      <c r="R219" t="s">
        <v>33</v>
      </c>
      <c r="S219">
        <v>2011</v>
      </c>
      <c r="T219" t="s">
        <v>31</v>
      </c>
      <c r="U219" s="66">
        <v>0.29166666666666669</v>
      </c>
      <c r="V219" t="s">
        <v>50</v>
      </c>
      <c r="W219" t="s">
        <v>32</v>
      </c>
      <c r="X219" s="53">
        <v>0.12</v>
      </c>
      <c r="Y219" s="53">
        <v>0.12</v>
      </c>
      <c r="Z219" s="54">
        <v>0.5</v>
      </c>
      <c r="AA219" s="67" t="str">
        <f>TEXT(RESULT__B[[#This Row],[TIME]],"AM/PM")</f>
        <v>AM</v>
      </c>
      <c r="AB219" t="str">
        <f>TEXT(RESULT__B[[#This Row],[DTEDAY]],"DD")</f>
        <v>10</v>
      </c>
    </row>
    <row r="220" spans="1:28" x14ac:dyDescent="0.25">
      <c r="A220" t="s">
        <v>16</v>
      </c>
      <c r="B220">
        <v>218</v>
      </c>
      <c r="C220" s="1">
        <v>40553</v>
      </c>
      <c r="D220">
        <v>1</v>
      </c>
      <c r="E220">
        <v>0</v>
      </c>
      <c r="F220">
        <v>1</v>
      </c>
      <c r="G220">
        <v>8</v>
      </c>
      <c r="H220" t="s">
        <v>21</v>
      </c>
      <c r="I220">
        <v>1</v>
      </c>
      <c r="J220">
        <v>2</v>
      </c>
      <c r="K220" s="53">
        <v>0.12</v>
      </c>
      <c r="L220" s="53">
        <v>0.1212</v>
      </c>
      <c r="M220">
        <v>0.5</v>
      </c>
      <c r="N220">
        <v>0.28360000000000002</v>
      </c>
      <c r="O220">
        <v>4</v>
      </c>
      <c r="P220">
        <v>184</v>
      </c>
      <c r="Q220">
        <v>188</v>
      </c>
      <c r="R220" t="s">
        <v>33</v>
      </c>
      <c r="S220">
        <v>2011</v>
      </c>
      <c r="T220" t="s">
        <v>31</v>
      </c>
      <c r="U220" s="66">
        <v>0.33333333333333331</v>
      </c>
      <c r="V220" t="s">
        <v>50</v>
      </c>
      <c r="W220" t="s">
        <v>34</v>
      </c>
      <c r="X220" s="53">
        <v>0.12</v>
      </c>
      <c r="Y220" s="53">
        <v>0.12</v>
      </c>
      <c r="Z220" s="54">
        <v>0.5</v>
      </c>
      <c r="AA220" s="67" t="str">
        <f>TEXT(RESULT__B[[#This Row],[TIME]],"AM/PM")</f>
        <v>AM</v>
      </c>
      <c r="AB220" t="str">
        <f>TEXT(RESULT__B[[#This Row],[DTEDAY]],"DD")</f>
        <v>10</v>
      </c>
    </row>
    <row r="221" spans="1:28" x14ac:dyDescent="0.25">
      <c r="A221" t="s">
        <v>16</v>
      </c>
      <c r="B221">
        <v>219</v>
      </c>
      <c r="C221" s="1">
        <v>40553</v>
      </c>
      <c r="D221">
        <v>1</v>
      </c>
      <c r="E221">
        <v>0</v>
      </c>
      <c r="F221">
        <v>1</v>
      </c>
      <c r="G221">
        <v>9</v>
      </c>
      <c r="H221" t="s">
        <v>21</v>
      </c>
      <c r="I221">
        <v>1</v>
      </c>
      <c r="J221">
        <v>2</v>
      </c>
      <c r="K221" s="53">
        <v>0.14000000000000001</v>
      </c>
      <c r="L221" s="53">
        <v>0.1212</v>
      </c>
      <c r="M221">
        <v>0.5</v>
      </c>
      <c r="N221">
        <v>0.25369999999999998</v>
      </c>
      <c r="O221">
        <v>2</v>
      </c>
      <c r="P221">
        <v>92</v>
      </c>
      <c r="Q221">
        <v>94</v>
      </c>
      <c r="R221" t="s">
        <v>33</v>
      </c>
      <c r="S221">
        <v>2011</v>
      </c>
      <c r="T221" t="s">
        <v>31</v>
      </c>
      <c r="U221" s="66">
        <v>0.375</v>
      </c>
      <c r="V221" t="s">
        <v>50</v>
      </c>
      <c r="W221" t="s">
        <v>34</v>
      </c>
      <c r="X221" s="53">
        <v>0.14000000000000001</v>
      </c>
      <c r="Y221" s="53">
        <v>0.12</v>
      </c>
      <c r="Z221" s="54">
        <v>0.5</v>
      </c>
      <c r="AA221" s="67" t="str">
        <f>TEXT(RESULT__B[[#This Row],[TIME]],"AM/PM")</f>
        <v>AM</v>
      </c>
      <c r="AB221" t="str">
        <f>TEXT(RESULT__B[[#This Row],[DTEDAY]],"DD")</f>
        <v>10</v>
      </c>
    </row>
    <row r="222" spans="1:28" x14ac:dyDescent="0.25">
      <c r="A222" t="s">
        <v>16</v>
      </c>
      <c r="B222">
        <v>220</v>
      </c>
      <c r="C222" s="1">
        <v>40553</v>
      </c>
      <c r="D222">
        <v>1</v>
      </c>
      <c r="E222">
        <v>0</v>
      </c>
      <c r="F222">
        <v>1</v>
      </c>
      <c r="G222">
        <v>10</v>
      </c>
      <c r="H222" t="s">
        <v>21</v>
      </c>
      <c r="I222">
        <v>1</v>
      </c>
      <c r="J222">
        <v>2</v>
      </c>
      <c r="K222" s="53">
        <v>0.14000000000000001</v>
      </c>
      <c r="L222" s="53">
        <v>0.1212</v>
      </c>
      <c r="M222">
        <v>0.5</v>
      </c>
      <c r="N222">
        <v>0.29849999999999999</v>
      </c>
      <c r="O222">
        <v>0</v>
      </c>
      <c r="P222">
        <v>31</v>
      </c>
      <c r="Q222">
        <v>31</v>
      </c>
      <c r="R222" t="s">
        <v>33</v>
      </c>
      <c r="S222">
        <v>2011</v>
      </c>
      <c r="T222" t="s">
        <v>31</v>
      </c>
      <c r="U222" s="66">
        <v>0.41666666666666669</v>
      </c>
      <c r="V222" t="s">
        <v>50</v>
      </c>
      <c r="W222" t="s">
        <v>34</v>
      </c>
      <c r="X222" s="53">
        <v>0.14000000000000001</v>
      </c>
      <c r="Y222" s="53">
        <v>0.12</v>
      </c>
      <c r="Z222" s="54">
        <v>0.5</v>
      </c>
      <c r="AA222" s="67" t="str">
        <f>TEXT(RESULT__B[[#This Row],[TIME]],"AM/PM")</f>
        <v>AM</v>
      </c>
      <c r="AB222" t="str">
        <f>TEXT(RESULT__B[[#This Row],[DTEDAY]],"DD")</f>
        <v>10</v>
      </c>
    </row>
    <row r="223" spans="1:28" x14ac:dyDescent="0.25">
      <c r="A223" t="s">
        <v>16</v>
      </c>
      <c r="B223">
        <v>221</v>
      </c>
      <c r="C223" s="1">
        <v>40553</v>
      </c>
      <c r="D223">
        <v>1</v>
      </c>
      <c r="E223">
        <v>0</v>
      </c>
      <c r="F223">
        <v>1</v>
      </c>
      <c r="G223">
        <v>11</v>
      </c>
      <c r="H223" t="s">
        <v>21</v>
      </c>
      <c r="I223">
        <v>1</v>
      </c>
      <c r="J223">
        <v>2</v>
      </c>
      <c r="K223" s="53">
        <v>0.16</v>
      </c>
      <c r="L223" s="53">
        <v>0.13639999999999999</v>
      </c>
      <c r="M223">
        <v>0.47</v>
      </c>
      <c r="N223">
        <v>0.28360000000000002</v>
      </c>
      <c r="O223">
        <v>2</v>
      </c>
      <c r="P223">
        <v>28</v>
      </c>
      <c r="Q223">
        <v>30</v>
      </c>
      <c r="R223" t="s">
        <v>33</v>
      </c>
      <c r="S223">
        <v>2011</v>
      </c>
      <c r="T223" t="s">
        <v>31</v>
      </c>
      <c r="U223" s="66">
        <v>0.45833333333333331</v>
      </c>
      <c r="V223" t="s">
        <v>50</v>
      </c>
      <c r="W223" t="s">
        <v>34</v>
      </c>
      <c r="X223" s="53">
        <v>0.16</v>
      </c>
      <c r="Y223" s="53">
        <v>0.14000000000000001</v>
      </c>
      <c r="Z223" s="54">
        <v>0.47</v>
      </c>
      <c r="AA223" s="67" t="str">
        <f>TEXT(RESULT__B[[#This Row],[TIME]],"AM/PM")</f>
        <v>AM</v>
      </c>
      <c r="AB223" t="str">
        <f>TEXT(RESULT__B[[#This Row],[DTEDAY]],"DD")</f>
        <v>10</v>
      </c>
    </row>
    <row r="224" spans="1:28" x14ac:dyDescent="0.25">
      <c r="A224" t="s">
        <v>16</v>
      </c>
      <c r="B224">
        <v>222</v>
      </c>
      <c r="C224" s="1">
        <v>40553</v>
      </c>
      <c r="D224">
        <v>1</v>
      </c>
      <c r="E224">
        <v>0</v>
      </c>
      <c r="F224">
        <v>1</v>
      </c>
      <c r="G224">
        <v>12</v>
      </c>
      <c r="H224" t="s">
        <v>21</v>
      </c>
      <c r="I224">
        <v>1</v>
      </c>
      <c r="J224">
        <v>2</v>
      </c>
      <c r="K224" s="53">
        <v>0.2</v>
      </c>
      <c r="L224" s="53">
        <v>0.18179999999999999</v>
      </c>
      <c r="M224">
        <v>0.4</v>
      </c>
      <c r="N224">
        <v>0.28360000000000002</v>
      </c>
      <c r="O224">
        <v>5</v>
      </c>
      <c r="P224">
        <v>47</v>
      </c>
      <c r="Q224">
        <v>52</v>
      </c>
      <c r="R224" t="s">
        <v>33</v>
      </c>
      <c r="S224">
        <v>2011</v>
      </c>
      <c r="T224" t="s">
        <v>31</v>
      </c>
      <c r="U224" s="66">
        <v>0.5</v>
      </c>
      <c r="V224" t="s">
        <v>50</v>
      </c>
      <c r="W224" t="s">
        <v>34</v>
      </c>
      <c r="X224" s="53">
        <v>0.2</v>
      </c>
      <c r="Y224" s="53">
        <v>0.18</v>
      </c>
      <c r="Z224" s="54">
        <v>0.4</v>
      </c>
      <c r="AA224" s="67" t="str">
        <f>TEXT(RESULT__B[[#This Row],[TIME]],"AM/PM")</f>
        <v>PM</v>
      </c>
      <c r="AB224" t="str">
        <f>TEXT(RESULT__B[[#This Row],[DTEDAY]],"DD")</f>
        <v>10</v>
      </c>
    </row>
    <row r="225" spans="1:28" x14ac:dyDescent="0.25">
      <c r="A225" t="s">
        <v>16</v>
      </c>
      <c r="B225">
        <v>223</v>
      </c>
      <c r="C225" s="1">
        <v>40553</v>
      </c>
      <c r="D225">
        <v>1</v>
      </c>
      <c r="E225">
        <v>0</v>
      </c>
      <c r="F225">
        <v>1</v>
      </c>
      <c r="G225">
        <v>13</v>
      </c>
      <c r="H225" t="s">
        <v>21</v>
      </c>
      <c r="I225">
        <v>1</v>
      </c>
      <c r="J225">
        <v>2</v>
      </c>
      <c r="K225" s="53">
        <v>0.2</v>
      </c>
      <c r="L225" s="53">
        <v>0.18179999999999999</v>
      </c>
      <c r="M225">
        <v>0.4</v>
      </c>
      <c r="N225">
        <v>0.28360000000000002</v>
      </c>
      <c r="O225">
        <v>4</v>
      </c>
      <c r="P225">
        <v>50</v>
      </c>
      <c r="Q225">
        <v>54</v>
      </c>
      <c r="R225" t="s">
        <v>33</v>
      </c>
      <c r="S225">
        <v>2011</v>
      </c>
      <c r="T225" t="s">
        <v>31</v>
      </c>
      <c r="U225" s="66">
        <v>0.54166666666666663</v>
      </c>
      <c r="V225" t="s">
        <v>50</v>
      </c>
      <c r="W225" t="s">
        <v>34</v>
      </c>
      <c r="X225" s="53">
        <v>0.2</v>
      </c>
      <c r="Y225" s="53">
        <v>0.18</v>
      </c>
      <c r="Z225" s="54">
        <v>0.4</v>
      </c>
      <c r="AA225" s="67" t="str">
        <f>TEXT(RESULT__B[[#This Row],[TIME]],"AM/PM")</f>
        <v>PM</v>
      </c>
      <c r="AB225" t="str">
        <f>TEXT(RESULT__B[[#This Row],[DTEDAY]],"DD")</f>
        <v>10</v>
      </c>
    </row>
    <row r="226" spans="1:28" x14ac:dyDescent="0.25">
      <c r="A226" t="s">
        <v>16</v>
      </c>
      <c r="B226">
        <v>224</v>
      </c>
      <c r="C226" s="1">
        <v>40553</v>
      </c>
      <c r="D226">
        <v>1</v>
      </c>
      <c r="E226">
        <v>0</v>
      </c>
      <c r="F226">
        <v>1</v>
      </c>
      <c r="G226">
        <v>14</v>
      </c>
      <c r="H226" t="s">
        <v>21</v>
      </c>
      <c r="I226">
        <v>1</v>
      </c>
      <c r="J226">
        <v>2</v>
      </c>
      <c r="K226" s="53">
        <v>0.2</v>
      </c>
      <c r="L226" s="53">
        <v>0.19700000000000001</v>
      </c>
      <c r="M226">
        <v>0.4</v>
      </c>
      <c r="N226">
        <v>0.22389999999999999</v>
      </c>
      <c r="O226">
        <v>0</v>
      </c>
      <c r="P226">
        <v>47</v>
      </c>
      <c r="Q226">
        <v>47</v>
      </c>
      <c r="R226" t="s">
        <v>33</v>
      </c>
      <c r="S226">
        <v>2011</v>
      </c>
      <c r="T226" t="s">
        <v>31</v>
      </c>
      <c r="U226" s="66">
        <v>0.58333333333333337</v>
      </c>
      <c r="V226" t="s">
        <v>50</v>
      </c>
      <c r="W226" t="s">
        <v>34</v>
      </c>
      <c r="X226" s="53">
        <v>0.2</v>
      </c>
      <c r="Y226" s="53">
        <v>0.2</v>
      </c>
      <c r="Z226" s="54">
        <v>0.4</v>
      </c>
      <c r="AA226" s="67" t="str">
        <f>TEXT(RESULT__B[[#This Row],[TIME]],"AM/PM")</f>
        <v>PM</v>
      </c>
      <c r="AB226" t="str">
        <f>TEXT(RESULT__B[[#This Row],[DTEDAY]],"DD")</f>
        <v>10</v>
      </c>
    </row>
    <row r="227" spans="1:28" x14ac:dyDescent="0.25">
      <c r="A227" t="s">
        <v>16</v>
      </c>
      <c r="B227">
        <v>225</v>
      </c>
      <c r="C227" s="1">
        <v>40553</v>
      </c>
      <c r="D227">
        <v>1</v>
      </c>
      <c r="E227">
        <v>0</v>
      </c>
      <c r="F227">
        <v>1</v>
      </c>
      <c r="G227">
        <v>15</v>
      </c>
      <c r="H227" t="s">
        <v>21</v>
      </c>
      <c r="I227">
        <v>1</v>
      </c>
      <c r="J227">
        <v>2</v>
      </c>
      <c r="K227" s="53">
        <v>0.2</v>
      </c>
      <c r="L227" s="53">
        <v>0.19700000000000001</v>
      </c>
      <c r="M227">
        <v>0.4</v>
      </c>
      <c r="N227">
        <v>0.22389999999999999</v>
      </c>
      <c r="O227">
        <v>2</v>
      </c>
      <c r="P227">
        <v>43</v>
      </c>
      <c r="Q227">
        <v>45</v>
      </c>
      <c r="R227" t="s">
        <v>33</v>
      </c>
      <c r="S227">
        <v>2011</v>
      </c>
      <c r="T227" t="s">
        <v>31</v>
      </c>
      <c r="U227" s="66">
        <v>0.625</v>
      </c>
      <c r="V227" t="s">
        <v>50</v>
      </c>
      <c r="W227" t="s">
        <v>34</v>
      </c>
      <c r="X227" s="53">
        <v>0.2</v>
      </c>
      <c r="Y227" s="53">
        <v>0.2</v>
      </c>
      <c r="Z227" s="54">
        <v>0.4</v>
      </c>
      <c r="AA227" s="67" t="str">
        <f>TEXT(RESULT__B[[#This Row],[TIME]],"AM/PM")</f>
        <v>PM</v>
      </c>
      <c r="AB227" t="str">
        <f>TEXT(RESULT__B[[#This Row],[DTEDAY]],"DD")</f>
        <v>10</v>
      </c>
    </row>
    <row r="228" spans="1:28" x14ac:dyDescent="0.25">
      <c r="A228" t="s">
        <v>16</v>
      </c>
      <c r="B228">
        <v>226</v>
      </c>
      <c r="C228" s="1">
        <v>40553</v>
      </c>
      <c r="D228">
        <v>1</v>
      </c>
      <c r="E228">
        <v>0</v>
      </c>
      <c r="F228">
        <v>1</v>
      </c>
      <c r="G228">
        <v>16</v>
      </c>
      <c r="H228" t="s">
        <v>21</v>
      </c>
      <c r="I228">
        <v>1</v>
      </c>
      <c r="J228">
        <v>1</v>
      </c>
      <c r="K228" s="53">
        <v>0.2</v>
      </c>
      <c r="L228" s="53">
        <v>0.21210000000000001</v>
      </c>
      <c r="M228">
        <v>0.4</v>
      </c>
      <c r="N228">
        <v>0.1343</v>
      </c>
      <c r="O228">
        <v>4</v>
      </c>
      <c r="P228">
        <v>70</v>
      </c>
      <c r="Q228">
        <v>74</v>
      </c>
      <c r="R228" t="s">
        <v>33</v>
      </c>
      <c r="S228">
        <v>2011</v>
      </c>
      <c r="T228" t="s">
        <v>31</v>
      </c>
      <c r="U228" s="66">
        <v>0.66666666666666663</v>
      </c>
      <c r="V228" t="s">
        <v>50</v>
      </c>
      <c r="W228" t="s">
        <v>32</v>
      </c>
      <c r="X228" s="53">
        <v>0.2</v>
      </c>
      <c r="Y228" s="53">
        <v>0.21</v>
      </c>
      <c r="Z228" s="54">
        <v>0.4</v>
      </c>
      <c r="AA228" s="67" t="str">
        <f>TEXT(RESULT__B[[#This Row],[TIME]],"AM/PM")</f>
        <v>PM</v>
      </c>
      <c r="AB228" t="str">
        <f>TEXT(RESULT__B[[#This Row],[DTEDAY]],"DD")</f>
        <v>10</v>
      </c>
    </row>
    <row r="229" spans="1:28" x14ac:dyDescent="0.25">
      <c r="A229" t="s">
        <v>16</v>
      </c>
      <c r="B229">
        <v>227</v>
      </c>
      <c r="C229" s="1">
        <v>40553</v>
      </c>
      <c r="D229">
        <v>1</v>
      </c>
      <c r="E229">
        <v>0</v>
      </c>
      <c r="F229">
        <v>1</v>
      </c>
      <c r="G229">
        <v>17</v>
      </c>
      <c r="H229" t="s">
        <v>21</v>
      </c>
      <c r="I229">
        <v>1</v>
      </c>
      <c r="J229">
        <v>1</v>
      </c>
      <c r="K229" s="53">
        <v>0.2</v>
      </c>
      <c r="L229" s="53">
        <v>0.2273</v>
      </c>
      <c r="M229">
        <v>0.4</v>
      </c>
      <c r="N229">
        <v>0.1045</v>
      </c>
      <c r="O229">
        <v>4</v>
      </c>
      <c r="P229">
        <v>174</v>
      </c>
      <c r="Q229">
        <v>178</v>
      </c>
      <c r="R229" t="s">
        <v>33</v>
      </c>
      <c r="S229">
        <v>2011</v>
      </c>
      <c r="T229" t="s">
        <v>31</v>
      </c>
      <c r="U229" s="66">
        <v>0.70833333333333337</v>
      </c>
      <c r="V229" t="s">
        <v>50</v>
      </c>
      <c r="W229" t="s">
        <v>32</v>
      </c>
      <c r="X229" s="53">
        <v>0.2</v>
      </c>
      <c r="Y229" s="53">
        <v>0.23</v>
      </c>
      <c r="Z229" s="54">
        <v>0.4</v>
      </c>
      <c r="AA229" s="67" t="str">
        <f>TEXT(RESULT__B[[#This Row],[TIME]],"AM/PM")</f>
        <v>PM</v>
      </c>
      <c r="AB229" t="str">
        <f>TEXT(RESULT__B[[#This Row],[DTEDAY]],"DD")</f>
        <v>10</v>
      </c>
    </row>
    <row r="230" spans="1:28" x14ac:dyDescent="0.25">
      <c r="A230" t="s">
        <v>16</v>
      </c>
      <c r="B230">
        <v>228</v>
      </c>
      <c r="C230" s="1">
        <v>40553</v>
      </c>
      <c r="D230">
        <v>1</v>
      </c>
      <c r="E230">
        <v>0</v>
      </c>
      <c r="F230">
        <v>1</v>
      </c>
      <c r="G230">
        <v>18</v>
      </c>
      <c r="H230" t="s">
        <v>21</v>
      </c>
      <c r="I230">
        <v>1</v>
      </c>
      <c r="J230">
        <v>1</v>
      </c>
      <c r="K230" s="53">
        <v>0.2</v>
      </c>
      <c r="L230" s="53">
        <v>0.19700000000000001</v>
      </c>
      <c r="M230">
        <v>0.4</v>
      </c>
      <c r="N230">
        <v>0.22389999999999999</v>
      </c>
      <c r="O230">
        <v>1</v>
      </c>
      <c r="P230">
        <v>154</v>
      </c>
      <c r="Q230">
        <v>155</v>
      </c>
      <c r="R230" t="s">
        <v>33</v>
      </c>
      <c r="S230">
        <v>2011</v>
      </c>
      <c r="T230" t="s">
        <v>31</v>
      </c>
      <c r="U230" s="66">
        <v>0.75</v>
      </c>
      <c r="V230" t="s">
        <v>50</v>
      </c>
      <c r="W230" t="s">
        <v>32</v>
      </c>
      <c r="X230" s="53">
        <v>0.2</v>
      </c>
      <c r="Y230" s="53">
        <v>0.2</v>
      </c>
      <c r="Z230" s="54">
        <v>0.4</v>
      </c>
      <c r="AA230" s="67" t="str">
        <f>TEXT(RESULT__B[[#This Row],[TIME]],"AM/PM")</f>
        <v>PM</v>
      </c>
      <c r="AB230" t="str">
        <f>TEXT(RESULT__B[[#This Row],[DTEDAY]],"DD")</f>
        <v>10</v>
      </c>
    </row>
    <row r="231" spans="1:28" x14ac:dyDescent="0.25">
      <c r="A231" t="s">
        <v>16</v>
      </c>
      <c r="B231">
        <v>229</v>
      </c>
      <c r="C231" s="1">
        <v>40553</v>
      </c>
      <c r="D231">
        <v>1</v>
      </c>
      <c r="E231">
        <v>0</v>
      </c>
      <c r="F231">
        <v>1</v>
      </c>
      <c r="G231">
        <v>19</v>
      </c>
      <c r="H231" t="s">
        <v>21</v>
      </c>
      <c r="I231">
        <v>1</v>
      </c>
      <c r="J231">
        <v>1</v>
      </c>
      <c r="K231" s="53">
        <v>0.16</v>
      </c>
      <c r="L231" s="53">
        <v>0.16669999999999999</v>
      </c>
      <c r="M231">
        <v>0.47</v>
      </c>
      <c r="N231">
        <v>0.16420000000000001</v>
      </c>
      <c r="O231">
        <v>3</v>
      </c>
      <c r="P231">
        <v>92</v>
      </c>
      <c r="Q231">
        <v>95</v>
      </c>
      <c r="R231" t="s">
        <v>33</v>
      </c>
      <c r="S231">
        <v>2011</v>
      </c>
      <c r="T231" t="s">
        <v>31</v>
      </c>
      <c r="U231" s="66">
        <v>0.79166666666666663</v>
      </c>
      <c r="V231" t="s">
        <v>50</v>
      </c>
      <c r="W231" t="s">
        <v>32</v>
      </c>
      <c r="X231" s="53">
        <v>0.16</v>
      </c>
      <c r="Y231" s="53">
        <v>0.17</v>
      </c>
      <c r="Z231" s="54">
        <v>0.47</v>
      </c>
      <c r="AA231" s="67" t="str">
        <f>TEXT(RESULT__B[[#This Row],[TIME]],"AM/PM")</f>
        <v>PM</v>
      </c>
      <c r="AB231" t="str">
        <f>TEXT(RESULT__B[[#This Row],[DTEDAY]],"DD")</f>
        <v>10</v>
      </c>
    </row>
    <row r="232" spans="1:28" x14ac:dyDescent="0.25">
      <c r="A232" t="s">
        <v>16</v>
      </c>
      <c r="B232">
        <v>230</v>
      </c>
      <c r="C232" s="1">
        <v>40553</v>
      </c>
      <c r="D232">
        <v>1</v>
      </c>
      <c r="E232">
        <v>0</v>
      </c>
      <c r="F232">
        <v>1</v>
      </c>
      <c r="G232">
        <v>20</v>
      </c>
      <c r="H232" t="s">
        <v>21</v>
      </c>
      <c r="I232">
        <v>1</v>
      </c>
      <c r="J232">
        <v>1</v>
      </c>
      <c r="K232" s="53">
        <v>0.16</v>
      </c>
      <c r="L232" s="53">
        <v>0.16669999999999999</v>
      </c>
      <c r="M232">
        <v>0.5</v>
      </c>
      <c r="N232">
        <v>0.16420000000000001</v>
      </c>
      <c r="O232">
        <v>1</v>
      </c>
      <c r="P232">
        <v>73</v>
      </c>
      <c r="Q232">
        <v>74</v>
      </c>
      <c r="R232" t="s">
        <v>33</v>
      </c>
      <c r="S232">
        <v>2011</v>
      </c>
      <c r="T232" t="s">
        <v>31</v>
      </c>
      <c r="U232" s="66">
        <v>0.83333333333333337</v>
      </c>
      <c r="V232" t="s">
        <v>50</v>
      </c>
      <c r="W232" t="s">
        <v>32</v>
      </c>
      <c r="X232" s="53">
        <v>0.16</v>
      </c>
      <c r="Y232" s="53">
        <v>0.17</v>
      </c>
      <c r="Z232" s="54">
        <v>0.5</v>
      </c>
      <c r="AA232" s="67" t="str">
        <f>TEXT(RESULT__B[[#This Row],[TIME]],"AM/PM")</f>
        <v>PM</v>
      </c>
      <c r="AB232" t="str">
        <f>TEXT(RESULT__B[[#This Row],[DTEDAY]],"DD")</f>
        <v>10</v>
      </c>
    </row>
    <row r="233" spans="1:28" x14ac:dyDescent="0.25">
      <c r="A233" t="s">
        <v>16</v>
      </c>
      <c r="B233">
        <v>231</v>
      </c>
      <c r="C233" s="1">
        <v>40553</v>
      </c>
      <c r="D233">
        <v>1</v>
      </c>
      <c r="E233">
        <v>0</v>
      </c>
      <c r="F233">
        <v>1</v>
      </c>
      <c r="G233">
        <v>21</v>
      </c>
      <c r="H233" t="s">
        <v>21</v>
      </c>
      <c r="I233">
        <v>1</v>
      </c>
      <c r="J233">
        <v>1</v>
      </c>
      <c r="K233" s="53">
        <v>0.14000000000000001</v>
      </c>
      <c r="L233" s="53">
        <v>0.13639999999999999</v>
      </c>
      <c r="M233">
        <v>0.59</v>
      </c>
      <c r="N233">
        <v>0.19400000000000001</v>
      </c>
      <c r="O233">
        <v>1</v>
      </c>
      <c r="P233">
        <v>37</v>
      </c>
      <c r="Q233">
        <v>38</v>
      </c>
      <c r="R233" t="s">
        <v>33</v>
      </c>
      <c r="S233">
        <v>2011</v>
      </c>
      <c r="T233" t="s">
        <v>31</v>
      </c>
      <c r="U233" s="66">
        <v>0.875</v>
      </c>
      <c r="V233" t="s">
        <v>50</v>
      </c>
      <c r="W233" t="s">
        <v>32</v>
      </c>
      <c r="X233" s="53">
        <v>0.14000000000000001</v>
      </c>
      <c r="Y233" s="53">
        <v>0.14000000000000001</v>
      </c>
      <c r="Z233" s="54">
        <v>0.59</v>
      </c>
      <c r="AA233" s="67" t="str">
        <f>TEXT(RESULT__B[[#This Row],[TIME]],"AM/PM")</f>
        <v>PM</v>
      </c>
      <c r="AB233" t="str">
        <f>TEXT(RESULT__B[[#This Row],[DTEDAY]],"DD")</f>
        <v>10</v>
      </c>
    </row>
    <row r="234" spans="1:28" x14ac:dyDescent="0.25">
      <c r="A234" t="s">
        <v>16</v>
      </c>
      <c r="B234">
        <v>232</v>
      </c>
      <c r="C234" s="1">
        <v>40553</v>
      </c>
      <c r="D234">
        <v>1</v>
      </c>
      <c r="E234">
        <v>0</v>
      </c>
      <c r="F234">
        <v>1</v>
      </c>
      <c r="G234">
        <v>22</v>
      </c>
      <c r="H234" t="s">
        <v>21</v>
      </c>
      <c r="I234">
        <v>1</v>
      </c>
      <c r="J234">
        <v>1</v>
      </c>
      <c r="K234" s="53">
        <v>0.14000000000000001</v>
      </c>
      <c r="L234" s="53">
        <v>0.1515</v>
      </c>
      <c r="M234">
        <v>0.59</v>
      </c>
      <c r="N234">
        <v>0.16420000000000001</v>
      </c>
      <c r="O234">
        <v>2</v>
      </c>
      <c r="P234">
        <v>22</v>
      </c>
      <c r="Q234">
        <v>24</v>
      </c>
      <c r="R234" t="s">
        <v>33</v>
      </c>
      <c r="S234">
        <v>2011</v>
      </c>
      <c r="T234" t="s">
        <v>31</v>
      </c>
      <c r="U234" s="66">
        <v>0.91666666666666663</v>
      </c>
      <c r="V234" t="s">
        <v>50</v>
      </c>
      <c r="W234" t="s">
        <v>32</v>
      </c>
      <c r="X234" s="53">
        <v>0.14000000000000001</v>
      </c>
      <c r="Y234" s="53">
        <v>0.15</v>
      </c>
      <c r="Z234" s="54">
        <v>0.59</v>
      </c>
      <c r="AA234" s="67" t="str">
        <f>TEXT(RESULT__B[[#This Row],[TIME]],"AM/PM")</f>
        <v>PM</v>
      </c>
      <c r="AB234" t="str">
        <f>TEXT(RESULT__B[[#This Row],[DTEDAY]],"DD")</f>
        <v>10</v>
      </c>
    </row>
    <row r="235" spans="1:28" x14ac:dyDescent="0.25">
      <c r="A235" t="s">
        <v>16</v>
      </c>
      <c r="B235">
        <v>233</v>
      </c>
      <c r="C235" s="1">
        <v>40553</v>
      </c>
      <c r="D235">
        <v>1</v>
      </c>
      <c r="E235">
        <v>0</v>
      </c>
      <c r="F235">
        <v>1</v>
      </c>
      <c r="G235">
        <v>23</v>
      </c>
      <c r="H235" t="s">
        <v>21</v>
      </c>
      <c r="I235">
        <v>1</v>
      </c>
      <c r="J235">
        <v>1</v>
      </c>
      <c r="K235" s="53">
        <v>0.14000000000000001</v>
      </c>
      <c r="L235" s="53">
        <v>0.1515</v>
      </c>
      <c r="M235">
        <v>0.59</v>
      </c>
      <c r="N235">
        <v>0.16420000000000001</v>
      </c>
      <c r="O235">
        <v>0</v>
      </c>
      <c r="P235">
        <v>18</v>
      </c>
      <c r="Q235">
        <v>18</v>
      </c>
      <c r="R235" t="s">
        <v>33</v>
      </c>
      <c r="S235">
        <v>2011</v>
      </c>
      <c r="T235" t="s">
        <v>31</v>
      </c>
      <c r="U235" s="66">
        <v>0.95833333333333337</v>
      </c>
      <c r="V235" t="s">
        <v>50</v>
      </c>
      <c r="W235" t="s">
        <v>32</v>
      </c>
      <c r="X235" s="53">
        <v>0.14000000000000001</v>
      </c>
      <c r="Y235" s="53">
        <v>0.15</v>
      </c>
      <c r="Z235" s="54">
        <v>0.59</v>
      </c>
      <c r="AA235" s="67" t="str">
        <f>TEXT(RESULT__B[[#This Row],[TIME]],"AM/PM")</f>
        <v>PM</v>
      </c>
      <c r="AB235" t="str">
        <f>TEXT(RESULT__B[[#This Row],[DTEDAY]],"DD")</f>
        <v>10</v>
      </c>
    </row>
    <row r="236" spans="1:28" x14ac:dyDescent="0.25">
      <c r="A236" t="s">
        <v>16</v>
      </c>
      <c r="B236">
        <v>234</v>
      </c>
      <c r="C236" s="1">
        <v>40554</v>
      </c>
      <c r="D236">
        <v>1</v>
      </c>
      <c r="E236">
        <v>0</v>
      </c>
      <c r="F236">
        <v>1</v>
      </c>
      <c r="G236">
        <v>0</v>
      </c>
      <c r="H236" t="s">
        <v>21</v>
      </c>
      <c r="I236">
        <v>2</v>
      </c>
      <c r="J236">
        <v>1</v>
      </c>
      <c r="K236" s="53">
        <v>0.14000000000000001</v>
      </c>
      <c r="L236" s="53">
        <v>0.16669999999999999</v>
      </c>
      <c r="M236">
        <v>0.59</v>
      </c>
      <c r="N236">
        <v>0.1045</v>
      </c>
      <c r="O236">
        <v>2</v>
      </c>
      <c r="P236">
        <v>10</v>
      </c>
      <c r="Q236">
        <v>12</v>
      </c>
      <c r="R236" t="s">
        <v>33</v>
      </c>
      <c r="S236">
        <v>2011</v>
      </c>
      <c r="T236" t="s">
        <v>31</v>
      </c>
      <c r="U236" s="66">
        <v>0</v>
      </c>
      <c r="V236" t="s">
        <v>51</v>
      </c>
      <c r="W236" t="s">
        <v>32</v>
      </c>
      <c r="X236" s="53">
        <v>0.14000000000000001</v>
      </c>
      <c r="Y236" s="53">
        <v>0.17</v>
      </c>
      <c r="Z236" s="54">
        <v>0.59</v>
      </c>
      <c r="AA236" s="67" t="str">
        <f>TEXT(RESULT__B[[#This Row],[TIME]],"AM/PM")</f>
        <v>AM</v>
      </c>
      <c r="AB236" t="str">
        <f>TEXT(RESULT__B[[#This Row],[DTEDAY]],"DD")</f>
        <v>11</v>
      </c>
    </row>
    <row r="237" spans="1:28" x14ac:dyDescent="0.25">
      <c r="A237" t="s">
        <v>16</v>
      </c>
      <c r="B237">
        <v>235</v>
      </c>
      <c r="C237" s="1">
        <v>40554</v>
      </c>
      <c r="D237">
        <v>1</v>
      </c>
      <c r="E237">
        <v>0</v>
      </c>
      <c r="F237">
        <v>1</v>
      </c>
      <c r="G237">
        <v>1</v>
      </c>
      <c r="H237" t="s">
        <v>21</v>
      </c>
      <c r="I237">
        <v>2</v>
      </c>
      <c r="J237">
        <v>1</v>
      </c>
      <c r="K237" s="53">
        <v>0.14000000000000001</v>
      </c>
      <c r="L237" s="53">
        <v>0.1515</v>
      </c>
      <c r="M237">
        <v>0.59</v>
      </c>
      <c r="N237">
        <v>0.16420000000000001</v>
      </c>
      <c r="O237">
        <v>0</v>
      </c>
      <c r="P237">
        <v>3</v>
      </c>
      <c r="Q237">
        <v>3</v>
      </c>
      <c r="R237" t="s">
        <v>33</v>
      </c>
      <c r="S237">
        <v>2011</v>
      </c>
      <c r="T237" t="s">
        <v>31</v>
      </c>
      <c r="U237" s="66">
        <v>4.1666666666666664E-2</v>
      </c>
      <c r="V237" t="s">
        <v>51</v>
      </c>
      <c r="W237" t="s">
        <v>32</v>
      </c>
      <c r="X237" s="53">
        <v>0.14000000000000001</v>
      </c>
      <c r="Y237" s="53">
        <v>0.15</v>
      </c>
      <c r="Z237" s="54">
        <v>0.59</v>
      </c>
      <c r="AA237" s="67" t="str">
        <f>TEXT(RESULT__B[[#This Row],[TIME]],"AM/PM")</f>
        <v>AM</v>
      </c>
      <c r="AB237" t="str">
        <f>TEXT(RESULT__B[[#This Row],[DTEDAY]],"DD")</f>
        <v>11</v>
      </c>
    </row>
    <row r="238" spans="1:28" x14ac:dyDescent="0.25">
      <c r="A238" t="s">
        <v>16</v>
      </c>
      <c r="B238">
        <v>236</v>
      </c>
      <c r="C238" s="1">
        <v>40554</v>
      </c>
      <c r="D238">
        <v>1</v>
      </c>
      <c r="E238">
        <v>0</v>
      </c>
      <c r="F238">
        <v>1</v>
      </c>
      <c r="G238">
        <v>2</v>
      </c>
      <c r="H238" t="s">
        <v>21</v>
      </c>
      <c r="I238">
        <v>2</v>
      </c>
      <c r="J238">
        <v>2</v>
      </c>
      <c r="K238" s="53">
        <v>0.16</v>
      </c>
      <c r="L238" s="53">
        <v>0.1515</v>
      </c>
      <c r="M238">
        <v>0.55000000000000004</v>
      </c>
      <c r="N238">
        <v>0.19400000000000001</v>
      </c>
      <c r="O238">
        <v>0</v>
      </c>
      <c r="P238">
        <v>3</v>
      </c>
      <c r="Q238">
        <v>3</v>
      </c>
      <c r="R238" t="s">
        <v>33</v>
      </c>
      <c r="S238">
        <v>2011</v>
      </c>
      <c r="T238" t="s">
        <v>31</v>
      </c>
      <c r="U238" s="66">
        <v>8.3333333333333329E-2</v>
      </c>
      <c r="V238" t="s">
        <v>51</v>
      </c>
      <c r="W238" t="s">
        <v>34</v>
      </c>
      <c r="X238" s="53">
        <v>0.16</v>
      </c>
      <c r="Y238" s="53">
        <v>0.15</v>
      </c>
      <c r="Z238" s="54">
        <v>0.55000000000000004</v>
      </c>
      <c r="AA238" s="67" t="str">
        <f>TEXT(RESULT__B[[#This Row],[TIME]],"AM/PM")</f>
        <v>AM</v>
      </c>
      <c r="AB238" t="str">
        <f>TEXT(RESULT__B[[#This Row],[DTEDAY]],"DD")</f>
        <v>11</v>
      </c>
    </row>
    <row r="239" spans="1:28" x14ac:dyDescent="0.25">
      <c r="A239" t="s">
        <v>16</v>
      </c>
      <c r="B239">
        <v>237</v>
      </c>
      <c r="C239" s="1">
        <v>40554</v>
      </c>
      <c r="D239">
        <v>1</v>
      </c>
      <c r="E239">
        <v>0</v>
      </c>
      <c r="F239">
        <v>1</v>
      </c>
      <c r="G239">
        <v>5</v>
      </c>
      <c r="H239" t="s">
        <v>21</v>
      </c>
      <c r="I239">
        <v>2</v>
      </c>
      <c r="J239">
        <v>2</v>
      </c>
      <c r="K239" s="53">
        <v>0.16</v>
      </c>
      <c r="L239" s="53">
        <v>0.18179999999999999</v>
      </c>
      <c r="M239">
        <v>0.55000000000000004</v>
      </c>
      <c r="N239">
        <v>0.1343</v>
      </c>
      <c r="O239">
        <v>0</v>
      </c>
      <c r="P239">
        <v>6</v>
      </c>
      <c r="Q239">
        <v>6</v>
      </c>
      <c r="R239" t="s">
        <v>33</v>
      </c>
      <c r="S239">
        <v>2011</v>
      </c>
      <c r="T239" t="s">
        <v>31</v>
      </c>
      <c r="U239" s="66">
        <v>0.20833333333333334</v>
      </c>
      <c r="V239" t="s">
        <v>51</v>
      </c>
      <c r="W239" t="s">
        <v>34</v>
      </c>
      <c r="X239" s="53">
        <v>0.16</v>
      </c>
      <c r="Y239" s="53">
        <v>0.18</v>
      </c>
      <c r="Z239" s="54">
        <v>0.55000000000000004</v>
      </c>
      <c r="AA239" s="67" t="str">
        <f>TEXT(RESULT__B[[#This Row],[TIME]],"AM/PM")</f>
        <v>AM</v>
      </c>
      <c r="AB239" t="str">
        <f>TEXT(RESULT__B[[#This Row],[DTEDAY]],"DD")</f>
        <v>11</v>
      </c>
    </row>
    <row r="240" spans="1:28" x14ac:dyDescent="0.25">
      <c r="A240" t="s">
        <v>16</v>
      </c>
      <c r="B240">
        <v>238</v>
      </c>
      <c r="C240" s="1">
        <v>40554</v>
      </c>
      <c r="D240">
        <v>1</v>
      </c>
      <c r="E240">
        <v>0</v>
      </c>
      <c r="F240">
        <v>1</v>
      </c>
      <c r="G240">
        <v>6</v>
      </c>
      <c r="H240" t="s">
        <v>21</v>
      </c>
      <c r="I240">
        <v>2</v>
      </c>
      <c r="J240">
        <v>2</v>
      </c>
      <c r="K240" s="53">
        <v>0.16</v>
      </c>
      <c r="L240" s="53">
        <v>0.18179999999999999</v>
      </c>
      <c r="M240">
        <v>0.55000000000000004</v>
      </c>
      <c r="N240">
        <v>0.1343</v>
      </c>
      <c r="O240">
        <v>0</v>
      </c>
      <c r="P240">
        <v>27</v>
      </c>
      <c r="Q240">
        <v>27</v>
      </c>
      <c r="R240" t="s">
        <v>33</v>
      </c>
      <c r="S240">
        <v>2011</v>
      </c>
      <c r="T240" t="s">
        <v>31</v>
      </c>
      <c r="U240" s="66">
        <v>0.25</v>
      </c>
      <c r="V240" t="s">
        <v>51</v>
      </c>
      <c r="W240" t="s">
        <v>34</v>
      </c>
      <c r="X240" s="53">
        <v>0.16</v>
      </c>
      <c r="Y240" s="53">
        <v>0.18</v>
      </c>
      <c r="Z240" s="54">
        <v>0.55000000000000004</v>
      </c>
      <c r="AA240" s="67" t="str">
        <f>TEXT(RESULT__B[[#This Row],[TIME]],"AM/PM")</f>
        <v>AM</v>
      </c>
      <c r="AB240" t="str">
        <f>TEXT(RESULT__B[[#This Row],[DTEDAY]],"DD")</f>
        <v>11</v>
      </c>
    </row>
    <row r="241" spans="1:28" x14ac:dyDescent="0.25">
      <c r="A241" t="s">
        <v>16</v>
      </c>
      <c r="B241">
        <v>239</v>
      </c>
      <c r="C241" s="1">
        <v>40554</v>
      </c>
      <c r="D241">
        <v>1</v>
      </c>
      <c r="E241">
        <v>0</v>
      </c>
      <c r="F241">
        <v>1</v>
      </c>
      <c r="G241">
        <v>7</v>
      </c>
      <c r="H241" t="s">
        <v>21</v>
      </c>
      <c r="I241">
        <v>2</v>
      </c>
      <c r="J241">
        <v>2</v>
      </c>
      <c r="K241" s="53">
        <v>0.16</v>
      </c>
      <c r="L241" s="53">
        <v>0.2273</v>
      </c>
      <c r="M241">
        <v>0.55000000000000004</v>
      </c>
      <c r="N241">
        <v>0</v>
      </c>
      <c r="O241">
        <v>2</v>
      </c>
      <c r="P241">
        <v>97</v>
      </c>
      <c r="Q241">
        <v>99</v>
      </c>
      <c r="R241" t="s">
        <v>33</v>
      </c>
      <c r="S241">
        <v>2011</v>
      </c>
      <c r="T241" t="s">
        <v>31</v>
      </c>
      <c r="U241" s="66">
        <v>0.29166666666666669</v>
      </c>
      <c r="V241" t="s">
        <v>51</v>
      </c>
      <c r="W241" t="s">
        <v>34</v>
      </c>
      <c r="X241" s="53">
        <v>0.16</v>
      </c>
      <c r="Y241" s="53">
        <v>0.23</v>
      </c>
      <c r="Z241" s="54">
        <v>0.55000000000000004</v>
      </c>
      <c r="AA241" s="67" t="str">
        <f>TEXT(RESULT__B[[#This Row],[TIME]],"AM/PM")</f>
        <v>AM</v>
      </c>
      <c r="AB241" t="str">
        <f>TEXT(RESULT__B[[#This Row],[DTEDAY]],"DD")</f>
        <v>11</v>
      </c>
    </row>
    <row r="242" spans="1:28" x14ac:dyDescent="0.25">
      <c r="A242" t="s">
        <v>16</v>
      </c>
      <c r="B242">
        <v>240</v>
      </c>
      <c r="C242" s="1">
        <v>40554</v>
      </c>
      <c r="D242">
        <v>1</v>
      </c>
      <c r="E242">
        <v>0</v>
      </c>
      <c r="F242">
        <v>1</v>
      </c>
      <c r="G242">
        <v>8</v>
      </c>
      <c r="H242" t="s">
        <v>21</v>
      </c>
      <c r="I242">
        <v>2</v>
      </c>
      <c r="J242">
        <v>2</v>
      </c>
      <c r="K242" s="53">
        <v>0.18</v>
      </c>
      <c r="L242" s="53">
        <v>0.21210000000000001</v>
      </c>
      <c r="M242">
        <v>0.51</v>
      </c>
      <c r="N242">
        <v>8.9599999999999999E-2</v>
      </c>
      <c r="O242">
        <v>3</v>
      </c>
      <c r="P242">
        <v>214</v>
      </c>
      <c r="Q242">
        <v>217</v>
      </c>
      <c r="R242" t="s">
        <v>33</v>
      </c>
      <c r="S242">
        <v>2011</v>
      </c>
      <c r="T242" t="s">
        <v>31</v>
      </c>
      <c r="U242" s="66">
        <v>0.33333333333333331</v>
      </c>
      <c r="V242" t="s">
        <v>51</v>
      </c>
      <c r="W242" t="s">
        <v>34</v>
      </c>
      <c r="X242" s="53">
        <v>0.18</v>
      </c>
      <c r="Y242" s="53">
        <v>0.21</v>
      </c>
      <c r="Z242" s="54">
        <v>0.51</v>
      </c>
      <c r="AA242" s="67" t="str">
        <f>TEXT(RESULT__B[[#This Row],[TIME]],"AM/PM")</f>
        <v>AM</v>
      </c>
      <c r="AB242" t="str">
        <f>TEXT(RESULT__B[[#This Row],[DTEDAY]],"DD")</f>
        <v>11</v>
      </c>
    </row>
    <row r="243" spans="1:28" x14ac:dyDescent="0.25">
      <c r="A243" t="s">
        <v>16</v>
      </c>
      <c r="B243">
        <v>241</v>
      </c>
      <c r="C243" s="1">
        <v>40554</v>
      </c>
      <c r="D243">
        <v>1</v>
      </c>
      <c r="E243">
        <v>0</v>
      </c>
      <c r="F243">
        <v>1</v>
      </c>
      <c r="G243">
        <v>9</v>
      </c>
      <c r="H243" t="s">
        <v>21</v>
      </c>
      <c r="I243">
        <v>2</v>
      </c>
      <c r="J243">
        <v>2</v>
      </c>
      <c r="K243" s="53">
        <v>0.18</v>
      </c>
      <c r="L243" s="53">
        <v>0.19700000000000001</v>
      </c>
      <c r="M243">
        <v>0.51</v>
      </c>
      <c r="N243">
        <v>0.16420000000000001</v>
      </c>
      <c r="O243">
        <v>3</v>
      </c>
      <c r="P243">
        <v>127</v>
      </c>
      <c r="Q243">
        <v>130</v>
      </c>
      <c r="R243" t="s">
        <v>33</v>
      </c>
      <c r="S243">
        <v>2011</v>
      </c>
      <c r="T243" t="s">
        <v>31</v>
      </c>
      <c r="U243" s="66">
        <v>0.375</v>
      </c>
      <c r="V243" t="s">
        <v>51</v>
      </c>
      <c r="W243" t="s">
        <v>34</v>
      </c>
      <c r="X243" s="53">
        <v>0.18</v>
      </c>
      <c r="Y243" s="53">
        <v>0.2</v>
      </c>
      <c r="Z243" s="54">
        <v>0.51</v>
      </c>
      <c r="AA243" s="67" t="str">
        <f>TEXT(RESULT__B[[#This Row],[TIME]],"AM/PM")</f>
        <v>AM</v>
      </c>
      <c r="AB243" t="str">
        <f>TEXT(RESULT__B[[#This Row],[DTEDAY]],"DD")</f>
        <v>11</v>
      </c>
    </row>
    <row r="244" spans="1:28" x14ac:dyDescent="0.25">
      <c r="A244" t="s">
        <v>16</v>
      </c>
      <c r="B244">
        <v>242</v>
      </c>
      <c r="C244" s="1">
        <v>40554</v>
      </c>
      <c r="D244">
        <v>1</v>
      </c>
      <c r="E244">
        <v>0</v>
      </c>
      <c r="F244">
        <v>1</v>
      </c>
      <c r="G244">
        <v>10</v>
      </c>
      <c r="H244" t="s">
        <v>21</v>
      </c>
      <c r="I244">
        <v>2</v>
      </c>
      <c r="J244">
        <v>2</v>
      </c>
      <c r="K244" s="53">
        <v>0.2</v>
      </c>
      <c r="L244" s="53">
        <v>0.21210000000000001</v>
      </c>
      <c r="M244">
        <v>0.51</v>
      </c>
      <c r="N244">
        <v>0.16420000000000001</v>
      </c>
      <c r="O244">
        <v>3</v>
      </c>
      <c r="P244">
        <v>51</v>
      </c>
      <c r="Q244">
        <v>54</v>
      </c>
      <c r="R244" t="s">
        <v>33</v>
      </c>
      <c r="S244">
        <v>2011</v>
      </c>
      <c r="T244" t="s">
        <v>31</v>
      </c>
      <c r="U244" s="66">
        <v>0.41666666666666669</v>
      </c>
      <c r="V244" t="s">
        <v>51</v>
      </c>
      <c r="W244" t="s">
        <v>34</v>
      </c>
      <c r="X244" s="53">
        <v>0.2</v>
      </c>
      <c r="Y244" s="53">
        <v>0.21</v>
      </c>
      <c r="Z244" s="54">
        <v>0.51</v>
      </c>
      <c r="AA244" s="67" t="str">
        <f>TEXT(RESULT__B[[#This Row],[TIME]],"AM/PM")</f>
        <v>AM</v>
      </c>
      <c r="AB244" t="str">
        <f>TEXT(RESULT__B[[#This Row],[DTEDAY]],"DD")</f>
        <v>11</v>
      </c>
    </row>
    <row r="245" spans="1:28" x14ac:dyDescent="0.25">
      <c r="A245" t="s">
        <v>16</v>
      </c>
      <c r="B245">
        <v>243</v>
      </c>
      <c r="C245" s="1">
        <v>40554</v>
      </c>
      <c r="D245">
        <v>1</v>
      </c>
      <c r="E245">
        <v>0</v>
      </c>
      <c r="F245">
        <v>1</v>
      </c>
      <c r="G245">
        <v>11</v>
      </c>
      <c r="H245" t="s">
        <v>21</v>
      </c>
      <c r="I245">
        <v>2</v>
      </c>
      <c r="J245">
        <v>2</v>
      </c>
      <c r="K245" s="53">
        <v>0.2</v>
      </c>
      <c r="L245" s="53">
        <v>0.21210000000000001</v>
      </c>
      <c r="M245">
        <v>0.47</v>
      </c>
      <c r="N245">
        <v>0.1343</v>
      </c>
      <c r="O245">
        <v>4</v>
      </c>
      <c r="P245">
        <v>31</v>
      </c>
      <c r="Q245">
        <v>35</v>
      </c>
      <c r="R245" t="s">
        <v>33</v>
      </c>
      <c r="S245">
        <v>2011</v>
      </c>
      <c r="T245" t="s">
        <v>31</v>
      </c>
      <c r="U245" s="66">
        <v>0.45833333333333331</v>
      </c>
      <c r="V245" t="s">
        <v>51</v>
      </c>
      <c r="W245" t="s">
        <v>34</v>
      </c>
      <c r="X245" s="53">
        <v>0.2</v>
      </c>
      <c r="Y245" s="53">
        <v>0.21</v>
      </c>
      <c r="Z245" s="54">
        <v>0.47</v>
      </c>
      <c r="AA245" s="67" t="str">
        <f>TEXT(RESULT__B[[#This Row],[TIME]],"AM/PM")</f>
        <v>AM</v>
      </c>
      <c r="AB245" t="str">
        <f>TEXT(RESULT__B[[#This Row],[DTEDAY]],"DD")</f>
        <v>11</v>
      </c>
    </row>
    <row r="246" spans="1:28" x14ac:dyDescent="0.25">
      <c r="A246" t="s">
        <v>16</v>
      </c>
      <c r="B246">
        <v>244</v>
      </c>
      <c r="C246" s="1">
        <v>40554</v>
      </c>
      <c r="D246">
        <v>1</v>
      </c>
      <c r="E246">
        <v>0</v>
      </c>
      <c r="F246">
        <v>1</v>
      </c>
      <c r="G246">
        <v>12</v>
      </c>
      <c r="H246" t="s">
        <v>21</v>
      </c>
      <c r="I246">
        <v>2</v>
      </c>
      <c r="J246">
        <v>2</v>
      </c>
      <c r="K246" s="53">
        <v>0.2</v>
      </c>
      <c r="L246" s="53">
        <v>0.2273</v>
      </c>
      <c r="M246">
        <v>0.51</v>
      </c>
      <c r="N246">
        <v>0.1045</v>
      </c>
      <c r="O246">
        <v>2</v>
      </c>
      <c r="P246">
        <v>55</v>
      </c>
      <c r="Q246">
        <v>57</v>
      </c>
      <c r="R246" t="s">
        <v>33</v>
      </c>
      <c r="S246">
        <v>2011</v>
      </c>
      <c r="T246" t="s">
        <v>31</v>
      </c>
      <c r="U246" s="66">
        <v>0.5</v>
      </c>
      <c r="V246" t="s">
        <v>51</v>
      </c>
      <c r="W246" t="s">
        <v>34</v>
      </c>
      <c r="X246" s="53">
        <v>0.2</v>
      </c>
      <c r="Y246" s="53">
        <v>0.23</v>
      </c>
      <c r="Z246" s="54">
        <v>0.51</v>
      </c>
      <c r="AA246" s="67" t="str">
        <f>TEXT(RESULT__B[[#This Row],[TIME]],"AM/PM")</f>
        <v>PM</v>
      </c>
      <c r="AB246" t="str">
        <f>TEXT(RESULT__B[[#This Row],[DTEDAY]],"DD")</f>
        <v>11</v>
      </c>
    </row>
    <row r="247" spans="1:28" x14ac:dyDescent="0.25">
      <c r="A247" t="s">
        <v>16</v>
      </c>
      <c r="B247">
        <v>245</v>
      </c>
      <c r="C247" s="1">
        <v>40554</v>
      </c>
      <c r="D247">
        <v>1</v>
      </c>
      <c r="E247">
        <v>0</v>
      </c>
      <c r="F247">
        <v>1</v>
      </c>
      <c r="G247">
        <v>13</v>
      </c>
      <c r="H247" t="s">
        <v>21</v>
      </c>
      <c r="I247">
        <v>2</v>
      </c>
      <c r="J247">
        <v>2</v>
      </c>
      <c r="K247" s="53">
        <v>0.2</v>
      </c>
      <c r="L247" s="53">
        <v>0.2273</v>
      </c>
      <c r="M247">
        <v>0.59</v>
      </c>
      <c r="N247">
        <v>8.9599999999999999E-2</v>
      </c>
      <c r="O247">
        <v>6</v>
      </c>
      <c r="P247">
        <v>46</v>
      </c>
      <c r="Q247">
        <v>52</v>
      </c>
      <c r="R247" t="s">
        <v>33</v>
      </c>
      <c r="S247">
        <v>2011</v>
      </c>
      <c r="T247" t="s">
        <v>31</v>
      </c>
      <c r="U247" s="66">
        <v>0.54166666666666663</v>
      </c>
      <c r="V247" t="s">
        <v>51</v>
      </c>
      <c r="W247" t="s">
        <v>34</v>
      </c>
      <c r="X247" s="53">
        <v>0.2</v>
      </c>
      <c r="Y247" s="53">
        <v>0.23</v>
      </c>
      <c r="Z247" s="54">
        <v>0.59</v>
      </c>
      <c r="AA247" s="67" t="str">
        <f>TEXT(RESULT__B[[#This Row],[TIME]],"AM/PM")</f>
        <v>PM</v>
      </c>
      <c r="AB247" t="str">
        <f>TEXT(RESULT__B[[#This Row],[DTEDAY]],"DD")</f>
        <v>11</v>
      </c>
    </row>
    <row r="248" spans="1:28" x14ac:dyDescent="0.25">
      <c r="A248" t="s">
        <v>16</v>
      </c>
      <c r="B248">
        <v>246</v>
      </c>
      <c r="C248" s="1">
        <v>40554</v>
      </c>
      <c r="D248">
        <v>1</v>
      </c>
      <c r="E248">
        <v>0</v>
      </c>
      <c r="F248">
        <v>1</v>
      </c>
      <c r="G248">
        <v>14</v>
      </c>
      <c r="H248" t="s">
        <v>21</v>
      </c>
      <c r="I248">
        <v>2</v>
      </c>
      <c r="J248">
        <v>2</v>
      </c>
      <c r="K248" s="53">
        <v>0.2</v>
      </c>
      <c r="L248" s="53">
        <v>0.2273</v>
      </c>
      <c r="M248">
        <v>0.59</v>
      </c>
      <c r="N248">
        <v>8.9599999999999999E-2</v>
      </c>
      <c r="O248">
        <v>3</v>
      </c>
      <c r="P248">
        <v>60</v>
      </c>
      <c r="Q248">
        <v>63</v>
      </c>
      <c r="R248" t="s">
        <v>33</v>
      </c>
      <c r="S248">
        <v>2011</v>
      </c>
      <c r="T248" t="s">
        <v>31</v>
      </c>
      <c r="U248" s="66">
        <v>0.58333333333333337</v>
      </c>
      <c r="V248" t="s">
        <v>51</v>
      </c>
      <c r="W248" t="s">
        <v>34</v>
      </c>
      <c r="X248" s="53">
        <v>0.2</v>
      </c>
      <c r="Y248" s="53">
        <v>0.23</v>
      </c>
      <c r="Z248" s="54">
        <v>0.59</v>
      </c>
      <c r="AA248" s="67" t="str">
        <f>TEXT(RESULT__B[[#This Row],[TIME]],"AM/PM")</f>
        <v>PM</v>
      </c>
      <c r="AB248" t="str">
        <f>TEXT(RESULT__B[[#This Row],[DTEDAY]],"DD")</f>
        <v>11</v>
      </c>
    </row>
    <row r="249" spans="1:28" x14ac:dyDescent="0.25">
      <c r="A249" t="s">
        <v>16</v>
      </c>
      <c r="B249">
        <v>247</v>
      </c>
      <c r="C249" s="1">
        <v>40554</v>
      </c>
      <c r="D249">
        <v>1</v>
      </c>
      <c r="E249">
        <v>0</v>
      </c>
      <c r="F249">
        <v>1</v>
      </c>
      <c r="G249">
        <v>15</v>
      </c>
      <c r="H249" t="s">
        <v>21</v>
      </c>
      <c r="I249">
        <v>2</v>
      </c>
      <c r="J249">
        <v>2</v>
      </c>
      <c r="K249" s="53">
        <v>0.16</v>
      </c>
      <c r="L249" s="53">
        <v>0.19700000000000001</v>
      </c>
      <c r="M249">
        <v>0.8</v>
      </c>
      <c r="N249">
        <v>8.9599999999999999E-2</v>
      </c>
      <c r="O249">
        <v>2</v>
      </c>
      <c r="P249">
        <v>45</v>
      </c>
      <c r="Q249">
        <v>47</v>
      </c>
      <c r="R249" t="s">
        <v>33</v>
      </c>
      <c r="S249">
        <v>2011</v>
      </c>
      <c r="T249" t="s">
        <v>31</v>
      </c>
      <c r="U249" s="66">
        <v>0.625</v>
      </c>
      <c r="V249" t="s">
        <v>51</v>
      </c>
      <c r="W249" t="s">
        <v>34</v>
      </c>
      <c r="X249" s="53">
        <v>0.16</v>
      </c>
      <c r="Y249" s="53">
        <v>0.2</v>
      </c>
      <c r="Z249" s="54">
        <v>0.8</v>
      </c>
      <c r="AA249" s="67" t="str">
        <f>TEXT(RESULT__B[[#This Row],[TIME]],"AM/PM")</f>
        <v>PM</v>
      </c>
      <c r="AB249" t="str">
        <f>TEXT(RESULT__B[[#This Row],[DTEDAY]],"DD")</f>
        <v>11</v>
      </c>
    </row>
    <row r="250" spans="1:28" x14ac:dyDescent="0.25">
      <c r="A250" t="s">
        <v>16</v>
      </c>
      <c r="B250">
        <v>248</v>
      </c>
      <c r="C250" s="1">
        <v>40554</v>
      </c>
      <c r="D250">
        <v>1</v>
      </c>
      <c r="E250">
        <v>0</v>
      </c>
      <c r="F250">
        <v>1</v>
      </c>
      <c r="G250">
        <v>16</v>
      </c>
      <c r="H250" t="s">
        <v>21</v>
      </c>
      <c r="I250">
        <v>2</v>
      </c>
      <c r="J250">
        <v>2</v>
      </c>
      <c r="K250" s="53">
        <v>0.16</v>
      </c>
      <c r="L250" s="53">
        <v>0.1515</v>
      </c>
      <c r="M250">
        <v>0.86</v>
      </c>
      <c r="N250">
        <v>0.22389999999999999</v>
      </c>
      <c r="O250">
        <v>4</v>
      </c>
      <c r="P250">
        <v>72</v>
      </c>
      <c r="Q250">
        <v>76</v>
      </c>
      <c r="R250" t="s">
        <v>33</v>
      </c>
      <c r="S250">
        <v>2011</v>
      </c>
      <c r="T250" t="s">
        <v>31</v>
      </c>
      <c r="U250" s="66">
        <v>0.66666666666666663</v>
      </c>
      <c r="V250" t="s">
        <v>51</v>
      </c>
      <c r="W250" t="s">
        <v>34</v>
      </c>
      <c r="X250" s="53">
        <v>0.16</v>
      </c>
      <c r="Y250" s="53">
        <v>0.15</v>
      </c>
      <c r="Z250" s="54">
        <v>0.86</v>
      </c>
      <c r="AA250" s="67" t="str">
        <f>TEXT(RESULT__B[[#This Row],[TIME]],"AM/PM")</f>
        <v>PM</v>
      </c>
      <c r="AB250" t="str">
        <f>TEXT(RESULT__B[[#This Row],[DTEDAY]],"DD")</f>
        <v>11</v>
      </c>
    </row>
    <row r="251" spans="1:28" x14ac:dyDescent="0.25">
      <c r="A251" t="s">
        <v>16</v>
      </c>
      <c r="B251">
        <v>249</v>
      </c>
      <c r="C251" s="1">
        <v>40554</v>
      </c>
      <c r="D251">
        <v>1</v>
      </c>
      <c r="E251">
        <v>0</v>
      </c>
      <c r="F251">
        <v>1</v>
      </c>
      <c r="G251">
        <v>17</v>
      </c>
      <c r="H251" t="s">
        <v>21</v>
      </c>
      <c r="I251">
        <v>2</v>
      </c>
      <c r="J251">
        <v>2</v>
      </c>
      <c r="K251" s="53">
        <v>0.16</v>
      </c>
      <c r="L251" s="53">
        <v>0.1515</v>
      </c>
      <c r="M251">
        <v>0.86</v>
      </c>
      <c r="N251">
        <v>0.22389999999999999</v>
      </c>
      <c r="O251">
        <v>6</v>
      </c>
      <c r="P251">
        <v>130</v>
      </c>
      <c r="Q251">
        <v>136</v>
      </c>
      <c r="R251" t="s">
        <v>33</v>
      </c>
      <c r="S251">
        <v>2011</v>
      </c>
      <c r="T251" t="s">
        <v>31</v>
      </c>
      <c r="U251" s="66">
        <v>0.70833333333333337</v>
      </c>
      <c r="V251" t="s">
        <v>51</v>
      </c>
      <c r="W251" t="s">
        <v>34</v>
      </c>
      <c r="X251" s="53">
        <v>0.16</v>
      </c>
      <c r="Y251" s="53">
        <v>0.15</v>
      </c>
      <c r="Z251" s="54">
        <v>0.86</v>
      </c>
      <c r="AA251" s="67" t="str">
        <f>TEXT(RESULT__B[[#This Row],[TIME]],"AM/PM")</f>
        <v>PM</v>
      </c>
      <c r="AB251" t="str">
        <f>TEXT(RESULT__B[[#This Row],[DTEDAY]],"DD")</f>
        <v>11</v>
      </c>
    </row>
    <row r="252" spans="1:28" x14ac:dyDescent="0.25">
      <c r="A252" t="s">
        <v>16</v>
      </c>
      <c r="B252">
        <v>250</v>
      </c>
      <c r="C252" s="1">
        <v>40554</v>
      </c>
      <c r="D252">
        <v>1</v>
      </c>
      <c r="E252">
        <v>0</v>
      </c>
      <c r="F252">
        <v>1</v>
      </c>
      <c r="G252">
        <v>18</v>
      </c>
      <c r="H252" t="s">
        <v>21</v>
      </c>
      <c r="I252">
        <v>2</v>
      </c>
      <c r="J252">
        <v>3</v>
      </c>
      <c r="K252" s="53">
        <v>0.16</v>
      </c>
      <c r="L252" s="53">
        <v>0.18179999999999999</v>
      </c>
      <c r="M252">
        <v>0.93</v>
      </c>
      <c r="N252">
        <v>0.1045</v>
      </c>
      <c r="O252">
        <v>1</v>
      </c>
      <c r="P252">
        <v>94</v>
      </c>
      <c r="Q252">
        <v>95</v>
      </c>
      <c r="R252" t="s">
        <v>33</v>
      </c>
      <c r="S252">
        <v>2011</v>
      </c>
      <c r="T252" t="s">
        <v>31</v>
      </c>
      <c r="U252" s="66">
        <v>0.75</v>
      </c>
      <c r="V252" t="s">
        <v>51</v>
      </c>
      <c r="W252" t="s">
        <v>35</v>
      </c>
      <c r="X252" s="53">
        <v>0.16</v>
      </c>
      <c r="Y252" s="53">
        <v>0.18</v>
      </c>
      <c r="Z252" s="54">
        <v>0.93</v>
      </c>
      <c r="AA252" s="67" t="str">
        <f>TEXT(RESULT__B[[#This Row],[TIME]],"AM/PM")</f>
        <v>PM</v>
      </c>
      <c r="AB252" t="str">
        <f>TEXT(RESULT__B[[#This Row],[DTEDAY]],"DD")</f>
        <v>11</v>
      </c>
    </row>
    <row r="253" spans="1:28" x14ac:dyDescent="0.25">
      <c r="A253" t="s">
        <v>16</v>
      </c>
      <c r="B253">
        <v>251</v>
      </c>
      <c r="C253" s="1">
        <v>40554</v>
      </c>
      <c r="D253">
        <v>1</v>
      </c>
      <c r="E253">
        <v>0</v>
      </c>
      <c r="F253">
        <v>1</v>
      </c>
      <c r="G253">
        <v>19</v>
      </c>
      <c r="H253" t="s">
        <v>21</v>
      </c>
      <c r="I253">
        <v>2</v>
      </c>
      <c r="J253">
        <v>3</v>
      </c>
      <c r="K253" s="53">
        <v>0.16</v>
      </c>
      <c r="L253" s="53">
        <v>0.2273</v>
      </c>
      <c r="M253">
        <v>0.93</v>
      </c>
      <c r="N253">
        <v>0</v>
      </c>
      <c r="O253">
        <v>0</v>
      </c>
      <c r="P253">
        <v>51</v>
      </c>
      <c r="Q253">
        <v>51</v>
      </c>
      <c r="R253" t="s">
        <v>33</v>
      </c>
      <c r="S253">
        <v>2011</v>
      </c>
      <c r="T253" t="s">
        <v>31</v>
      </c>
      <c r="U253" s="66">
        <v>0.79166666666666663</v>
      </c>
      <c r="V253" t="s">
        <v>51</v>
      </c>
      <c r="W253" t="s">
        <v>35</v>
      </c>
      <c r="X253" s="53">
        <v>0.16</v>
      </c>
      <c r="Y253" s="53">
        <v>0.23</v>
      </c>
      <c r="Z253" s="54">
        <v>0.93</v>
      </c>
      <c r="AA253" s="67" t="str">
        <f>TEXT(RESULT__B[[#This Row],[TIME]],"AM/PM")</f>
        <v>PM</v>
      </c>
      <c r="AB253" t="str">
        <f>TEXT(RESULT__B[[#This Row],[DTEDAY]],"DD")</f>
        <v>11</v>
      </c>
    </row>
    <row r="254" spans="1:28" x14ac:dyDescent="0.25">
      <c r="A254" t="s">
        <v>16</v>
      </c>
      <c r="B254">
        <v>252</v>
      </c>
      <c r="C254" s="1">
        <v>40554</v>
      </c>
      <c r="D254">
        <v>1</v>
      </c>
      <c r="E254">
        <v>0</v>
      </c>
      <c r="F254">
        <v>1</v>
      </c>
      <c r="G254">
        <v>20</v>
      </c>
      <c r="H254" t="s">
        <v>21</v>
      </c>
      <c r="I254">
        <v>2</v>
      </c>
      <c r="J254">
        <v>3</v>
      </c>
      <c r="K254" s="53">
        <v>0.16</v>
      </c>
      <c r="L254" s="53">
        <v>0.1515</v>
      </c>
      <c r="M254">
        <v>0.93</v>
      </c>
      <c r="N254">
        <v>0.19400000000000001</v>
      </c>
      <c r="O254">
        <v>0</v>
      </c>
      <c r="P254">
        <v>32</v>
      </c>
      <c r="Q254">
        <v>32</v>
      </c>
      <c r="R254" t="s">
        <v>33</v>
      </c>
      <c r="S254">
        <v>2011</v>
      </c>
      <c r="T254" t="s">
        <v>31</v>
      </c>
      <c r="U254" s="66">
        <v>0.83333333333333337</v>
      </c>
      <c r="V254" t="s">
        <v>51</v>
      </c>
      <c r="W254" t="s">
        <v>35</v>
      </c>
      <c r="X254" s="53">
        <v>0.16</v>
      </c>
      <c r="Y254" s="53">
        <v>0.15</v>
      </c>
      <c r="Z254" s="54">
        <v>0.93</v>
      </c>
      <c r="AA254" s="67" t="str">
        <f>TEXT(RESULT__B[[#This Row],[TIME]],"AM/PM")</f>
        <v>PM</v>
      </c>
      <c r="AB254" t="str">
        <f>TEXT(RESULT__B[[#This Row],[DTEDAY]],"DD")</f>
        <v>11</v>
      </c>
    </row>
    <row r="255" spans="1:28" x14ac:dyDescent="0.25">
      <c r="A255" t="s">
        <v>16</v>
      </c>
      <c r="B255">
        <v>253</v>
      </c>
      <c r="C255" s="1">
        <v>40554</v>
      </c>
      <c r="D255">
        <v>1</v>
      </c>
      <c r="E255">
        <v>0</v>
      </c>
      <c r="F255">
        <v>1</v>
      </c>
      <c r="G255">
        <v>21</v>
      </c>
      <c r="H255" t="s">
        <v>21</v>
      </c>
      <c r="I255">
        <v>2</v>
      </c>
      <c r="J255">
        <v>3</v>
      </c>
      <c r="K255" s="53">
        <v>0.16</v>
      </c>
      <c r="L255" s="53">
        <v>0.19700000000000001</v>
      </c>
      <c r="M255">
        <v>0.86</v>
      </c>
      <c r="N255">
        <v>8.9599999999999999E-2</v>
      </c>
      <c r="O255">
        <v>0</v>
      </c>
      <c r="P255">
        <v>20</v>
      </c>
      <c r="Q255">
        <v>20</v>
      </c>
      <c r="R255" t="s">
        <v>33</v>
      </c>
      <c r="S255">
        <v>2011</v>
      </c>
      <c r="T255" t="s">
        <v>31</v>
      </c>
      <c r="U255" s="66">
        <v>0.875</v>
      </c>
      <c r="V255" t="s">
        <v>51</v>
      </c>
      <c r="W255" t="s">
        <v>35</v>
      </c>
      <c r="X255" s="53">
        <v>0.16</v>
      </c>
      <c r="Y255" s="53">
        <v>0.2</v>
      </c>
      <c r="Z255" s="54">
        <v>0.86</v>
      </c>
      <c r="AA255" s="67" t="str">
        <f>TEXT(RESULT__B[[#This Row],[TIME]],"AM/PM")</f>
        <v>PM</v>
      </c>
      <c r="AB255" t="str">
        <f>TEXT(RESULT__B[[#This Row],[DTEDAY]],"DD")</f>
        <v>11</v>
      </c>
    </row>
    <row r="256" spans="1:28" x14ac:dyDescent="0.25">
      <c r="A256" t="s">
        <v>16</v>
      </c>
      <c r="B256">
        <v>254</v>
      </c>
      <c r="C256" s="1">
        <v>40554</v>
      </c>
      <c r="D256">
        <v>1</v>
      </c>
      <c r="E256">
        <v>0</v>
      </c>
      <c r="F256">
        <v>1</v>
      </c>
      <c r="G256">
        <v>22</v>
      </c>
      <c r="H256" t="s">
        <v>21</v>
      </c>
      <c r="I256">
        <v>2</v>
      </c>
      <c r="J256">
        <v>3</v>
      </c>
      <c r="K256" s="53">
        <v>0.16</v>
      </c>
      <c r="L256" s="53">
        <v>0.18179999999999999</v>
      </c>
      <c r="M256">
        <v>0.93</v>
      </c>
      <c r="N256">
        <v>0.1045</v>
      </c>
      <c r="O256">
        <v>1</v>
      </c>
      <c r="P256">
        <v>28</v>
      </c>
      <c r="Q256">
        <v>29</v>
      </c>
      <c r="R256" t="s">
        <v>33</v>
      </c>
      <c r="S256">
        <v>2011</v>
      </c>
      <c r="T256" t="s">
        <v>31</v>
      </c>
      <c r="U256" s="66">
        <v>0.91666666666666663</v>
      </c>
      <c r="V256" t="s">
        <v>51</v>
      </c>
      <c r="W256" t="s">
        <v>35</v>
      </c>
      <c r="X256" s="53">
        <v>0.16</v>
      </c>
      <c r="Y256" s="53">
        <v>0.18</v>
      </c>
      <c r="Z256" s="54">
        <v>0.93</v>
      </c>
      <c r="AA256" s="67" t="str">
        <f>TEXT(RESULT__B[[#This Row],[TIME]],"AM/PM")</f>
        <v>PM</v>
      </c>
      <c r="AB256" t="str">
        <f>TEXT(RESULT__B[[#This Row],[DTEDAY]],"DD")</f>
        <v>11</v>
      </c>
    </row>
    <row r="257" spans="1:28" x14ac:dyDescent="0.25">
      <c r="A257" t="s">
        <v>16</v>
      </c>
      <c r="B257">
        <v>255</v>
      </c>
      <c r="C257" s="1">
        <v>40554</v>
      </c>
      <c r="D257">
        <v>1</v>
      </c>
      <c r="E257">
        <v>0</v>
      </c>
      <c r="F257">
        <v>1</v>
      </c>
      <c r="G257">
        <v>23</v>
      </c>
      <c r="H257" t="s">
        <v>21</v>
      </c>
      <c r="I257">
        <v>2</v>
      </c>
      <c r="J257">
        <v>3</v>
      </c>
      <c r="K257" s="53">
        <v>0.16</v>
      </c>
      <c r="L257" s="53">
        <v>0.19700000000000001</v>
      </c>
      <c r="M257">
        <v>0.93</v>
      </c>
      <c r="N257">
        <v>8.9599999999999999E-2</v>
      </c>
      <c r="O257">
        <v>1</v>
      </c>
      <c r="P257">
        <v>18</v>
      </c>
      <c r="Q257">
        <v>19</v>
      </c>
      <c r="R257" t="s">
        <v>33</v>
      </c>
      <c r="S257">
        <v>2011</v>
      </c>
      <c r="T257" t="s">
        <v>31</v>
      </c>
      <c r="U257" s="66">
        <v>0.95833333333333337</v>
      </c>
      <c r="V257" t="s">
        <v>51</v>
      </c>
      <c r="W257" t="s">
        <v>35</v>
      </c>
      <c r="X257" s="53">
        <v>0.16</v>
      </c>
      <c r="Y257" s="53">
        <v>0.2</v>
      </c>
      <c r="Z257" s="54">
        <v>0.93</v>
      </c>
      <c r="AA257" s="67" t="str">
        <f>TEXT(RESULT__B[[#This Row],[TIME]],"AM/PM")</f>
        <v>PM</v>
      </c>
      <c r="AB257" t="str">
        <f>TEXT(RESULT__B[[#This Row],[DTEDAY]],"DD")</f>
        <v>11</v>
      </c>
    </row>
    <row r="258" spans="1:28" x14ac:dyDescent="0.25">
      <c r="A258" t="s">
        <v>16</v>
      </c>
      <c r="B258">
        <v>256</v>
      </c>
      <c r="C258" s="1">
        <v>40555</v>
      </c>
      <c r="D258">
        <v>1</v>
      </c>
      <c r="E258">
        <v>0</v>
      </c>
      <c r="F258">
        <v>1</v>
      </c>
      <c r="G258">
        <v>0</v>
      </c>
      <c r="H258" t="s">
        <v>21</v>
      </c>
      <c r="I258">
        <v>3</v>
      </c>
      <c r="J258">
        <v>2</v>
      </c>
      <c r="K258" s="53">
        <v>0.16</v>
      </c>
      <c r="L258" s="53">
        <v>0.19700000000000001</v>
      </c>
      <c r="M258">
        <v>0.86</v>
      </c>
      <c r="N258">
        <v>8.9599999999999999E-2</v>
      </c>
      <c r="O258">
        <v>0</v>
      </c>
      <c r="P258">
        <v>7</v>
      </c>
      <c r="Q258">
        <v>7</v>
      </c>
      <c r="R258" t="s">
        <v>33</v>
      </c>
      <c r="S258">
        <v>2011</v>
      </c>
      <c r="T258" t="s">
        <v>31</v>
      </c>
      <c r="U258" s="66">
        <v>0</v>
      </c>
      <c r="V258" t="s">
        <v>52</v>
      </c>
      <c r="W258" t="s">
        <v>34</v>
      </c>
      <c r="X258" s="53">
        <v>0.16</v>
      </c>
      <c r="Y258" s="53">
        <v>0.2</v>
      </c>
      <c r="Z258" s="54">
        <v>0.86</v>
      </c>
      <c r="AA258" s="67" t="str">
        <f>TEXT(RESULT__B[[#This Row],[TIME]],"AM/PM")</f>
        <v>AM</v>
      </c>
      <c r="AB258" t="str">
        <f>TEXT(RESULT__B[[#This Row],[DTEDAY]],"DD")</f>
        <v>12</v>
      </c>
    </row>
    <row r="259" spans="1:28" x14ac:dyDescent="0.25">
      <c r="A259" t="s">
        <v>16</v>
      </c>
      <c r="B259">
        <v>257</v>
      </c>
      <c r="C259" s="1">
        <v>40555</v>
      </c>
      <c r="D259">
        <v>1</v>
      </c>
      <c r="E259">
        <v>0</v>
      </c>
      <c r="F259">
        <v>1</v>
      </c>
      <c r="G259">
        <v>1</v>
      </c>
      <c r="H259" t="s">
        <v>21</v>
      </c>
      <c r="I259">
        <v>3</v>
      </c>
      <c r="J259">
        <v>2</v>
      </c>
      <c r="K259" s="53">
        <v>0.16</v>
      </c>
      <c r="L259" s="53">
        <v>0.18179999999999999</v>
      </c>
      <c r="M259">
        <v>0.86</v>
      </c>
      <c r="N259">
        <v>0.1045</v>
      </c>
      <c r="O259">
        <v>0</v>
      </c>
      <c r="P259">
        <v>6</v>
      </c>
      <c r="Q259">
        <v>6</v>
      </c>
      <c r="R259" t="s">
        <v>33</v>
      </c>
      <c r="S259">
        <v>2011</v>
      </c>
      <c r="T259" t="s">
        <v>31</v>
      </c>
      <c r="U259" s="66">
        <v>4.1666666666666664E-2</v>
      </c>
      <c r="V259" t="s">
        <v>52</v>
      </c>
      <c r="W259" t="s">
        <v>34</v>
      </c>
      <c r="X259" s="53">
        <v>0.16</v>
      </c>
      <c r="Y259" s="53">
        <v>0.18</v>
      </c>
      <c r="Z259" s="54">
        <v>0.86</v>
      </c>
      <c r="AA259" s="67" t="str">
        <f>TEXT(RESULT__B[[#This Row],[TIME]],"AM/PM")</f>
        <v>AM</v>
      </c>
      <c r="AB259" t="str">
        <f>TEXT(RESULT__B[[#This Row],[DTEDAY]],"DD")</f>
        <v>12</v>
      </c>
    </row>
    <row r="260" spans="1:28" x14ac:dyDescent="0.25">
      <c r="A260" t="s">
        <v>16</v>
      </c>
      <c r="B260">
        <v>258</v>
      </c>
      <c r="C260" s="1">
        <v>40555</v>
      </c>
      <c r="D260">
        <v>1</v>
      </c>
      <c r="E260">
        <v>0</v>
      </c>
      <c r="F260">
        <v>1</v>
      </c>
      <c r="G260">
        <v>2</v>
      </c>
      <c r="H260" t="s">
        <v>21</v>
      </c>
      <c r="I260">
        <v>3</v>
      </c>
      <c r="J260">
        <v>1</v>
      </c>
      <c r="K260" s="53">
        <v>0.14000000000000001</v>
      </c>
      <c r="L260" s="53">
        <v>0.1515</v>
      </c>
      <c r="M260">
        <v>0.86</v>
      </c>
      <c r="N260">
        <v>0.1343</v>
      </c>
      <c r="O260">
        <v>0</v>
      </c>
      <c r="P260">
        <v>1</v>
      </c>
      <c r="Q260">
        <v>1</v>
      </c>
      <c r="R260" t="s">
        <v>33</v>
      </c>
      <c r="S260">
        <v>2011</v>
      </c>
      <c r="T260" t="s">
        <v>31</v>
      </c>
      <c r="U260" s="66">
        <v>8.3333333333333329E-2</v>
      </c>
      <c r="V260" t="s">
        <v>52</v>
      </c>
      <c r="W260" t="s">
        <v>32</v>
      </c>
      <c r="X260" s="53">
        <v>0.14000000000000001</v>
      </c>
      <c r="Y260" s="53">
        <v>0.15</v>
      </c>
      <c r="Z260" s="54">
        <v>0.86</v>
      </c>
      <c r="AA260" s="67" t="str">
        <f>TEXT(RESULT__B[[#This Row],[TIME]],"AM/PM")</f>
        <v>AM</v>
      </c>
      <c r="AB260" t="str">
        <f>TEXT(RESULT__B[[#This Row],[DTEDAY]],"DD")</f>
        <v>12</v>
      </c>
    </row>
    <row r="261" spans="1:28" x14ac:dyDescent="0.25">
      <c r="A261" t="s">
        <v>16</v>
      </c>
      <c r="B261">
        <v>259</v>
      </c>
      <c r="C261" s="1">
        <v>40555</v>
      </c>
      <c r="D261">
        <v>1</v>
      </c>
      <c r="E261">
        <v>0</v>
      </c>
      <c r="F261">
        <v>1</v>
      </c>
      <c r="G261">
        <v>5</v>
      </c>
      <c r="H261" t="s">
        <v>21</v>
      </c>
      <c r="I261">
        <v>3</v>
      </c>
      <c r="J261">
        <v>1</v>
      </c>
      <c r="K261" s="53">
        <v>0.14000000000000001</v>
      </c>
      <c r="L261" s="53">
        <v>0.1515</v>
      </c>
      <c r="M261">
        <v>0.86</v>
      </c>
      <c r="N261">
        <v>0.16420000000000001</v>
      </c>
      <c r="O261">
        <v>0</v>
      </c>
      <c r="P261">
        <v>5</v>
      </c>
      <c r="Q261">
        <v>5</v>
      </c>
      <c r="R261" t="s">
        <v>33</v>
      </c>
      <c r="S261">
        <v>2011</v>
      </c>
      <c r="T261" t="s">
        <v>31</v>
      </c>
      <c r="U261" s="66">
        <v>0.20833333333333334</v>
      </c>
      <c r="V261" t="s">
        <v>52</v>
      </c>
      <c r="W261" t="s">
        <v>32</v>
      </c>
      <c r="X261" s="53">
        <v>0.14000000000000001</v>
      </c>
      <c r="Y261" s="53">
        <v>0.15</v>
      </c>
      <c r="Z261" s="54">
        <v>0.86</v>
      </c>
      <c r="AA261" s="67" t="str">
        <f>TEXT(RESULT__B[[#This Row],[TIME]],"AM/PM")</f>
        <v>AM</v>
      </c>
      <c r="AB261" t="str">
        <f>TEXT(RESULT__B[[#This Row],[DTEDAY]],"DD")</f>
        <v>12</v>
      </c>
    </row>
    <row r="262" spans="1:28" x14ac:dyDescent="0.25">
      <c r="A262" t="s">
        <v>16</v>
      </c>
      <c r="B262">
        <v>260</v>
      </c>
      <c r="C262" s="1">
        <v>40555</v>
      </c>
      <c r="D262">
        <v>1</v>
      </c>
      <c r="E262">
        <v>0</v>
      </c>
      <c r="F262">
        <v>1</v>
      </c>
      <c r="G262">
        <v>6</v>
      </c>
      <c r="H262" t="s">
        <v>21</v>
      </c>
      <c r="I262">
        <v>3</v>
      </c>
      <c r="J262">
        <v>1</v>
      </c>
      <c r="K262" s="53">
        <v>0.12</v>
      </c>
      <c r="L262" s="53">
        <v>0.1515</v>
      </c>
      <c r="M262">
        <v>0.93</v>
      </c>
      <c r="N262">
        <v>0.1343</v>
      </c>
      <c r="O262">
        <v>0</v>
      </c>
      <c r="P262">
        <v>16</v>
      </c>
      <c r="Q262">
        <v>16</v>
      </c>
      <c r="R262" t="s">
        <v>33</v>
      </c>
      <c r="S262">
        <v>2011</v>
      </c>
      <c r="T262" t="s">
        <v>31</v>
      </c>
      <c r="U262" s="66">
        <v>0.25</v>
      </c>
      <c r="V262" t="s">
        <v>52</v>
      </c>
      <c r="W262" t="s">
        <v>32</v>
      </c>
      <c r="X262" s="53">
        <v>0.12</v>
      </c>
      <c r="Y262" s="53">
        <v>0.15</v>
      </c>
      <c r="Z262" s="54">
        <v>0.93</v>
      </c>
      <c r="AA262" s="67" t="str">
        <f>TEXT(RESULT__B[[#This Row],[TIME]],"AM/PM")</f>
        <v>AM</v>
      </c>
      <c r="AB262" t="str">
        <f>TEXT(RESULT__B[[#This Row],[DTEDAY]],"DD")</f>
        <v>12</v>
      </c>
    </row>
    <row r="263" spans="1:28" x14ac:dyDescent="0.25">
      <c r="A263" t="s">
        <v>16</v>
      </c>
      <c r="B263">
        <v>261</v>
      </c>
      <c r="C263" s="1">
        <v>40555</v>
      </c>
      <c r="D263">
        <v>1</v>
      </c>
      <c r="E263">
        <v>0</v>
      </c>
      <c r="F263">
        <v>1</v>
      </c>
      <c r="G263">
        <v>7</v>
      </c>
      <c r="H263" t="s">
        <v>21</v>
      </c>
      <c r="I263">
        <v>3</v>
      </c>
      <c r="J263">
        <v>1</v>
      </c>
      <c r="K263" s="53">
        <v>0.14000000000000001</v>
      </c>
      <c r="L263" s="53">
        <v>0.1515</v>
      </c>
      <c r="M263">
        <v>0.69</v>
      </c>
      <c r="N263">
        <v>0.1343</v>
      </c>
      <c r="O263">
        <v>0</v>
      </c>
      <c r="P263">
        <v>54</v>
      </c>
      <c r="Q263">
        <v>54</v>
      </c>
      <c r="R263" t="s">
        <v>33</v>
      </c>
      <c r="S263">
        <v>2011</v>
      </c>
      <c r="T263" t="s">
        <v>31</v>
      </c>
      <c r="U263" s="66">
        <v>0.29166666666666669</v>
      </c>
      <c r="V263" t="s">
        <v>52</v>
      </c>
      <c r="W263" t="s">
        <v>32</v>
      </c>
      <c r="X263" s="53">
        <v>0.14000000000000001</v>
      </c>
      <c r="Y263" s="53">
        <v>0.15</v>
      </c>
      <c r="Z263" s="54">
        <v>0.69</v>
      </c>
      <c r="AA263" s="67" t="str">
        <f>TEXT(RESULT__B[[#This Row],[TIME]],"AM/PM")</f>
        <v>AM</v>
      </c>
      <c r="AB263" t="str">
        <f>TEXT(RESULT__B[[#This Row],[DTEDAY]],"DD")</f>
        <v>12</v>
      </c>
    </row>
    <row r="264" spans="1:28" x14ac:dyDescent="0.25">
      <c r="A264" t="s">
        <v>16</v>
      </c>
      <c r="B264">
        <v>262</v>
      </c>
      <c r="C264" s="1">
        <v>40555</v>
      </c>
      <c r="D264">
        <v>1</v>
      </c>
      <c r="E264">
        <v>0</v>
      </c>
      <c r="F264">
        <v>1</v>
      </c>
      <c r="G264">
        <v>8</v>
      </c>
      <c r="H264" t="s">
        <v>21</v>
      </c>
      <c r="I264">
        <v>3</v>
      </c>
      <c r="J264">
        <v>1</v>
      </c>
      <c r="K264" s="53">
        <v>0.16</v>
      </c>
      <c r="L264" s="53">
        <v>0.16669999999999999</v>
      </c>
      <c r="M264">
        <v>0.59</v>
      </c>
      <c r="N264">
        <v>0.16420000000000001</v>
      </c>
      <c r="O264">
        <v>3</v>
      </c>
      <c r="P264">
        <v>125</v>
      </c>
      <c r="Q264">
        <v>128</v>
      </c>
      <c r="R264" t="s">
        <v>33</v>
      </c>
      <c r="S264">
        <v>2011</v>
      </c>
      <c r="T264" t="s">
        <v>31</v>
      </c>
      <c r="U264" s="66">
        <v>0.33333333333333331</v>
      </c>
      <c r="V264" t="s">
        <v>52</v>
      </c>
      <c r="W264" t="s">
        <v>32</v>
      </c>
      <c r="X264" s="53">
        <v>0.16</v>
      </c>
      <c r="Y264" s="53">
        <v>0.17</v>
      </c>
      <c r="Z264" s="54">
        <v>0.59</v>
      </c>
      <c r="AA264" s="67" t="str">
        <f>TEXT(RESULT__B[[#This Row],[TIME]],"AM/PM")</f>
        <v>AM</v>
      </c>
      <c r="AB264" t="str">
        <f>TEXT(RESULT__B[[#This Row],[DTEDAY]],"DD")</f>
        <v>12</v>
      </c>
    </row>
    <row r="265" spans="1:28" x14ac:dyDescent="0.25">
      <c r="A265" t="s">
        <v>16</v>
      </c>
      <c r="B265">
        <v>263</v>
      </c>
      <c r="C265" s="1">
        <v>40555</v>
      </c>
      <c r="D265">
        <v>1</v>
      </c>
      <c r="E265">
        <v>0</v>
      </c>
      <c r="F265">
        <v>1</v>
      </c>
      <c r="G265">
        <v>9</v>
      </c>
      <c r="H265" t="s">
        <v>21</v>
      </c>
      <c r="I265">
        <v>3</v>
      </c>
      <c r="J265">
        <v>1</v>
      </c>
      <c r="K265" s="53">
        <v>0.16</v>
      </c>
      <c r="L265" s="53">
        <v>0.13639999999999999</v>
      </c>
      <c r="M265">
        <v>0.59</v>
      </c>
      <c r="N265">
        <v>0.32840000000000003</v>
      </c>
      <c r="O265">
        <v>3</v>
      </c>
      <c r="P265">
        <v>78</v>
      </c>
      <c r="Q265">
        <v>81</v>
      </c>
      <c r="R265" t="s">
        <v>33</v>
      </c>
      <c r="S265">
        <v>2011</v>
      </c>
      <c r="T265" t="s">
        <v>31</v>
      </c>
      <c r="U265" s="66">
        <v>0.375</v>
      </c>
      <c r="V265" t="s">
        <v>52</v>
      </c>
      <c r="W265" t="s">
        <v>32</v>
      </c>
      <c r="X265" s="53">
        <v>0.16</v>
      </c>
      <c r="Y265" s="53">
        <v>0.14000000000000001</v>
      </c>
      <c r="Z265" s="54">
        <v>0.59</v>
      </c>
      <c r="AA265" s="67" t="str">
        <f>TEXT(RESULT__B[[#This Row],[TIME]],"AM/PM")</f>
        <v>AM</v>
      </c>
      <c r="AB265" t="str">
        <f>TEXT(RESULT__B[[#This Row],[DTEDAY]],"DD")</f>
        <v>12</v>
      </c>
    </row>
    <row r="266" spans="1:28" x14ac:dyDescent="0.25">
      <c r="A266" t="s">
        <v>16</v>
      </c>
      <c r="B266">
        <v>264</v>
      </c>
      <c r="C266" s="1">
        <v>40555</v>
      </c>
      <c r="D266">
        <v>1</v>
      </c>
      <c r="E266">
        <v>0</v>
      </c>
      <c r="F266">
        <v>1</v>
      </c>
      <c r="G266">
        <v>10</v>
      </c>
      <c r="H266" t="s">
        <v>21</v>
      </c>
      <c r="I266">
        <v>3</v>
      </c>
      <c r="J266">
        <v>1</v>
      </c>
      <c r="K266" s="53">
        <v>0.18</v>
      </c>
      <c r="L266" s="53">
        <v>0.18179999999999999</v>
      </c>
      <c r="M266">
        <v>0.55000000000000004</v>
      </c>
      <c r="N266">
        <v>0.22389999999999999</v>
      </c>
      <c r="O266">
        <v>0</v>
      </c>
      <c r="P266">
        <v>39</v>
      </c>
      <c r="Q266">
        <v>39</v>
      </c>
      <c r="R266" t="s">
        <v>33</v>
      </c>
      <c r="S266">
        <v>2011</v>
      </c>
      <c r="T266" t="s">
        <v>31</v>
      </c>
      <c r="U266" s="66">
        <v>0.41666666666666669</v>
      </c>
      <c r="V266" t="s">
        <v>52</v>
      </c>
      <c r="W266" t="s">
        <v>32</v>
      </c>
      <c r="X266" s="53">
        <v>0.18</v>
      </c>
      <c r="Y266" s="53">
        <v>0.18</v>
      </c>
      <c r="Z266" s="54">
        <v>0.55000000000000004</v>
      </c>
      <c r="AA266" s="67" t="str">
        <f>TEXT(RESULT__B[[#This Row],[TIME]],"AM/PM")</f>
        <v>AM</v>
      </c>
      <c r="AB266" t="str">
        <f>TEXT(RESULT__B[[#This Row],[DTEDAY]],"DD")</f>
        <v>12</v>
      </c>
    </row>
    <row r="267" spans="1:28" x14ac:dyDescent="0.25">
      <c r="A267" t="s">
        <v>16</v>
      </c>
      <c r="B267">
        <v>265</v>
      </c>
      <c r="C267" s="1">
        <v>40555</v>
      </c>
      <c r="D267">
        <v>1</v>
      </c>
      <c r="E267">
        <v>0</v>
      </c>
      <c r="F267">
        <v>1</v>
      </c>
      <c r="G267">
        <v>11</v>
      </c>
      <c r="H267" t="s">
        <v>21</v>
      </c>
      <c r="I267">
        <v>3</v>
      </c>
      <c r="J267">
        <v>1</v>
      </c>
      <c r="K267" s="53">
        <v>0.2</v>
      </c>
      <c r="L267" s="53">
        <v>0.18179999999999999</v>
      </c>
      <c r="M267">
        <v>0.51</v>
      </c>
      <c r="N267">
        <v>0.3881</v>
      </c>
      <c r="O267">
        <v>3</v>
      </c>
      <c r="P267">
        <v>32</v>
      </c>
      <c r="Q267">
        <v>35</v>
      </c>
      <c r="R267" t="s">
        <v>33</v>
      </c>
      <c r="S267">
        <v>2011</v>
      </c>
      <c r="T267" t="s">
        <v>31</v>
      </c>
      <c r="U267" s="66">
        <v>0.45833333333333331</v>
      </c>
      <c r="V267" t="s">
        <v>52</v>
      </c>
      <c r="W267" t="s">
        <v>32</v>
      </c>
      <c r="X267" s="53">
        <v>0.2</v>
      </c>
      <c r="Y267" s="53">
        <v>0.18</v>
      </c>
      <c r="Z267" s="54">
        <v>0.51</v>
      </c>
      <c r="AA267" s="67" t="str">
        <f>TEXT(RESULT__B[[#This Row],[TIME]],"AM/PM")</f>
        <v>AM</v>
      </c>
      <c r="AB267" t="str">
        <f>TEXT(RESULT__B[[#This Row],[DTEDAY]],"DD")</f>
        <v>12</v>
      </c>
    </row>
    <row r="268" spans="1:28" x14ac:dyDescent="0.25">
      <c r="A268" t="s">
        <v>16</v>
      </c>
      <c r="B268">
        <v>266</v>
      </c>
      <c r="C268" s="1">
        <v>40555</v>
      </c>
      <c r="D268">
        <v>1</v>
      </c>
      <c r="E268">
        <v>0</v>
      </c>
      <c r="F268">
        <v>1</v>
      </c>
      <c r="G268">
        <v>12</v>
      </c>
      <c r="H268" t="s">
        <v>21</v>
      </c>
      <c r="I268">
        <v>3</v>
      </c>
      <c r="J268">
        <v>1</v>
      </c>
      <c r="K268" s="53">
        <v>0.2</v>
      </c>
      <c r="L268" s="53">
        <v>0.1515</v>
      </c>
      <c r="M268">
        <v>0.47</v>
      </c>
      <c r="N268">
        <v>0.58209999999999995</v>
      </c>
      <c r="O268">
        <v>3</v>
      </c>
      <c r="P268">
        <v>52</v>
      </c>
      <c r="Q268">
        <v>55</v>
      </c>
      <c r="R268" t="s">
        <v>33</v>
      </c>
      <c r="S268">
        <v>2011</v>
      </c>
      <c r="T268" t="s">
        <v>31</v>
      </c>
      <c r="U268" s="66">
        <v>0.5</v>
      </c>
      <c r="V268" t="s">
        <v>52</v>
      </c>
      <c r="W268" t="s">
        <v>32</v>
      </c>
      <c r="X268" s="53">
        <v>0.2</v>
      </c>
      <c r="Y268" s="53">
        <v>0.15</v>
      </c>
      <c r="Z268" s="54">
        <v>0.47</v>
      </c>
      <c r="AA268" s="67" t="str">
        <f>TEXT(RESULT__B[[#This Row],[TIME]],"AM/PM")</f>
        <v>PM</v>
      </c>
      <c r="AB268" t="str">
        <f>TEXT(RESULT__B[[#This Row],[DTEDAY]],"DD")</f>
        <v>12</v>
      </c>
    </row>
    <row r="269" spans="1:28" x14ac:dyDescent="0.25">
      <c r="A269" t="s">
        <v>16</v>
      </c>
      <c r="B269">
        <v>267</v>
      </c>
      <c r="C269" s="1">
        <v>40555</v>
      </c>
      <c r="D269">
        <v>1</v>
      </c>
      <c r="E269">
        <v>0</v>
      </c>
      <c r="F269">
        <v>1</v>
      </c>
      <c r="G269">
        <v>13</v>
      </c>
      <c r="H269" t="s">
        <v>21</v>
      </c>
      <c r="I269">
        <v>3</v>
      </c>
      <c r="J269">
        <v>1</v>
      </c>
      <c r="K269" s="53">
        <v>0.22</v>
      </c>
      <c r="L269" s="53">
        <v>0.19700000000000001</v>
      </c>
      <c r="M269">
        <v>0.44</v>
      </c>
      <c r="N269">
        <v>0.35820000000000002</v>
      </c>
      <c r="O269">
        <v>0</v>
      </c>
      <c r="P269">
        <v>49</v>
      </c>
      <c r="Q269">
        <v>49</v>
      </c>
      <c r="R269" t="s">
        <v>33</v>
      </c>
      <c r="S269">
        <v>2011</v>
      </c>
      <c r="T269" t="s">
        <v>31</v>
      </c>
      <c r="U269" s="66">
        <v>0.54166666666666663</v>
      </c>
      <c r="V269" t="s">
        <v>52</v>
      </c>
      <c r="W269" t="s">
        <v>32</v>
      </c>
      <c r="X269" s="53">
        <v>0.22</v>
      </c>
      <c r="Y269" s="53">
        <v>0.2</v>
      </c>
      <c r="Z269" s="54">
        <v>0.44</v>
      </c>
      <c r="AA269" s="67" t="str">
        <f>TEXT(RESULT__B[[#This Row],[TIME]],"AM/PM")</f>
        <v>PM</v>
      </c>
      <c r="AB269" t="str">
        <f>TEXT(RESULT__B[[#This Row],[DTEDAY]],"DD")</f>
        <v>12</v>
      </c>
    </row>
    <row r="270" spans="1:28" x14ac:dyDescent="0.25">
      <c r="A270" t="s">
        <v>16</v>
      </c>
      <c r="B270">
        <v>268</v>
      </c>
      <c r="C270" s="1">
        <v>40555</v>
      </c>
      <c r="D270">
        <v>1</v>
      </c>
      <c r="E270">
        <v>0</v>
      </c>
      <c r="F270">
        <v>1</v>
      </c>
      <c r="G270">
        <v>14</v>
      </c>
      <c r="H270" t="s">
        <v>21</v>
      </c>
      <c r="I270">
        <v>3</v>
      </c>
      <c r="J270">
        <v>1</v>
      </c>
      <c r="K270" s="53">
        <v>0.2</v>
      </c>
      <c r="L270" s="53">
        <v>0.18179999999999999</v>
      </c>
      <c r="M270">
        <v>0.47</v>
      </c>
      <c r="N270">
        <v>0.32840000000000003</v>
      </c>
      <c r="O270">
        <v>0</v>
      </c>
      <c r="P270">
        <v>44</v>
      </c>
      <c r="Q270">
        <v>44</v>
      </c>
      <c r="R270" t="s">
        <v>33</v>
      </c>
      <c r="S270">
        <v>2011</v>
      </c>
      <c r="T270" t="s">
        <v>31</v>
      </c>
      <c r="U270" s="66">
        <v>0.58333333333333337</v>
      </c>
      <c r="V270" t="s">
        <v>52</v>
      </c>
      <c r="W270" t="s">
        <v>32</v>
      </c>
      <c r="X270" s="53">
        <v>0.2</v>
      </c>
      <c r="Y270" s="53">
        <v>0.18</v>
      </c>
      <c r="Z270" s="54">
        <v>0.47</v>
      </c>
      <c r="AA270" s="67" t="str">
        <f>TEXT(RESULT__B[[#This Row],[TIME]],"AM/PM")</f>
        <v>PM</v>
      </c>
      <c r="AB270" t="str">
        <f>TEXT(RESULT__B[[#This Row],[DTEDAY]],"DD")</f>
        <v>12</v>
      </c>
    </row>
    <row r="271" spans="1:28" x14ac:dyDescent="0.25">
      <c r="A271" t="s">
        <v>16</v>
      </c>
      <c r="B271">
        <v>269</v>
      </c>
      <c r="C271" s="1">
        <v>40555</v>
      </c>
      <c r="D271">
        <v>1</v>
      </c>
      <c r="E271">
        <v>0</v>
      </c>
      <c r="F271">
        <v>1</v>
      </c>
      <c r="G271">
        <v>15</v>
      </c>
      <c r="H271" t="s">
        <v>21</v>
      </c>
      <c r="I271">
        <v>3</v>
      </c>
      <c r="J271">
        <v>1</v>
      </c>
      <c r="K271" s="53">
        <v>0.2</v>
      </c>
      <c r="L271" s="53">
        <v>0.16669999999999999</v>
      </c>
      <c r="M271">
        <v>0.47</v>
      </c>
      <c r="N271">
        <v>0.41789999999999999</v>
      </c>
      <c r="O271">
        <v>1</v>
      </c>
      <c r="P271">
        <v>48</v>
      </c>
      <c r="Q271">
        <v>49</v>
      </c>
      <c r="R271" t="s">
        <v>33</v>
      </c>
      <c r="S271">
        <v>2011</v>
      </c>
      <c r="T271" t="s">
        <v>31</v>
      </c>
      <c r="U271" s="66">
        <v>0.625</v>
      </c>
      <c r="V271" t="s">
        <v>52</v>
      </c>
      <c r="W271" t="s">
        <v>32</v>
      </c>
      <c r="X271" s="53">
        <v>0.2</v>
      </c>
      <c r="Y271" s="53">
        <v>0.17</v>
      </c>
      <c r="Z271" s="54">
        <v>0.47</v>
      </c>
      <c r="AA271" s="67" t="str">
        <f>TEXT(RESULT__B[[#This Row],[TIME]],"AM/PM")</f>
        <v>PM</v>
      </c>
      <c r="AB271" t="str">
        <f>TEXT(RESULT__B[[#This Row],[DTEDAY]],"DD")</f>
        <v>12</v>
      </c>
    </row>
    <row r="272" spans="1:28" x14ac:dyDescent="0.25">
      <c r="A272" t="s">
        <v>16</v>
      </c>
      <c r="B272">
        <v>270</v>
      </c>
      <c r="C272" s="1">
        <v>40555</v>
      </c>
      <c r="D272">
        <v>1</v>
      </c>
      <c r="E272">
        <v>0</v>
      </c>
      <c r="F272">
        <v>1</v>
      </c>
      <c r="G272">
        <v>16</v>
      </c>
      <c r="H272" t="s">
        <v>21</v>
      </c>
      <c r="I272">
        <v>3</v>
      </c>
      <c r="J272">
        <v>1</v>
      </c>
      <c r="K272" s="53">
        <v>0.22</v>
      </c>
      <c r="L272" s="53">
        <v>0.19700000000000001</v>
      </c>
      <c r="M272">
        <v>0.44</v>
      </c>
      <c r="N272">
        <v>0.32840000000000003</v>
      </c>
      <c r="O272">
        <v>5</v>
      </c>
      <c r="P272">
        <v>63</v>
      </c>
      <c r="Q272">
        <v>68</v>
      </c>
      <c r="R272" t="s">
        <v>33</v>
      </c>
      <c r="S272">
        <v>2011</v>
      </c>
      <c r="T272" t="s">
        <v>31</v>
      </c>
      <c r="U272" s="66">
        <v>0.66666666666666663</v>
      </c>
      <c r="V272" t="s">
        <v>52</v>
      </c>
      <c r="W272" t="s">
        <v>32</v>
      </c>
      <c r="X272" s="53">
        <v>0.22</v>
      </c>
      <c r="Y272" s="53">
        <v>0.2</v>
      </c>
      <c r="Z272" s="54">
        <v>0.44</v>
      </c>
      <c r="AA272" s="67" t="str">
        <f>TEXT(RESULT__B[[#This Row],[TIME]],"AM/PM")</f>
        <v>PM</v>
      </c>
      <c r="AB272" t="str">
        <f>TEXT(RESULT__B[[#This Row],[DTEDAY]],"DD")</f>
        <v>12</v>
      </c>
    </row>
    <row r="273" spans="1:28" x14ac:dyDescent="0.25">
      <c r="A273" t="s">
        <v>16</v>
      </c>
      <c r="B273">
        <v>271</v>
      </c>
      <c r="C273" s="1">
        <v>40555</v>
      </c>
      <c r="D273">
        <v>1</v>
      </c>
      <c r="E273">
        <v>0</v>
      </c>
      <c r="F273">
        <v>1</v>
      </c>
      <c r="G273">
        <v>17</v>
      </c>
      <c r="H273" t="s">
        <v>21</v>
      </c>
      <c r="I273">
        <v>3</v>
      </c>
      <c r="J273">
        <v>1</v>
      </c>
      <c r="K273" s="53">
        <v>0.2</v>
      </c>
      <c r="L273" s="53">
        <v>0.18179999999999999</v>
      </c>
      <c r="M273">
        <v>0.47</v>
      </c>
      <c r="N273">
        <v>0.35820000000000002</v>
      </c>
      <c r="O273">
        <v>0</v>
      </c>
      <c r="P273">
        <v>139</v>
      </c>
      <c r="Q273">
        <v>139</v>
      </c>
      <c r="R273" t="s">
        <v>33</v>
      </c>
      <c r="S273">
        <v>2011</v>
      </c>
      <c r="T273" t="s">
        <v>31</v>
      </c>
      <c r="U273" s="66">
        <v>0.70833333333333337</v>
      </c>
      <c r="V273" t="s">
        <v>52</v>
      </c>
      <c r="W273" t="s">
        <v>32</v>
      </c>
      <c r="X273" s="53">
        <v>0.2</v>
      </c>
      <c r="Y273" s="53">
        <v>0.18</v>
      </c>
      <c r="Z273" s="54">
        <v>0.47</v>
      </c>
      <c r="AA273" s="67" t="str">
        <f>TEXT(RESULT__B[[#This Row],[TIME]],"AM/PM")</f>
        <v>PM</v>
      </c>
      <c r="AB273" t="str">
        <f>TEXT(RESULT__B[[#This Row],[DTEDAY]],"DD")</f>
        <v>12</v>
      </c>
    </row>
    <row r="274" spans="1:28" x14ac:dyDescent="0.25">
      <c r="A274" t="s">
        <v>16</v>
      </c>
      <c r="B274">
        <v>272</v>
      </c>
      <c r="C274" s="1">
        <v>40555</v>
      </c>
      <c r="D274">
        <v>1</v>
      </c>
      <c r="E274">
        <v>0</v>
      </c>
      <c r="F274">
        <v>1</v>
      </c>
      <c r="G274">
        <v>18</v>
      </c>
      <c r="H274" t="s">
        <v>21</v>
      </c>
      <c r="I274">
        <v>3</v>
      </c>
      <c r="J274">
        <v>1</v>
      </c>
      <c r="K274" s="53">
        <v>0.2</v>
      </c>
      <c r="L274" s="53">
        <v>0.1515</v>
      </c>
      <c r="M274">
        <v>0.47</v>
      </c>
      <c r="N274">
        <v>0.52239999999999998</v>
      </c>
      <c r="O274">
        <v>2</v>
      </c>
      <c r="P274">
        <v>135</v>
      </c>
      <c r="Q274">
        <v>137</v>
      </c>
      <c r="R274" t="s">
        <v>33</v>
      </c>
      <c r="S274">
        <v>2011</v>
      </c>
      <c r="T274" t="s">
        <v>31</v>
      </c>
      <c r="U274" s="66">
        <v>0.75</v>
      </c>
      <c r="V274" t="s">
        <v>52</v>
      </c>
      <c r="W274" t="s">
        <v>32</v>
      </c>
      <c r="X274" s="53">
        <v>0.2</v>
      </c>
      <c r="Y274" s="53">
        <v>0.15</v>
      </c>
      <c r="Z274" s="54">
        <v>0.47</v>
      </c>
      <c r="AA274" s="67" t="str">
        <f>TEXT(RESULT__B[[#This Row],[TIME]],"AM/PM")</f>
        <v>PM</v>
      </c>
      <c r="AB274" t="str">
        <f>TEXT(RESULT__B[[#This Row],[DTEDAY]],"DD")</f>
        <v>12</v>
      </c>
    </row>
    <row r="275" spans="1:28" x14ac:dyDescent="0.25">
      <c r="A275" t="s">
        <v>16</v>
      </c>
      <c r="B275">
        <v>273</v>
      </c>
      <c r="C275" s="1">
        <v>40555</v>
      </c>
      <c r="D275">
        <v>1</v>
      </c>
      <c r="E275">
        <v>0</v>
      </c>
      <c r="F275">
        <v>1</v>
      </c>
      <c r="G275">
        <v>19</v>
      </c>
      <c r="H275" t="s">
        <v>21</v>
      </c>
      <c r="I275">
        <v>3</v>
      </c>
      <c r="J275">
        <v>1</v>
      </c>
      <c r="K275" s="53">
        <v>0.18</v>
      </c>
      <c r="L275" s="53">
        <v>0.1515</v>
      </c>
      <c r="M275">
        <v>0.47</v>
      </c>
      <c r="N275">
        <v>0.41789999999999999</v>
      </c>
      <c r="O275">
        <v>1</v>
      </c>
      <c r="P275">
        <v>82</v>
      </c>
      <c r="Q275">
        <v>83</v>
      </c>
      <c r="R275" t="s">
        <v>33</v>
      </c>
      <c r="S275">
        <v>2011</v>
      </c>
      <c r="T275" t="s">
        <v>31</v>
      </c>
      <c r="U275" s="66">
        <v>0.79166666666666663</v>
      </c>
      <c r="V275" t="s">
        <v>52</v>
      </c>
      <c r="W275" t="s">
        <v>32</v>
      </c>
      <c r="X275" s="53">
        <v>0.18</v>
      </c>
      <c r="Y275" s="53">
        <v>0.15</v>
      </c>
      <c r="Z275" s="54">
        <v>0.47</v>
      </c>
      <c r="AA275" s="67" t="str">
        <f>TEXT(RESULT__B[[#This Row],[TIME]],"AM/PM")</f>
        <v>PM</v>
      </c>
      <c r="AB275" t="str">
        <f>TEXT(RESULT__B[[#This Row],[DTEDAY]],"DD")</f>
        <v>12</v>
      </c>
    </row>
    <row r="276" spans="1:28" x14ac:dyDescent="0.25">
      <c r="A276" t="s">
        <v>16</v>
      </c>
      <c r="B276">
        <v>274</v>
      </c>
      <c r="C276" s="1">
        <v>40555</v>
      </c>
      <c r="D276">
        <v>1</v>
      </c>
      <c r="E276">
        <v>0</v>
      </c>
      <c r="F276">
        <v>1</v>
      </c>
      <c r="G276">
        <v>20</v>
      </c>
      <c r="H276" t="s">
        <v>21</v>
      </c>
      <c r="I276">
        <v>3</v>
      </c>
      <c r="J276">
        <v>1</v>
      </c>
      <c r="K276" s="53">
        <v>0.16</v>
      </c>
      <c r="L276" s="53">
        <v>0.13639999999999999</v>
      </c>
      <c r="M276">
        <v>0.5</v>
      </c>
      <c r="N276">
        <v>0.32840000000000003</v>
      </c>
      <c r="O276">
        <v>2</v>
      </c>
      <c r="P276">
        <v>54</v>
      </c>
      <c r="Q276">
        <v>56</v>
      </c>
      <c r="R276" t="s">
        <v>33</v>
      </c>
      <c r="S276">
        <v>2011</v>
      </c>
      <c r="T276" t="s">
        <v>31</v>
      </c>
      <c r="U276" s="66">
        <v>0.83333333333333337</v>
      </c>
      <c r="V276" t="s">
        <v>52</v>
      </c>
      <c r="W276" t="s">
        <v>32</v>
      </c>
      <c r="X276" s="53">
        <v>0.16</v>
      </c>
      <c r="Y276" s="53">
        <v>0.14000000000000001</v>
      </c>
      <c r="Z276" s="54">
        <v>0.5</v>
      </c>
      <c r="AA276" s="67" t="str">
        <f>TEXT(RESULT__B[[#This Row],[TIME]],"AM/PM")</f>
        <v>PM</v>
      </c>
      <c r="AB276" t="str">
        <f>TEXT(RESULT__B[[#This Row],[DTEDAY]],"DD")</f>
        <v>12</v>
      </c>
    </row>
    <row r="277" spans="1:28" x14ac:dyDescent="0.25">
      <c r="A277" t="s">
        <v>16</v>
      </c>
      <c r="B277">
        <v>275</v>
      </c>
      <c r="C277" s="1">
        <v>40555</v>
      </c>
      <c r="D277">
        <v>1</v>
      </c>
      <c r="E277">
        <v>0</v>
      </c>
      <c r="F277">
        <v>1</v>
      </c>
      <c r="G277">
        <v>21</v>
      </c>
      <c r="H277" t="s">
        <v>21</v>
      </c>
      <c r="I277">
        <v>3</v>
      </c>
      <c r="J277">
        <v>1</v>
      </c>
      <c r="K277" s="53">
        <v>0.16</v>
      </c>
      <c r="L277" s="53">
        <v>0.13639999999999999</v>
      </c>
      <c r="M277">
        <v>0.55000000000000004</v>
      </c>
      <c r="N277">
        <v>0.32840000000000003</v>
      </c>
      <c r="O277">
        <v>0</v>
      </c>
      <c r="P277">
        <v>57</v>
      </c>
      <c r="Q277">
        <v>57</v>
      </c>
      <c r="R277" t="s">
        <v>33</v>
      </c>
      <c r="S277">
        <v>2011</v>
      </c>
      <c r="T277" t="s">
        <v>31</v>
      </c>
      <c r="U277" s="66">
        <v>0.875</v>
      </c>
      <c r="V277" t="s">
        <v>52</v>
      </c>
      <c r="W277" t="s">
        <v>32</v>
      </c>
      <c r="X277" s="53">
        <v>0.16</v>
      </c>
      <c r="Y277" s="53">
        <v>0.14000000000000001</v>
      </c>
      <c r="Z277" s="54">
        <v>0.55000000000000004</v>
      </c>
      <c r="AA277" s="67" t="str">
        <f>TEXT(RESULT__B[[#This Row],[TIME]],"AM/PM")</f>
        <v>PM</v>
      </c>
      <c r="AB277" t="str">
        <f>TEXT(RESULT__B[[#This Row],[DTEDAY]],"DD")</f>
        <v>12</v>
      </c>
    </row>
    <row r="278" spans="1:28" x14ac:dyDescent="0.25">
      <c r="A278" t="s">
        <v>16</v>
      </c>
      <c r="B278">
        <v>276</v>
      </c>
      <c r="C278" s="1">
        <v>40555</v>
      </c>
      <c r="D278">
        <v>1</v>
      </c>
      <c r="E278">
        <v>0</v>
      </c>
      <c r="F278">
        <v>1</v>
      </c>
      <c r="G278">
        <v>22</v>
      </c>
      <c r="H278" t="s">
        <v>21</v>
      </c>
      <c r="I278">
        <v>3</v>
      </c>
      <c r="J278">
        <v>1</v>
      </c>
      <c r="K278" s="53">
        <v>0.16</v>
      </c>
      <c r="L278" s="53">
        <v>0.1212</v>
      </c>
      <c r="M278">
        <v>0.55000000000000004</v>
      </c>
      <c r="N278">
        <v>0.44779999999999998</v>
      </c>
      <c r="O278">
        <v>1</v>
      </c>
      <c r="P278">
        <v>32</v>
      </c>
      <c r="Q278">
        <v>33</v>
      </c>
      <c r="R278" t="s">
        <v>33</v>
      </c>
      <c r="S278">
        <v>2011</v>
      </c>
      <c r="T278" t="s">
        <v>31</v>
      </c>
      <c r="U278" s="66">
        <v>0.91666666666666663</v>
      </c>
      <c r="V278" t="s">
        <v>52</v>
      </c>
      <c r="W278" t="s">
        <v>32</v>
      </c>
      <c r="X278" s="53">
        <v>0.16</v>
      </c>
      <c r="Y278" s="53">
        <v>0.12</v>
      </c>
      <c r="Z278" s="54">
        <v>0.55000000000000004</v>
      </c>
      <c r="AA278" s="67" t="str">
        <f>TEXT(RESULT__B[[#This Row],[TIME]],"AM/PM")</f>
        <v>PM</v>
      </c>
      <c r="AB278" t="str">
        <f>TEXT(RESULT__B[[#This Row],[DTEDAY]],"DD")</f>
        <v>12</v>
      </c>
    </row>
    <row r="279" spans="1:28" x14ac:dyDescent="0.25">
      <c r="A279" t="s">
        <v>16</v>
      </c>
      <c r="B279">
        <v>277</v>
      </c>
      <c r="C279" s="1">
        <v>40555</v>
      </c>
      <c r="D279">
        <v>1</v>
      </c>
      <c r="E279">
        <v>0</v>
      </c>
      <c r="F279">
        <v>1</v>
      </c>
      <c r="G279">
        <v>23</v>
      </c>
      <c r="H279" t="s">
        <v>21</v>
      </c>
      <c r="I279">
        <v>3</v>
      </c>
      <c r="J279">
        <v>1</v>
      </c>
      <c r="K279" s="53">
        <v>0.14000000000000001</v>
      </c>
      <c r="L279" s="53">
        <v>0.1061</v>
      </c>
      <c r="M279">
        <v>0.59</v>
      </c>
      <c r="N279">
        <v>0.41789999999999999</v>
      </c>
      <c r="O279">
        <v>1</v>
      </c>
      <c r="P279">
        <v>19</v>
      </c>
      <c r="Q279">
        <v>20</v>
      </c>
      <c r="R279" t="s">
        <v>33</v>
      </c>
      <c r="S279">
        <v>2011</v>
      </c>
      <c r="T279" t="s">
        <v>31</v>
      </c>
      <c r="U279" s="66">
        <v>0.95833333333333337</v>
      </c>
      <c r="V279" t="s">
        <v>52</v>
      </c>
      <c r="W279" t="s">
        <v>32</v>
      </c>
      <c r="X279" s="53">
        <v>0.14000000000000001</v>
      </c>
      <c r="Y279" s="53">
        <v>0.11</v>
      </c>
      <c r="Z279" s="54">
        <v>0.59</v>
      </c>
      <c r="AA279" s="67" t="str">
        <f>TEXT(RESULT__B[[#This Row],[TIME]],"AM/PM")</f>
        <v>PM</v>
      </c>
      <c r="AB279" t="str">
        <f>TEXT(RESULT__B[[#This Row],[DTEDAY]],"DD")</f>
        <v>12</v>
      </c>
    </row>
    <row r="280" spans="1:28" x14ac:dyDescent="0.25">
      <c r="A280" t="s">
        <v>16</v>
      </c>
      <c r="B280">
        <v>278</v>
      </c>
      <c r="C280" s="1">
        <v>40556</v>
      </c>
      <c r="D280">
        <v>1</v>
      </c>
      <c r="E280">
        <v>0</v>
      </c>
      <c r="F280">
        <v>1</v>
      </c>
      <c r="G280">
        <v>0</v>
      </c>
      <c r="H280" t="s">
        <v>21</v>
      </c>
      <c r="I280">
        <v>4</v>
      </c>
      <c r="J280">
        <v>1</v>
      </c>
      <c r="K280" s="53">
        <v>0.14000000000000001</v>
      </c>
      <c r="L280" s="53">
        <v>0.1212</v>
      </c>
      <c r="M280">
        <v>0.59</v>
      </c>
      <c r="N280">
        <v>0.28360000000000002</v>
      </c>
      <c r="O280">
        <v>1</v>
      </c>
      <c r="P280">
        <v>6</v>
      </c>
      <c r="Q280">
        <v>7</v>
      </c>
      <c r="R280" t="s">
        <v>33</v>
      </c>
      <c r="S280">
        <v>2011</v>
      </c>
      <c r="T280" t="s">
        <v>31</v>
      </c>
      <c r="U280" s="66">
        <v>0</v>
      </c>
      <c r="V280" t="s">
        <v>53</v>
      </c>
      <c r="W280" t="s">
        <v>32</v>
      </c>
      <c r="X280" s="53">
        <v>0.14000000000000001</v>
      </c>
      <c r="Y280" s="53">
        <v>0.12</v>
      </c>
      <c r="Z280" s="54">
        <v>0.59</v>
      </c>
      <c r="AA280" s="67" t="str">
        <f>TEXT(RESULT__B[[#This Row],[TIME]],"AM/PM")</f>
        <v>AM</v>
      </c>
      <c r="AB280" t="str">
        <f>TEXT(RESULT__B[[#This Row],[DTEDAY]],"DD")</f>
        <v>13</v>
      </c>
    </row>
    <row r="281" spans="1:28" x14ac:dyDescent="0.25">
      <c r="A281" t="s">
        <v>16</v>
      </c>
      <c r="B281">
        <v>279</v>
      </c>
      <c r="C281" s="1">
        <v>40556</v>
      </c>
      <c r="D281">
        <v>1</v>
      </c>
      <c r="E281">
        <v>0</v>
      </c>
      <c r="F281">
        <v>1</v>
      </c>
      <c r="G281">
        <v>1</v>
      </c>
      <c r="H281" t="s">
        <v>21</v>
      </c>
      <c r="I281">
        <v>4</v>
      </c>
      <c r="J281">
        <v>1</v>
      </c>
      <c r="K281" s="53">
        <v>0.14000000000000001</v>
      </c>
      <c r="L281" s="53">
        <v>0.1212</v>
      </c>
      <c r="M281">
        <v>0.5</v>
      </c>
      <c r="N281">
        <v>0.28360000000000002</v>
      </c>
      <c r="O281">
        <v>0</v>
      </c>
      <c r="P281">
        <v>2</v>
      </c>
      <c r="Q281">
        <v>2</v>
      </c>
      <c r="R281" t="s">
        <v>33</v>
      </c>
      <c r="S281">
        <v>2011</v>
      </c>
      <c r="T281" t="s">
        <v>31</v>
      </c>
      <c r="U281" s="66">
        <v>4.1666666666666664E-2</v>
      </c>
      <c r="V281" t="s">
        <v>53</v>
      </c>
      <c r="W281" t="s">
        <v>32</v>
      </c>
      <c r="X281" s="53">
        <v>0.14000000000000001</v>
      </c>
      <c r="Y281" s="53">
        <v>0.12</v>
      </c>
      <c r="Z281" s="54">
        <v>0.5</v>
      </c>
      <c r="AA281" s="67" t="str">
        <f>TEXT(RESULT__B[[#This Row],[TIME]],"AM/PM")</f>
        <v>AM</v>
      </c>
      <c r="AB281" t="str">
        <f>TEXT(RESULT__B[[#This Row],[DTEDAY]],"DD")</f>
        <v>13</v>
      </c>
    </row>
    <row r="282" spans="1:28" x14ac:dyDescent="0.25">
      <c r="A282" t="s">
        <v>16</v>
      </c>
      <c r="B282">
        <v>280</v>
      </c>
      <c r="C282" s="1">
        <v>40556</v>
      </c>
      <c r="D282">
        <v>1</v>
      </c>
      <c r="E282">
        <v>0</v>
      </c>
      <c r="F282">
        <v>1</v>
      </c>
      <c r="G282">
        <v>2</v>
      </c>
      <c r="H282" t="s">
        <v>21</v>
      </c>
      <c r="I282">
        <v>4</v>
      </c>
      <c r="J282">
        <v>1</v>
      </c>
      <c r="K282" s="53">
        <v>0.14000000000000001</v>
      </c>
      <c r="L282" s="53">
        <v>0.1212</v>
      </c>
      <c r="M282">
        <v>0.5</v>
      </c>
      <c r="N282">
        <v>0.35820000000000002</v>
      </c>
      <c r="O282">
        <v>0</v>
      </c>
      <c r="P282">
        <v>2</v>
      </c>
      <c r="Q282">
        <v>2</v>
      </c>
      <c r="R282" t="s">
        <v>33</v>
      </c>
      <c r="S282">
        <v>2011</v>
      </c>
      <c r="T282" t="s">
        <v>31</v>
      </c>
      <c r="U282" s="66">
        <v>8.3333333333333329E-2</v>
      </c>
      <c r="V282" t="s">
        <v>53</v>
      </c>
      <c r="W282" t="s">
        <v>32</v>
      </c>
      <c r="X282" s="53">
        <v>0.14000000000000001</v>
      </c>
      <c r="Y282" s="53">
        <v>0.12</v>
      </c>
      <c r="Z282" s="54">
        <v>0.5</v>
      </c>
      <c r="AA282" s="67" t="str">
        <f>TEXT(RESULT__B[[#This Row],[TIME]],"AM/PM")</f>
        <v>AM</v>
      </c>
      <c r="AB282" t="str">
        <f>TEXT(RESULT__B[[#This Row],[DTEDAY]],"DD")</f>
        <v>13</v>
      </c>
    </row>
    <row r="283" spans="1:28" x14ac:dyDescent="0.25">
      <c r="A283" t="s">
        <v>16</v>
      </c>
      <c r="B283">
        <v>281</v>
      </c>
      <c r="C283" s="1">
        <v>40556</v>
      </c>
      <c r="D283">
        <v>1</v>
      </c>
      <c r="E283">
        <v>0</v>
      </c>
      <c r="F283">
        <v>1</v>
      </c>
      <c r="G283">
        <v>3</v>
      </c>
      <c r="H283" t="s">
        <v>21</v>
      </c>
      <c r="I283">
        <v>4</v>
      </c>
      <c r="J283">
        <v>1</v>
      </c>
      <c r="K283" s="53">
        <v>0.14000000000000001</v>
      </c>
      <c r="L283" s="53">
        <v>0.1212</v>
      </c>
      <c r="M283">
        <v>0.5</v>
      </c>
      <c r="N283">
        <v>0.32840000000000003</v>
      </c>
      <c r="O283">
        <v>0</v>
      </c>
      <c r="P283">
        <v>3</v>
      </c>
      <c r="Q283">
        <v>3</v>
      </c>
      <c r="R283" t="s">
        <v>33</v>
      </c>
      <c r="S283">
        <v>2011</v>
      </c>
      <c r="T283" t="s">
        <v>31</v>
      </c>
      <c r="U283" s="66">
        <v>0.125</v>
      </c>
      <c r="V283" t="s">
        <v>53</v>
      </c>
      <c r="W283" t="s">
        <v>32</v>
      </c>
      <c r="X283" s="53">
        <v>0.14000000000000001</v>
      </c>
      <c r="Y283" s="53">
        <v>0.12</v>
      </c>
      <c r="Z283" s="54">
        <v>0.5</v>
      </c>
      <c r="AA283" s="67" t="str">
        <f>TEXT(RESULT__B[[#This Row],[TIME]],"AM/PM")</f>
        <v>AM</v>
      </c>
      <c r="AB283" t="str">
        <f>TEXT(RESULT__B[[#This Row],[DTEDAY]],"DD")</f>
        <v>13</v>
      </c>
    </row>
    <row r="284" spans="1:28" x14ac:dyDescent="0.25">
      <c r="A284" t="s">
        <v>16</v>
      </c>
      <c r="B284">
        <v>282</v>
      </c>
      <c r="C284" s="1">
        <v>40556</v>
      </c>
      <c r="D284">
        <v>1</v>
      </c>
      <c r="E284">
        <v>0</v>
      </c>
      <c r="F284">
        <v>1</v>
      </c>
      <c r="G284">
        <v>4</v>
      </c>
      <c r="H284" t="s">
        <v>21</v>
      </c>
      <c r="I284">
        <v>4</v>
      </c>
      <c r="J284">
        <v>1</v>
      </c>
      <c r="K284" s="53">
        <v>0.14000000000000001</v>
      </c>
      <c r="L284" s="53">
        <v>0.1212</v>
      </c>
      <c r="M284">
        <v>0.5</v>
      </c>
      <c r="N284">
        <v>0.25369999999999998</v>
      </c>
      <c r="O284">
        <v>0</v>
      </c>
      <c r="P284">
        <v>4</v>
      </c>
      <c r="Q284">
        <v>4</v>
      </c>
      <c r="R284" t="s">
        <v>33</v>
      </c>
      <c r="S284">
        <v>2011</v>
      </c>
      <c r="T284" t="s">
        <v>31</v>
      </c>
      <c r="U284" s="66">
        <v>0.16666666666666666</v>
      </c>
      <c r="V284" t="s">
        <v>53</v>
      </c>
      <c r="W284" t="s">
        <v>32</v>
      </c>
      <c r="X284" s="53">
        <v>0.14000000000000001</v>
      </c>
      <c r="Y284" s="53">
        <v>0.12</v>
      </c>
      <c r="Z284" s="54">
        <v>0.5</v>
      </c>
      <c r="AA284" s="67" t="str">
        <f>TEXT(RESULT__B[[#This Row],[TIME]],"AM/PM")</f>
        <v>AM</v>
      </c>
      <c r="AB284" t="str">
        <f>TEXT(RESULT__B[[#This Row],[DTEDAY]],"DD")</f>
        <v>13</v>
      </c>
    </row>
    <row r="285" spans="1:28" x14ac:dyDescent="0.25">
      <c r="A285" t="s">
        <v>16</v>
      </c>
      <c r="B285">
        <v>283</v>
      </c>
      <c r="C285" s="1">
        <v>40556</v>
      </c>
      <c r="D285">
        <v>1</v>
      </c>
      <c r="E285">
        <v>0</v>
      </c>
      <c r="F285">
        <v>1</v>
      </c>
      <c r="G285">
        <v>5</v>
      </c>
      <c r="H285" t="s">
        <v>21</v>
      </c>
      <c r="I285">
        <v>4</v>
      </c>
      <c r="J285">
        <v>1</v>
      </c>
      <c r="K285" s="53">
        <v>0.14000000000000001</v>
      </c>
      <c r="L285" s="53">
        <v>0.1212</v>
      </c>
      <c r="M285">
        <v>0.5</v>
      </c>
      <c r="N285">
        <v>0.29849999999999999</v>
      </c>
      <c r="O285">
        <v>0</v>
      </c>
      <c r="P285">
        <v>3</v>
      </c>
      <c r="Q285">
        <v>3</v>
      </c>
      <c r="R285" t="s">
        <v>33</v>
      </c>
      <c r="S285">
        <v>2011</v>
      </c>
      <c r="T285" t="s">
        <v>31</v>
      </c>
      <c r="U285" s="66">
        <v>0.20833333333333334</v>
      </c>
      <c r="V285" t="s">
        <v>53</v>
      </c>
      <c r="W285" t="s">
        <v>32</v>
      </c>
      <c r="X285" s="53">
        <v>0.14000000000000001</v>
      </c>
      <c r="Y285" s="53">
        <v>0.12</v>
      </c>
      <c r="Z285" s="54">
        <v>0.5</v>
      </c>
      <c r="AA285" s="67" t="str">
        <f>TEXT(RESULT__B[[#This Row],[TIME]],"AM/PM")</f>
        <v>AM</v>
      </c>
      <c r="AB285" t="str">
        <f>TEXT(RESULT__B[[#This Row],[DTEDAY]],"DD")</f>
        <v>13</v>
      </c>
    </row>
    <row r="286" spans="1:28" x14ac:dyDescent="0.25">
      <c r="A286" t="s">
        <v>16</v>
      </c>
      <c r="B286">
        <v>284</v>
      </c>
      <c r="C286" s="1">
        <v>40556</v>
      </c>
      <c r="D286">
        <v>1</v>
      </c>
      <c r="E286">
        <v>0</v>
      </c>
      <c r="F286">
        <v>1</v>
      </c>
      <c r="G286">
        <v>6</v>
      </c>
      <c r="H286" t="s">
        <v>21</v>
      </c>
      <c r="I286">
        <v>4</v>
      </c>
      <c r="J286">
        <v>1</v>
      </c>
      <c r="K286" s="53">
        <v>0.12</v>
      </c>
      <c r="L286" s="53">
        <v>0.1515</v>
      </c>
      <c r="M286">
        <v>0.54</v>
      </c>
      <c r="N286">
        <v>0.1343</v>
      </c>
      <c r="O286">
        <v>0</v>
      </c>
      <c r="P286">
        <v>28</v>
      </c>
      <c r="Q286">
        <v>28</v>
      </c>
      <c r="R286" t="s">
        <v>33</v>
      </c>
      <c r="S286">
        <v>2011</v>
      </c>
      <c r="T286" t="s">
        <v>31</v>
      </c>
      <c r="U286" s="66">
        <v>0.25</v>
      </c>
      <c r="V286" t="s">
        <v>53</v>
      </c>
      <c r="W286" t="s">
        <v>32</v>
      </c>
      <c r="X286" s="53">
        <v>0.12</v>
      </c>
      <c r="Y286" s="53">
        <v>0.15</v>
      </c>
      <c r="Z286" s="54">
        <v>0.54</v>
      </c>
      <c r="AA286" s="67" t="str">
        <f>TEXT(RESULT__B[[#This Row],[TIME]],"AM/PM")</f>
        <v>AM</v>
      </c>
      <c r="AB286" t="str">
        <f>TEXT(RESULT__B[[#This Row],[DTEDAY]],"DD")</f>
        <v>13</v>
      </c>
    </row>
    <row r="287" spans="1:28" x14ac:dyDescent="0.25">
      <c r="A287" t="s">
        <v>16</v>
      </c>
      <c r="B287">
        <v>285</v>
      </c>
      <c r="C287" s="1">
        <v>40556</v>
      </c>
      <c r="D287">
        <v>1</v>
      </c>
      <c r="E287">
        <v>0</v>
      </c>
      <c r="F287">
        <v>1</v>
      </c>
      <c r="G287">
        <v>7</v>
      </c>
      <c r="H287" t="s">
        <v>21</v>
      </c>
      <c r="I287">
        <v>4</v>
      </c>
      <c r="J287">
        <v>1</v>
      </c>
      <c r="K287" s="53">
        <v>0.12</v>
      </c>
      <c r="L287" s="53">
        <v>0.1515</v>
      </c>
      <c r="M287">
        <v>0.54</v>
      </c>
      <c r="N287">
        <v>0.1343</v>
      </c>
      <c r="O287">
        <v>0</v>
      </c>
      <c r="P287">
        <v>72</v>
      </c>
      <c r="Q287">
        <v>72</v>
      </c>
      <c r="R287" t="s">
        <v>33</v>
      </c>
      <c r="S287">
        <v>2011</v>
      </c>
      <c r="T287" t="s">
        <v>31</v>
      </c>
      <c r="U287" s="66">
        <v>0.29166666666666669</v>
      </c>
      <c r="V287" t="s">
        <v>53</v>
      </c>
      <c r="W287" t="s">
        <v>32</v>
      </c>
      <c r="X287" s="53">
        <v>0.12</v>
      </c>
      <c r="Y287" s="53">
        <v>0.15</v>
      </c>
      <c r="Z287" s="54">
        <v>0.54</v>
      </c>
      <c r="AA287" s="67" t="str">
        <f>TEXT(RESULT__B[[#This Row],[TIME]],"AM/PM")</f>
        <v>AM</v>
      </c>
      <c r="AB287" t="str">
        <f>TEXT(RESULT__B[[#This Row],[DTEDAY]],"DD")</f>
        <v>13</v>
      </c>
    </row>
    <row r="288" spans="1:28" x14ac:dyDescent="0.25">
      <c r="A288" t="s">
        <v>16</v>
      </c>
      <c r="B288">
        <v>286</v>
      </c>
      <c r="C288" s="1">
        <v>40556</v>
      </c>
      <c r="D288">
        <v>1</v>
      </c>
      <c r="E288">
        <v>0</v>
      </c>
      <c r="F288">
        <v>1</v>
      </c>
      <c r="G288">
        <v>8</v>
      </c>
      <c r="H288" t="s">
        <v>21</v>
      </c>
      <c r="I288">
        <v>4</v>
      </c>
      <c r="J288">
        <v>1</v>
      </c>
      <c r="K288" s="53">
        <v>0.14000000000000001</v>
      </c>
      <c r="L288" s="53">
        <v>0.13639999999999999</v>
      </c>
      <c r="M288">
        <v>0.5</v>
      </c>
      <c r="N288">
        <v>0.19400000000000001</v>
      </c>
      <c r="O288">
        <v>5</v>
      </c>
      <c r="P288">
        <v>197</v>
      </c>
      <c r="Q288">
        <v>202</v>
      </c>
      <c r="R288" t="s">
        <v>33</v>
      </c>
      <c r="S288">
        <v>2011</v>
      </c>
      <c r="T288" t="s">
        <v>31</v>
      </c>
      <c r="U288" s="66">
        <v>0.33333333333333331</v>
      </c>
      <c r="V288" t="s">
        <v>53</v>
      </c>
      <c r="W288" t="s">
        <v>32</v>
      </c>
      <c r="X288" s="53">
        <v>0.14000000000000001</v>
      </c>
      <c r="Y288" s="53">
        <v>0.14000000000000001</v>
      </c>
      <c r="Z288" s="54">
        <v>0.5</v>
      </c>
      <c r="AA288" s="67" t="str">
        <f>TEXT(RESULT__B[[#This Row],[TIME]],"AM/PM")</f>
        <v>AM</v>
      </c>
      <c r="AB288" t="str">
        <f>TEXT(RESULT__B[[#This Row],[DTEDAY]],"DD")</f>
        <v>13</v>
      </c>
    </row>
    <row r="289" spans="1:28" x14ac:dyDescent="0.25">
      <c r="A289" t="s">
        <v>16</v>
      </c>
      <c r="B289">
        <v>287</v>
      </c>
      <c r="C289" s="1">
        <v>40556</v>
      </c>
      <c r="D289">
        <v>1</v>
      </c>
      <c r="E289">
        <v>0</v>
      </c>
      <c r="F289">
        <v>1</v>
      </c>
      <c r="G289">
        <v>9</v>
      </c>
      <c r="H289" t="s">
        <v>21</v>
      </c>
      <c r="I289">
        <v>4</v>
      </c>
      <c r="J289">
        <v>1</v>
      </c>
      <c r="K289" s="53">
        <v>0.14000000000000001</v>
      </c>
      <c r="L289" s="53">
        <v>0.1212</v>
      </c>
      <c r="M289">
        <v>0.5</v>
      </c>
      <c r="N289">
        <v>0.32840000000000003</v>
      </c>
      <c r="O289">
        <v>2</v>
      </c>
      <c r="P289">
        <v>137</v>
      </c>
      <c r="Q289">
        <v>139</v>
      </c>
      <c r="R289" t="s">
        <v>33</v>
      </c>
      <c r="S289">
        <v>2011</v>
      </c>
      <c r="T289" t="s">
        <v>31</v>
      </c>
      <c r="U289" s="66">
        <v>0.375</v>
      </c>
      <c r="V289" t="s">
        <v>53</v>
      </c>
      <c r="W289" t="s">
        <v>32</v>
      </c>
      <c r="X289" s="53">
        <v>0.14000000000000001</v>
      </c>
      <c r="Y289" s="53">
        <v>0.12</v>
      </c>
      <c r="Z289" s="54">
        <v>0.5</v>
      </c>
      <c r="AA289" s="67" t="str">
        <f>TEXT(RESULT__B[[#This Row],[TIME]],"AM/PM")</f>
        <v>AM</v>
      </c>
      <c r="AB289" t="str">
        <f>TEXT(RESULT__B[[#This Row],[DTEDAY]],"DD")</f>
        <v>13</v>
      </c>
    </row>
    <row r="290" spans="1:28" x14ac:dyDescent="0.25">
      <c r="A290" t="s">
        <v>16</v>
      </c>
      <c r="B290">
        <v>288</v>
      </c>
      <c r="C290" s="1">
        <v>40556</v>
      </c>
      <c r="D290">
        <v>1</v>
      </c>
      <c r="E290">
        <v>0</v>
      </c>
      <c r="F290">
        <v>1</v>
      </c>
      <c r="G290">
        <v>10</v>
      </c>
      <c r="H290" t="s">
        <v>21</v>
      </c>
      <c r="I290">
        <v>4</v>
      </c>
      <c r="J290">
        <v>2</v>
      </c>
      <c r="K290" s="53">
        <v>0.16</v>
      </c>
      <c r="L290" s="53">
        <v>0.13639999999999999</v>
      </c>
      <c r="M290">
        <v>0.5</v>
      </c>
      <c r="N290">
        <v>0.35820000000000002</v>
      </c>
      <c r="O290">
        <v>2</v>
      </c>
      <c r="P290">
        <v>36</v>
      </c>
      <c r="Q290">
        <v>38</v>
      </c>
      <c r="R290" t="s">
        <v>33</v>
      </c>
      <c r="S290">
        <v>2011</v>
      </c>
      <c r="T290" t="s">
        <v>31</v>
      </c>
      <c r="U290" s="66">
        <v>0.41666666666666669</v>
      </c>
      <c r="V290" t="s">
        <v>53</v>
      </c>
      <c r="W290" t="s">
        <v>34</v>
      </c>
      <c r="X290" s="53">
        <v>0.16</v>
      </c>
      <c r="Y290" s="53">
        <v>0.14000000000000001</v>
      </c>
      <c r="Z290" s="54">
        <v>0.5</v>
      </c>
      <c r="AA290" s="67" t="str">
        <f>TEXT(RESULT__B[[#This Row],[TIME]],"AM/PM")</f>
        <v>AM</v>
      </c>
      <c r="AB290" t="str">
        <f>TEXT(RESULT__B[[#This Row],[DTEDAY]],"DD")</f>
        <v>13</v>
      </c>
    </row>
    <row r="291" spans="1:28" x14ac:dyDescent="0.25">
      <c r="A291" t="s">
        <v>16</v>
      </c>
      <c r="B291">
        <v>289</v>
      </c>
      <c r="C291" s="1">
        <v>40556</v>
      </c>
      <c r="D291">
        <v>1</v>
      </c>
      <c r="E291">
        <v>0</v>
      </c>
      <c r="F291">
        <v>1</v>
      </c>
      <c r="G291">
        <v>11</v>
      </c>
      <c r="H291" t="s">
        <v>21</v>
      </c>
      <c r="I291">
        <v>4</v>
      </c>
      <c r="J291">
        <v>2</v>
      </c>
      <c r="K291" s="53">
        <v>0.2</v>
      </c>
      <c r="L291" s="53">
        <v>0.16669999999999999</v>
      </c>
      <c r="M291">
        <v>0.44</v>
      </c>
      <c r="N291">
        <v>0.44779999999999998</v>
      </c>
      <c r="O291">
        <v>4</v>
      </c>
      <c r="P291">
        <v>33</v>
      </c>
      <c r="Q291">
        <v>37</v>
      </c>
      <c r="R291" t="s">
        <v>33</v>
      </c>
      <c r="S291">
        <v>2011</v>
      </c>
      <c r="T291" t="s">
        <v>31</v>
      </c>
      <c r="U291" s="66">
        <v>0.45833333333333331</v>
      </c>
      <c r="V291" t="s">
        <v>53</v>
      </c>
      <c r="W291" t="s">
        <v>34</v>
      </c>
      <c r="X291" s="53">
        <v>0.2</v>
      </c>
      <c r="Y291" s="53">
        <v>0.17</v>
      </c>
      <c r="Z291" s="54">
        <v>0.44</v>
      </c>
      <c r="AA291" s="67" t="str">
        <f>TEXT(RESULT__B[[#This Row],[TIME]],"AM/PM")</f>
        <v>AM</v>
      </c>
      <c r="AB291" t="str">
        <f>TEXT(RESULT__B[[#This Row],[DTEDAY]],"DD")</f>
        <v>13</v>
      </c>
    </row>
    <row r="292" spans="1:28" x14ac:dyDescent="0.25">
      <c r="A292" t="s">
        <v>16</v>
      </c>
      <c r="B292">
        <v>290</v>
      </c>
      <c r="C292" s="1">
        <v>40556</v>
      </c>
      <c r="D292">
        <v>1</v>
      </c>
      <c r="E292">
        <v>0</v>
      </c>
      <c r="F292">
        <v>1</v>
      </c>
      <c r="G292">
        <v>12</v>
      </c>
      <c r="H292" t="s">
        <v>21</v>
      </c>
      <c r="I292">
        <v>4</v>
      </c>
      <c r="J292">
        <v>1</v>
      </c>
      <c r="K292" s="53">
        <v>0.2</v>
      </c>
      <c r="L292" s="53">
        <v>0.16669999999999999</v>
      </c>
      <c r="M292">
        <v>0.44</v>
      </c>
      <c r="N292">
        <v>0.41789999999999999</v>
      </c>
      <c r="O292">
        <v>3</v>
      </c>
      <c r="P292">
        <v>49</v>
      </c>
      <c r="Q292">
        <v>52</v>
      </c>
      <c r="R292" t="s">
        <v>33</v>
      </c>
      <c r="S292">
        <v>2011</v>
      </c>
      <c r="T292" t="s">
        <v>31</v>
      </c>
      <c r="U292" s="66">
        <v>0.5</v>
      </c>
      <c r="V292" t="s">
        <v>53</v>
      </c>
      <c r="W292" t="s">
        <v>32</v>
      </c>
      <c r="X292" s="53">
        <v>0.2</v>
      </c>
      <c r="Y292" s="53">
        <v>0.17</v>
      </c>
      <c r="Z292" s="54">
        <v>0.44</v>
      </c>
      <c r="AA292" s="67" t="str">
        <f>TEXT(RESULT__B[[#This Row],[TIME]],"AM/PM")</f>
        <v>PM</v>
      </c>
      <c r="AB292" t="str">
        <f>TEXT(RESULT__B[[#This Row],[DTEDAY]],"DD")</f>
        <v>13</v>
      </c>
    </row>
    <row r="293" spans="1:28" x14ac:dyDescent="0.25">
      <c r="A293" t="s">
        <v>16</v>
      </c>
      <c r="B293">
        <v>291</v>
      </c>
      <c r="C293" s="1">
        <v>40556</v>
      </c>
      <c r="D293">
        <v>1</v>
      </c>
      <c r="E293">
        <v>0</v>
      </c>
      <c r="F293">
        <v>1</v>
      </c>
      <c r="G293">
        <v>13</v>
      </c>
      <c r="H293" t="s">
        <v>21</v>
      </c>
      <c r="I293">
        <v>4</v>
      </c>
      <c r="J293">
        <v>1</v>
      </c>
      <c r="K293" s="53">
        <v>0.22</v>
      </c>
      <c r="L293" s="53">
        <v>0.19700000000000001</v>
      </c>
      <c r="M293">
        <v>0.41</v>
      </c>
      <c r="N293">
        <v>0.44779999999999998</v>
      </c>
      <c r="O293">
        <v>2</v>
      </c>
      <c r="P293">
        <v>81</v>
      </c>
      <c r="Q293">
        <v>83</v>
      </c>
      <c r="R293" t="s">
        <v>33</v>
      </c>
      <c r="S293">
        <v>2011</v>
      </c>
      <c r="T293" t="s">
        <v>31</v>
      </c>
      <c r="U293" s="66">
        <v>0.54166666666666663</v>
      </c>
      <c r="V293" t="s">
        <v>53</v>
      </c>
      <c r="W293" t="s">
        <v>32</v>
      </c>
      <c r="X293" s="53">
        <v>0.22</v>
      </c>
      <c r="Y293" s="53">
        <v>0.2</v>
      </c>
      <c r="Z293" s="54">
        <v>0.41</v>
      </c>
      <c r="AA293" s="67" t="str">
        <f>TEXT(RESULT__B[[#This Row],[TIME]],"AM/PM")</f>
        <v>PM</v>
      </c>
      <c r="AB293" t="str">
        <f>TEXT(RESULT__B[[#This Row],[DTEDAY]],"DD")</f>
        <v>13</v>
      </c>
    </row>
    <row r="294" spans="1:28" x14ac:dyDescent="0.25">
      <c r="A294" t="s">
        <v>16</v>
      </c>
      <c r="B294">
        <v>292</v>
      </c>
      <c r="C294" s="1">
        <v>40556</v>
      </c>
      <c r="D294">
        <v>1</v>
      </c>
      <c r="E294">
        <v>0</v>
      </c>
      <c r="F294">
        <v>1</v>
      </c>
      <c r="G294">
        <v>14</v>
      </c>
      <c r="H294" t="s">
        <v>21</v>
      </c>
      <c r="I294">
        <v>4</v>
      </c>
      <c r="J294">
        <v>1</v>
      </c>
      <c r="K294" s="53">
        <v>0.22</v>
      </c>
      <c r="L294" s="53">
        <v>0.19700000000000001</v>
      </c>
      <c r="M294">
        <v>0.41</v>
      </c>
      <c r="N294">
        <v>0.3881</v>
      </c>
      <c r="O294">
        <v>3</v>
      </c>
      <c r="P294">
        <v>39</v>
      </c>
      <c r="Q294">
        <v>42</v>
      </c>
      <c r="R294" t="s">
        <v>33</v>
      </c>
      <c r="S294">
        <v>2011</v>
      </c>
      <c r="T294" t="s">
        <v>31</v>
      </c>
      <c r="U294" s="66">
        <v>0.58333333333333337</v>
      </c>
      <c r="V294" t="s">
        <v>53</v>
      </c>
      <c r="W294" t="s">
        <v>32</v>
      </c>
      <c r="X294" s="53">
        <v>0.22</v>
      </c>
      <c r="Y294" s="53">
        <v>0.2</v>
      </c>
      <c r="Z294" s="54">
        <v>0.41</v>
      </c>
      <c r="AA294" s="67" t="str">
        <f>TEXT(RESULT__B[[#This Row],[TIME]],"AM/PM")</f>
        <v>PM</v>
      </c>
      <c r="AB294" t="str">
        <f>TEXT(RESULT__B[[#This Row],[DTEDAY]],"DD")</f>
        <v>13</v>
      </c>
    </row>
    <row r="295" spans="1:28" x14ac:dyDescent="0.25">
      <c r="A295" t="s">
        <v>16</v>
      </c>
      <c r="B295">
        <v>293</v>
      </c>
      <c r="C295" s="1">
        <v>40556</v>
      </c>
      <c r="D295">
        <v>1</v>
      </c>
      <c r="E295">
        <v>0</v>
      </c>
      <c r="F295">
        <v>1</v>
      </c>
      <c r="G295">
        <v>15</v>
      </c>
      <c r="H295" t="s">
        <v>21</v>
      </c>
      <c r="I295">
        <v>4</v>
      </c>
      <c r="J295">
        <v>1</v>
      </c>
      <c r="K295" s="53">
        <v>0.24</v>
      </c>
      <c r="L295" s="53">
        <v>0.21210000000000001</v>
      </c>
      <c r="M295">
        <v>0.38</v>
      </c>
      <c r="N295">
        <v>0.29849999999999999</v>
      </c>
      <c r="O295">
        <v>5</v>
      </c>
      <c r="P295">
        <v>55</v>
      </c>
      <c r="Q295">
        <v>60</v>
      </c>
      <c r="R295" t="s">
        <v>33</v>
      </c>
      <c r="S295">
        <v>2011</v>
      </c>
      <c r="T295" t="s">
        <v>31</v>
      </c>
      <c r="U295" s="66">
        <v>0.625</v>
      </c>
      <c r="V295" t="s">
        <v>53</v>
      </c>
      <c r="W295" t="s">
        <v>32</v>
      </c>
      <c r="X295" s="53">
        <v>0.24</v>
      </c>
      <c r="Y295" s="53">
        <v>0.21</v>
      </c>
      <c r="Z295" s="54">
        <v>0.38</v>
      </c>
      <c r="AA295" s="67" t="str">
        <f>TEXT(RESULT__B[[#This Row],[TIME]],"AM/PM")</f>
        <v>PM</v>
      </c>
      <c r="AB295" t="str">
        <f>TEXT(RESULT__B[[#This Row],[DTEDAY]],"DD")</f>
        <v>13</v>
      </c>
    </row>
    <row r="296" spans="1:28" x14ac:dyDescent="0.25">
      <c r="A296" t="s">
        <v>16</v>
      </c>
      <c r="B296">
        <v>294</v>
      </c>
      <c r="C296" s="1">
        <v>40556</v>
      </c>
      <c r="D296">
        <v>1</v>
      </c>
      <c r="E296">
        <v>0</v>
      </c>
      <c r="F296">
        <v>1</v>
      </c>
      <c r="G296">
        <v>16</v>
      </c>
      <c r="H296" t="s">
        <v>21</v>
      </c>
      <c r="I296">
        <v>4</v>
      </c>
      <c r="J296">
        <v>1</v>
      </c>
      <c r="K296" s="53">
        <v>0.24</v>
      </c>
      <c r="L296" s="53">
        <v>0.21210000000000001</v>
      </c>
      <c r="M296">
        <v>0.38</v>
      </c>
      <c r="N296">
        <v>0.35820000000000002</v>
      </c>
      <c r="O296">
        <v>2</v>
      </c>
      <c r="P296">
        <v>76</v>
      </c>
      <c r="Q296">
        <v>78</v>
      </c>
      <c r="R296" t="s">
        <v>33</v>
      </c>
      <c r="S296">
        <v>2011</v>
      </c>
      <c r="T296" t="s">
        <v>31</v>
      </c>
      <c r="U296" s="66">
        <v>0.66666666666666663</v>
      </c>
      <c r="V296" t="s">
        <v>53</v>
      </c>
      <c r="W296" t="s">
        <v>32</v>
      </c>
      <c r="X296" s="53">
        <v>0.24</v>
      </c>
      <c r="Y296" s="53">
        <v>0.21</v>
      </c>
      <c r="Z296" s="54">
        <v>0.38</v>
      </c>
      <c r="AA296" s="67" t="str">
        <f>TEXT(RESULT__B[[#This Row],[TIME]],"AM/PM")</f>
        <v>PM</v>
      </c>
      <c r="AB296" t="str">
        <f>TEXT(RESULT__B[[#This Row],[DTEDAY]],"DD")</f>
        <v>13</v>
      </c>
    </row>
    <row r="297" spans="1:28" x14ac:dyDescent="0.25">
      <c r="A297" t="s">
        <v>16</v>
      </c>
      <c r="B297">
        <v>295</v>
      </c>
      <c r="C297" s="1">
        <v>40556</v>
      </c>
      <c r="D297">
        <v>1</v>
      </c>
      <c r="E297">
        <v>0</v>
      </c>
      <c r="F297">
        <v>1</v>
      </c>
      <c r="G297">
        <v>17</v>
      </c>
      <c r="H297" t="s">
        <v>21</v>
      </c>
      <c r="I297">
        <v>4</v>
      </c>
      <c r="J297">
        <v>1</v>
      </c>
      <c r="K297" s="53">
        <v>0.2</v>
      </c>
      <c r="L297" s="53">
        <v>0.18179999999999999</v>
      </c>
      <c r="M297">
        <v>0.4</v>
      </c>
      <c r="N297">
        <v>0.28360000000000002</v>
      </c>
      <c r="O297">
        <v>4</v>
      </c>
      <c r="P297">
        <v>158</v>
      </c>
      <c r="Q297">
        <v>162</v>
      </c>
      <c r="R297" t="s">
        <v>33</v>
      </c>
      <c r="S297">
        <v>2011</v>
      </c>
      <c r="T297" t="s">
        <v>31</v>
      </c>
      <c r="U297" s="66">
        <v>0.70833333333333337</v>
      </c>
      <c r="V297" t="s">
        <v>53</v>
      </c>
      <c r="W297" t="s">
        <v>32</v>
      </c>
      <c r="X297" s="53">
        <v>0.2</v>
      </c>
      <c r="Y297" s="53">
        <v>0.18</v>
      </c>
      <c r="Z297" s="54">
        <v>0.4</v>
      </c>
      <c r="AA297" s="67" t="str">
        <f>TEXT(RESULT__B[[#This Row],[TIME]],"AM/PM")</f>
        <v>PM</v>
      </c>
      <c r="AB297" t="str">
        <f>TEXT(RESULT__B[[#This Row],[DTEDAY]],"DD")</f>
        <v>13</v>
      </c>
    </row>
    <row r="298" spans="1:28" x14ac:dyDescent="0.25">
      <c r="A298" t="s">
        <v>16</v>
      </c>
      <c r="B298">
        <v>296</v>
      </c>
      <c r="C298" s="1">
        <v>40556</v>
      </c>
      <c r="D298">
        <v>1</v>
      </c>
      <c r="E298">
        <v>0</v>
      </c>
      <c r="F298">
        <v>1</v>
      </c>
      <c r="G298">
        <v>18</v>
      </c>
      <c r="H298" t="s">
        <v>21</v>
      </c>
      <c r="I298">
        <v>4</v>
      </c>
      <c r="J298">
        <v>1</v>
      </c>
      <c r="K298" s="53">
        <v>0.2</v>
      </c>
      <c r="L298" s="53">
        <v>0.18179999999999999</v>
      </c>
      <c r="M298">
        <v>0.4</v>
      </c>
      <c r="N298">
        <v>0.32840000000000003</v>
      </c>
      <c r="O298">
        <v>3</v>
      </c>
      <c r="P298">
        <v>141</v>
      </c>
      <c r="Q298">
        <v>144</v>
      </c>
      <c r="R298" t="s">
        <v>33</v>
      </c>
      <c r="S298">
        <v>2011</v>
      </c>
      <c r="T298" t="s">
        <v>31</v>
      </c>
      <c r="U298" s="66">
        <v>0.75</v>
      </c>
      <c r="V298" t="s">
        <v>53</v>
      </c>
      <c r="W298" t="s">
        <v>32</v>
      </c>
      <c r="X298" s="53">
        <v>0.2</v>
      </c>
      <c r="Y298" s="53">
        <v>0.18</v>
      </c>
      <c r="Z298" s="54">
        <v>0.4</v>
      </c>
      <c r="AA298" s="67" t="str">
        <f>TEXT(RESULT__B[[#This Row],[TIME]],"AM/PM")</f>
        <v>PM</v>
      </c>
      <c r="AB298" t="str">
        <f>TEXT(RESULT__B[[#This Row],[DTEDAY]],"DD")</f>
        <v>13</v>
      </c>
    </row>
    <row r="299" spans="1:28" x14ac:dyDescent="0.25">
      <c r="A299" t="s">
        <v>16</v>
      </c>
      <c r="B299">
        <v>297</v>
      </c>
      <c r="C299" s="1">
        <v>40556</v>
      </c>
      <c r="D299">
        <v>1</v>
      </c>
      <c r="E299">
        <v>0</v>
      </c>
      <c r="F299">
        <v>1</v>
      </c>
      <c r="G299">
        <v>19</v>
      </c>
      <c r="H299" t="s">
        <v>21</v>
      </c>
      <c r="I299">
        <v>4</v>
      </c>
      <c r="J299">
        <v>1</v>
      </c>
      <c r="K299" s="53">
        <v>0.16</v>
      </c>
      <c r="L299" s="53">
        <v>0.1515</v>
      </c>
      <c r="M299">
        <v>0.47</v>
      </c>
      <c r="N299">
        <v>0.25369999999999998</v>
      </c>
      <c r="O299">
        <v>1</v>
      </c>
      <c r="P299">
        <v>98</v>
      </c>
      <c r="Q299">
        <v>99</v>
      </c>
      <c r="R299" t="s">
        <v>33</v>
      </c>
      <c r="S299">
        <v>2011</v>
      </c>
      <c r="T299" t="s">
        <v>31</v>
      </c>
      <c r="U299" s="66">
        <v>0.79166666666666663</v>
      </c>
      <c r="V299" t="s">
        <v>53</v>
      </c>
      <c r="W299" t="s">
        <v>32</v>
      </c>
      <c r="X299" s="53">
        <v>0.16</v>
      </c>
      <c r="Y299" s="53">
        <v>0.15</v>
      </c>
      <c r="Z299" s="54">
        <v>0.47</v>
      </c>
      <c r="AA299" s="67" t="str">
        <f>TEXT(RESULT__B[[#This Row],[TIME]],"AM/PM")</f>
        <v>PM</v>
      </c>
      <c r="AB299" t="str">
        <f>TEXT(RESULT__B[[#This Row],[DTEDAY]],"DD")</f>
        <v>13</v>
      </c>
    </row>
    <row r="300" spans="1:28" x14ac:dyDescent="0.25">
      <c r="A300" t="s">
        <v>16</v>
      </c>
      <c r="B300">
        <v>298</v>
      </c>
      <c r="C300" s="1">
        <v>40556</v>
      </c>
      <c r="D300">
        <v>1</v>
      </c>
      <c r="E300">
        <v>0</v>
      </c>
      <c r="F300">
        <v>1</v>
      </c>
      <c r="G300">
        <v>20</v>
      </c>
      <c r="H300" t="s">
        <v>21</v>
      </c>
      <c r="I300">
        <v>4</v>
      </c>
      <c r="J300">
        <v>1</v>
      </c>
      <c r="K300" s="53">
        <v>0.16</v>
      </c>
      <c r="L300" s="53">
        <v>0.1515</v>
      </c>
      <c r="M300">
        <v>0.47</v>
      </c>
      <c r="N300">
        <v>0.22389999999999999</v>
      </c>
      <c r="O300">
        <v>0</v>
      </c>
      <c r="P300">
        <v>64</v>
      </c>
      <c r="Q300">
        <v>64</v>
      </c>
      <c r="R300" t="s">
        <v>33</v>
      </c>
      <c r="S300">
        <v>2011</v>
      </c>
      <c r="T300" t="s">
        <v>31</v>
      </c>
      <c r="U300" s="66">
        <v>0.83333333333333337</v>
      </c>
      <c r="V300" t="s">
        <v>53</v>
      </c>
      <c r="W300" t="s">
        <v>32</v>
      </c>
      <c r="X300" s="53">
        <v>0.16</v>
      </c>
      <c r="Y300" s="53">
        <v>0.15</v>
      </c>
      <c r="Z300" s="54">
        <v>0.47</v>
      </c>
      <c r="AA300" s="67" t="str">
        <f>TEXT(RESULT__B[[#This Row],[TIME]],"AM/PM")</f>
        <v>PM</v>
      </c>
      <c r="AB300" t="str">
        <f>TEXT(RESULT__B[[#This Row],[DTEDAY]],"DD")</f>
        <v>13</v>
      </c>
    </row>
    <row r="301" spans="1:28" x14ac:dyDescent="0.25">
      <c r="A301" t="s">
        <v>16</v>
      </c>
      <c r="B301">
        <v>299</v>
      </c>
      <c r="C301" s="1">
        <v>40556</v>
      </c>
      <c r="D301">
        <v>1</v>
      </c>
      <c r="E301">
        <v>0</v>
      </c>
      <c r="F301">
        <v>1</v>
      </c>
      <c r="G301">
        <v>21</v>
      </c>
      <c r="H301" t="s">
        <v>21</v>
      </c>
      <c r="I301">
        <v>4</v>
      </c>
      <c r="J301">
        <v>1</v>
      </c>
      <c r="K301" s="53">
        <v>0.14000000000000001</v>
      </c>
      <c r="L301" s="53">
        <v>0.1212</v>
      </c>
      <c r="M301">
        <v>0.46</v>
      </c>
      <c r="N301">
        <v>0.29849999999999999</v>
      </c>
      <c r="O301">
        <v>0</v>
      </c>
      <c r="P301">
        <v>40</v>
      </c>
      <c r="Q301">
        <v>40</v>
      </c>
      <c r="R301" t="s">
        <v>33</v>
      </c>
      <c r="S301">
        <v>2011</v>
      </c>
      <c r="T301" t="s">
        <v>31</v>
      </c>
      <c r="U301" s="66">
        <v>0.875</v>
      </c>
      <c r="V301" t="s">
        <v>53</v>
      </c>
      <c r="W301" t="s">
        <v>32</v>
      </c>
      <c r="X301" s="53">
        <v>0.14000000000000001</v>
      </c>
      <c r="Y301" s="53">
        <v>0.12</v>
      </c>
      <c r="Z301" s="54">
        <v>0.46</v>
      </c>
      <c r="AA301" s="67" t="str">
        <f>TEXT(RESULT__B[[#This Row],[TIME]],"AM/PM")</f>
        <v>PM</v>
      </c>
      <c r="AB301" t="str">
        <f>TEXT(RESULT__B[[#This Row],[DTEDAY]],"DD")</f>
        <v>13</v>
      </c>
    </row>
    <row r="302" spans="1:28" x14ac:dyDescent="0.25">
      <c r="A302" t="s">
        <v>16</v>
      </c>
      <c r="B302">
        <v>300</v>
      </c>
      <c r="C302" s="1">
        <v>40556</v>
      </c>
      <c r="D302">
        <v>1</v>
      </c>
      <c r="E302">
        <v>0</v>
      </c>
      <c r="F302">
        <v>1</v>
      </c>
      <c r="G302">
        <v>22</v>
      </c>
      <c r="H302" t="s">
        <v>21</v>
      </c>
      <c r="I302">
        <v>4</v>
      </c>
      <c r="J302">
        <v>1</v>
      </c>
      <c r="K302" s="53">
        <v>0.14000000000000001</v>
      </c>
      <c r="L302" s="53">
        <v>0.1212</v>
      </c>
      <c r="M302">
        <v>0.46</v>
      </c>
      <c r="N302">
        <v>0.32840000000000003</v>
      </c>
      <c r="O302">
        <v>0</v>
      </c>
      <c r="P302">
        <v>30</v>
      </c>
      <c r="Q302">
        <v>30</v>
      </c>
      <c r="R302" t="s">
        <v>33</v>
      </c>
      <c r="S302">
        <v>2011</v>
      </c>
      <c r="T302" t="s">
        <v>31</v>
      </c>
      <c r="U302" s="66">
        <v>0.91666666666666663</v>
      </c>
      <c r="V302" t="s">
        <v>53</v>
      </c>
      <c r="W302" t="s">
        <v>32</v>
      </c>
      <c r="X302" s="53">
        <v>0.14000000000000001</v>
      </c>
      <c r="Y302" s="53">
        <v>0.12</v>
      </c>
      <c r="Z302" s="54">
        <v>0.46</v>
      </c>
      <c r="AA302" s="67" t="str">
        <f>TEXT(RESULT__B[[#This Row],[TIME]],"AM/PM")</f>
        <v>PM</v>
      </c>
      <c r="AB302" t="str">
        <f>TEXT(RESULT__B[[#This Row],[DTEDAY]],"DD")</f>
        <v>13</v>
      </c>
    </row>
    <row r="303" spans="1:28" x14ac:dyDescent="0.25">
      <c r="A303" t="s">
        <v>16</v>
      </c>
      <c r="B303">
        <v>301</v>
      </c>
      <c r="C303" s="1">
        <v>40556</v>
      </c>
      <c r="D303">
        <v>1</v>
      </c>
      <c r="E303">
        <v>0</v>
      </c>
      <c r="F303">
        <v>1</v>
      </c>
      <c r="G303">
        <v>23</v>
      </c>
      <c r="H303" t="s">
        <v>21</v>
      </c>
      <c r="I303">
        <v>4</v>
      </c>
      <c r="J303">
        <v>1</v>
      </c>
      <c r="K303" s="53">
        <v>0.12</v>
      </c>
      <c r="L303" s="53">
        <v>0.13639999999999999</v>
      </c>
      <c r="M303">
        <v>0.5</v>
      </c>
      <c r="N303">
        <v>0.19400000000000001</v>
      </c>
      <c r="O303">
        <v>1</v>
      </c>
      <c r="P303">
        <v>14</v>
      </c>
      <c r="Q303">
        <v>15</v>
      </c>
      <c r="R303" t="s">
        <v>33</v>
      </c>
      <c r="S303">
        <v>2011</v>
      </c>
      <c r="T303" t="s">
        <v>31</v>
      </c>
      <c r="U303" s="66">
        <v>0.95833333333333337</v>
      </c>
      <c r="V303" t="s">
        <v>53</v>
      </c>
      <c r="W303" t="s">
        <v>32</v>
      </c>
      <c r="X303" s="53">
        <v>0.12</v>
      </c>
      <c r="Y303" s="53">
        <v>0.14000000000000001</v>
      </c>
      <c r="Z303" s="54">
        <v>0.5</v>
      </c>
      <c r="AA303" s="67" t="str">
        <f>TEXT(RESULT__B[[#This Row],[TIME]],"AM/PM")</f>
        <v>PM</v>
      </c>
      <c r="AB303" t="str">
        <f>TEXT(RESULT__B[[#This Row],[DTEDAY]],"DD")</f>
        <v>13</v>
      </c>
    </row>
    <row r="304" spans="1:28" x14ac:dyDescent="0.25">
      <c r="A304" t="s">
        <v>16</v>
      </c>
      <c r="B304">
        <v>302</v>
      </c>
      <c r="C304" s="1">
        <v>40557</v>
      </c>
      <c r="D304">
        <v>1</v>
      </c>
      <c r="E304">
        <v>0</v>
      </c>
      <c r="F304">
        <v>1</v>
      </c>
      <c r="G304">
        <v>0</v>
      </c>
      <c r="H304" t="s">
        <v>21</v>
      </c>
      <c r="I304">
        <v>5</v>
      </c>
      <c r="J304">
        <v>1</v>
      </c>
      <c r="K304" s="53">
        <v>0.12</v>
      </c>
      <c r="L304" s="53">
        <v>0.13639999999999999</v>
      </c>
      <c r="M304">
        <v>0.5</v>
      </c>
      <c r="N304">
        <v>0.19400000000000001</v>
      </c>
      <c r="O304">
        <v>0</v>
      </c>
      <c r="P304">
        <v>14</v>
      </c>
      <c r="Q304">
        <v>14</v>
      </c>
      <c r="R304" t="s">
        <v>33</v>
      </c>
      <c r="S304">
        <v>2011</v>
      </c>
      <c r="T304" t="s">
        <v>31</v>
      </c>
      <c r="U304" s="66">
        <v>0</v>
      </c>
      <c r="V304" t="s">
        <v>54</v>
      </c>
      <c r="W304" t="s">
        <v>32</v>
      </c>
      <c r="X304" s="53">
        <v>0.12</v>
      </c>
      <c r="Y304" s="53">
        <v>0.14000000000000001</v>
      </c>
      <c r="Z304" s="54">
        <v>0.5</v>
      </c>
      <c r="AA304" s="67" t="str">
        <f>TEXT(RESULT__B[[#This Row],[TIME]],"AM/PM")</f>
        <v>AM</v>
      </c>
      <c r="AB304" t="str">
        <f>TEXT(RESULT__B[[#This Row],[DTEDAY]],"DD")</f>
        <v>14</v>
      </c>
    </row>
    <row r="305" spans="1:28" x14ac:dyDescent="0.25">
      <c r="A305" t="s">
        <v>16</v>
      </c>
      <c r="B305">
        <v>303</v>
      </c>
      <c r="C305" s="1">
        <v>40557</v>
      </c>
      <c r="D305">
        <v>1</v>
      </c>
      <c r="E305">
        <v>0</v>
      </c>
      <c r="F305">
        <v>1</v>
      </c>
      <c r="G305">
        <v>1</v>
      </c>
      <c r="H305" t="s">
        <v>21</v>
      </c>
      <c r="I305">
        <v>5</v>
      </c>
      <c r="J305">
        <v>1</v>
      </c>
      <c r="K305" s="53">
        <v>0.1</v>
      </c>
      <c r="L305" s="53">
        <v>0.1212</v>
      </c>
      <c r="M305">
        <v>0.54</v>
      </c>
      <c r="N305">
        <v>0.16420000000000001</v>
      </c>
      <c r="O305">
        <v>0</v>
      </c>
      <c r="P305">
        <v>5</v>
      </c>
      <c r="Q305">
        <v>5</v>
      </c>
      <c r="R305" t="s">
        <v>33</v>
      </c>
      <c r="S305">
        <v>2011</v>
      </c>
      <c r="T305" t="s">
        <v>31</v>
      </c>
      <c r="U305" s="66">
        <v>4.1666666666666664E-2</v>
      </c>
      <c r="V305" t="s">
        <v>54</v>
      </c>
      <c r="W305" t="s">
        <v>32</v>
      </c>
      <c r="X305" s="53">
        <v>0.1</v>
      </c>
      <c r="Y305" s="53">
        <v>0.12</v>
      </c>
      <c r="Z305" s="54">
        <v>0.54</v>
      </c>
      <c r="AA305" s="67" t="str">
        <f>TEXT(RESULT__B[[#This Row],[TIME]],"AM/PM")</f>
        <v>AM</v>
      </c>
      <c r="AB305" t="str">
        <f>TEXT(RESULT__B[[#This Row],[DTEDAY]],"DD")</f>
        <v>14</v>
      </c>
    </row>
    <row r="306" spans="1:28" x14ac:dyDescent="0.25">
      <c r="A306" t="s">
        <v>16</v>
      </c>
      <c r="B306">
        <v>304</v>
      </c>
      <c r="C306" s="1">
        <v>40557</v>
      </c>
      <c r="D306">
        <v>1</v>
      </c>
      <c r="E306">
        <v>0</v>
      </c>
      <c r="F306">
        <v>1</v>
      </c>
      <c r="G306">
        <v>2</v>
      </c>
      <c r="H306" t="s">
        <v>21</v>
      </c>
      <c r="I306">
        <v>5</v>
      </c>
      <c r="J306">
        <v>1</v>
      </c>
      <c r="K306" s="53">
        <v>0.1</v>
      </c>
      <c r="L306" s="53">
        <v>0.1212</v>
      </c>
      <c r="M306">
        <v>0.54</v>
      </c>
      <c r="N306">
        <v>0.1343</v>
      </c>
      <c r="O306">
        <v>0</v>
      </c>
      <c r="P306">
        <v>1</v>
      </c>
      <c r="Q306">
        <v>1</v>
      </c>
      <c r="R306" t="s">
        <v>33</v>
      </c>
      <c r="S306">
        <v>2011</v>
      </c>
      <c r="T306" t="s">
        <v>31</v>
      </c>
      <c r="U306" s="66">
        <v>8.3333333333333329E-2</v>
      </c>
      <c r="V306" t="s">
        <v>54</v>
      </c>
      <c r="W306" t="s">
        <v>32</v>
      </c>
      <c r="X306" s="53">
        <v>0.1</v>
      </c>
      <c r="Y306" s="53">
        <v>0.12</v>
      </c>
      <c r="Z306" s="54">
        <v>0.54</v>
      </c>
      <c r="AA306" s="67" t="str">
        <f>TEXT(RESULT__B[[#This Row],[TIME]],"AM/PM")</f>
        <v>AM</v>
      </c>
      <c r="AB306" t="str">
        <f>TEXT(RESULT__B[[#This Row],[DTEDAY]],"DD")</f>
        <v>14</v>
      </c>
    </row>
    <row r="307" spans="1:28" x14ac:dyDescent="0.25">
      <c r="A307" t="s">
        <v>16</v>
      </c>
      <c r="B307">
        <v>305</v>
      </c>
      <c r="C307" s="1">
        <v>40557</v>
      </c>
      <c r="D307">
        <v>1</v>
      </c>
      <c r="E307">
        <v>0</v>
      </c>
      <c r="F307">
        <v>1</v>
      </c>
      <c r="G307">
        <v>3</v>
      </c>
      <c r="H307" t="s">
        <v>21</v>
      </c>
      <c r="I307">
        <v>5</v>
      </c>
      <c r="J307">
        <v>1</v>
      </c>
      <c r="K307" s="53">
        <v>0.1</v>
      </c>
      <c r="L307" s="53">
        <v>0.13639999999999999</v>
      </c>
      <c r="M307">
        <v>0.54</v>
      </c>
      <c r="N307">
        <v>0.1045</v>
      </c>
      <c r="O307">
        <v>0</v>
      </c>
      <c r="P307">
        <v>1</v>
      </c>
      <c r="Q307">
        <v>1</v>
      </c>
      <c r="R307" t="s">
        <v>33</v>
      </c>
      <c r="S307">
        <v>2011</v>
      </c>
      <c r="T307" t="s">
        <v>31</v>
      </c>
      <c r="U307" s="66">
        <v>0.125</v>
      </c>
      <c r="V307" t="s">
        <v>54</v>
      </c>
      <c r="W307" t="s">
        <v>32</v>
      </c>
      <c r="X307" s="53">
        <v>0.1</v>
      </c>
      <c r="Y307" s="53">
        <v>0.14000000000000001</v>
      </c>
      <c r="Z307" s="54">
        <v>0.54</v>
      </c>
      <c r="AA307" s="67" t="str">
        <f>TEXT(RESULT__B[[#This Row],[TIME]],"AM/PM")</f>
        <v>AM</v>
      </c>
      <c r="AB307" t="str">
        <f>TEXT(RESULT__B[[#This Row],[DTEDAY]],"DD")</f>
        <v>14</v>
      </c>
    </row>
    <row r="308" spans="1:28" x14ac:dyDescent="0.25">
      <c r="A308" t="s">
        <v>16</v>
      </c>
      <c r="B308">
        <v>306</v>
      </c>
      <c r="C308" s="1">
        <v>40557</v>
      </c>
      <c r="D308">
        <v>1</v>
      </c>
      <c r="E308">
        <v>0</v>
      </c>
      <c r="F308">
        <v>1</v>
      </c>
      <c r="G308">
        <v>5</v>
      </c>
      <c r="H308" t="s">
        <v>21</v>
      </c>
      <c r="I308">
        <v>5</v>
      </c>
      <c r="J308">
        <v>1</v>
      </c>
      <c r="K308" s="53">
        <v>0.1</v>
      </c>
      <c r="L308" s="53">
        <v>0.13639999999999999</v>
      </c>
      <c r="M308">
        <v>0.54</v>
      </c>
      <c r="N308">
        <v>8.9599999999999999E-2</v>
      </c>
      <c r="O308">
        <v>0</v>
      </c>
      <c r="P308">
        <v>8</v>
      </c>
      <c r="Q308">
        <v>8</v>
      </c>
      <c r="R308" t="s">
        <v>33</v>
      </c>
      <c r="S308">
        <v>2011</v>
      </c>
      <c r="T308" t="s">
        <v>31</v>
      </c>
      <c r="U308" s="66">
        <v>0.20833333333333334</v>
      </c>
      <c r="V308" t="s">
        <v>54</v>
      </c>
      <c r="W308" t="s">
        <v>32</v>
      </c>
      <c r="X308" s="53">
        <v>0.1</v>
      </c>
      <c r="Y308" s="53">
        <v>0.14000000000000001</v>
      </c>
      <c r="Z308" s="54">
        <v>0.54</v>
      </c>
      <c r="AA308" s="67" t="str">
        <f>TEXT(RESULT__B[[#This Row],[TIME]],"AM/PM")</f>
        <v>AM</v>
      </c>
      <c r="AB308" t="str">
        <f>TEXT(RESULT__B[[#This Row],[DTEDAY]],"DD")</f>
        <v>14</v>
      </c>
    </row>
    <row r="309" spans="1:28" x14ac:dyDescent="0.25">
      <c r="A309" t="s">
        <v>16</v>
      </c>
      <c r="B309">
        <v>307</v>
      </c>
      <c r="C309" s="1">
        <v>40557</v>
      </c>
      <c r="D309">
        <v>1</v>
      </c>
      <c r="E309">
        <v>0</v>
      </c>
      <c r="F309">
        <v>1</v>
      </c>
      <c r="G309">
        <v>6</v>
      </c>
      <c r="H309" t="s">
        <v>21</v>
      </c>
      <c r="I309">
        <v>5</v>
      </c>
      <c r="J309">
        <v>1</v>
      </c>
      <c r="K309" s="53">
        <v>0.1</v>
      </c>
      <c r="L309" s="53">
        <v>0.18179999999999999</v>
      </c>
      <c r="M309">
        <v>0.54</v>
      </c>
      <c r="N309">
        <v>0</v>
      </c>
      <c r="O309">
        <v>0</v>
      </c>
      <c r="P309">
        <v>17</v>
      </c>
      <c r="Q309">
        <v>17</v>
      </c>
      <c r="R309" t="s">
        <v>33</v>
      </c>
      <c r="S309">
        <v>2011</v>
      </c>
      <c r="T309" t="s">
        <v>31</v>
      </c>
      <c r="U309" s="66">
        <v>0.25</v>
      </c>
      <c r="V309" t="s">
        <v>54</v>
      </c>
      <c r="W309" t="s">
        <v>32</v>
      </c>
      <c r="X309" s="53">
        <v>0.1</v>
      </c>
      <c r="Y309" s="53">
        <v>0.18</v>
      </c>
      <c r="Z309" s="54">
        <v>0.54</v>
      </c>
      <c r="AA309" s="67" t="str">
        <f>TEXT(RESULT__B[[#This Row],[TIME]],"AM/PM")</f>
        <v>AM</v>
      </c>
      <c r="AB309" t="str">
        <f>TEXT(RESULT__B[[#This Row],[DTEDAY]],"DD")</f>
        <v>14</v>
      </c>
    </row>
    <row r="310" spans="1:28" x14ac:dyDescent="0.25">
      <c r="A310" t="s">
        <v>16</v>
      </c>
      <c r="B310">
        <v>308</v>
      </c>
      <c r="C310" s="1">
        <v>40557</v>
      </c>
      <c r="D310">
        <v>1</v>
      </c>
      <c r="E310">
        <v>0</v>
      </c>
      <c r="F310">
        <v>1</v>
      </c>
      <c r="G310">
        <v>7</v>
      </c>
      <c r="H310" t="s">
        <v>21</v>
      </c>
      <c r="I310">
        <v>5</v>
      </c>
      <c r="J310">
        <v>1</v>
      </c>
      <c r="K310" s="53">
        <v>0.1</v>
      </c>
      <c r="L310" s="53">
        <v>0.1212</v>
      </c>
      <c r="M310">
        <v>0.74</v>
      </c>
      <c r="N310">
        <v>0.16420000000000001</v>
      </c>
      <c r="O310">
        <v>0</v>
      </c>
      <c r="P310">
        <v>70</v>
      </c>
      <c r="Q310">
        <v>70</v>
      </c>
      <c r="R310" t="s">
        <v>33</v>
      </c>
      <c r="S310">
        <v>2011</v>
      </c>
      <c r="T310" t="s">
        <v>31</v>
      </c>
      <c r="U310" s="66">
        <v>0.29166666666666669</v>
      </c>
      <c r="V310" t="s">
        <v>54</v>
      </c>
      <c r="W310" t="s">
        <v>32</v>
      </c>
      <c r="X310" s="53">
        <v>0.1</v>
      </c>
      <c r="Y310" s="53">
        <v>0.12</v>
      </c>
      <c r="Z310" s="54">
        <v>0.74</v>
      </c>
      <c r="AA310" s="67" t="str">
        <f>TEXT(RESULT__B[[#This Row],[TIME]],"AM/PM")</f>
        <v>AM</v>
      </c>
      <c r="AB310" t="str">
        <f>TEXT(RESULT__B[[#This Row],[DTEDAY]],"DD")</f>
        <v>14</v>
      </c>
    </row>
    <row r="311" spans="1:28" x14ac:dyDescent="0.25">
      <c r="A311" t="s">
        <v>16</v>
      </c>
      <c r="B311">
        <v>309</v>
      </c>
      <c r="C311" s="1">
        <v>40557</v>
      </c>
      <c r="D311">
        <v>1</v>
      </c>
      <c r="E311">
        <v>0</v>
      </c>
      <c r="F311">
        <v>1</v>
      </c>
      <c r="G311">
        <v>8</v>
      </c>
      <c r="H311" t="s">
        <v>21</v>
      </c>
      <c r="I311">
        <v>5</v>
      </c>
      <c r="J311">
        <v>1</v>
      </c>
      <c r="K311" s="53">
        <v>0.12</v>
      </c>
      <c r="L311" s="53">
        <v>0.16669999999999999</v>
      </c>
      <c r="M311">
        <v>0.68</v>
      </c>
      <c r="N311">
        <v>0</v>
      </c>
      <c r="O311">
        <v>2</v>
      </c>
      <c r="P311">
        <v>156</v>
      </c>
      <c r="Q311">
        <v>158</v>
      </c>
      <c r="R311" t="s">
        <v>33</v>
      </c>
      <c r="S311">
        <v>2011</v>
      </c>
      <c r="T311" t="s">
        <v>31</v>
      </c>
      <c r="U311" s="66">
        <v>0.33333333333333331</v>
      </c>
      <c r="V311" t="s">
        <v>54</v>
      </c>
      <c r="W311" t="s">
        <v>32</v>
      </c>
      <c r="X311" s="53">
        <v>0.12</v>
      </c>
      <c r="Y311" s="53">
        <v>0.17</v>
      </c>
      <c r="Z311" s="54">
        <v>0.68</v>
      </c>
      <c r="AA311" s="67" t="str">
        <f>TEXT(RESULT__B[[#This Row],[TIME]],"AM/PM")</f>
        <v>AM</v>
      </c>
      <c r="AB311" t="str">
        <f>TEXT(RESULT__B[[#This Row],[DTEDAY]],"DD")</f>
        <v>14</v>
      </c>
    </row>
    <row r="312" spans="1:28" x14ac:dyDescent="0.25">
      <c r="A312" t="s">
        <v>16</v>
      </c>
      <c r="B312">
        <v>310</v>
      </c>
      <c r="C312" s="1">
        <v>40557</v>
      </c>
      <c r="D312">
        <v>1</v>
      </c>
      <c r="E312">
        <v>0</v>
      </c>
      <c r="F312">
        <v>1</v>
      </c>
      <c r="G312">
        <v>9</v>
      </c>
      <c r="H312" t="s">
        <v>21</v>
      </c>
      <c r="I312">
        <v>5</v>
      </c>
      <c r="J312">
        <v>1</v>
      </c>
      <c r="K312" s="53">
        <v>0.14000000000000001</v>
      </c>
      <c r="L312" s="53">
        <v>0.1515</v>
      </c>
      <c r="M312">
        <v>0.69</v>
      </c>
      <c r="N312">
        <v>0.1343</v>
      </c>
      <c r="O312">
        <v>0</v>
      </c>
      <c r="P312">
        <v>117</v>
      </c>
      <c r="Q312">
        <v>117</v>
      </c>
      <c r="R312" t="s">
        <v>33</v>
      </c>
      <c r="S312">
        <v>2011</v>
      </c>
      <c r="T312" t="s">
        <v>31</v>
      </c>
      <c r="U312" s="66">
        <v>0.375</v>
      </c>
      <c r="V312" t="s">
        <v>54</v>
      </c>
      <c r="W312" t="s">
        <v>32</v>
      </c>
      <c r="X312" s="53">
        <v>0.14000000000000001</v>
      </c>
      <c r="Y312" s="53">
        <v>0.15</v>
      </c>
      <c r="Z312" s="54">
        <v>0.69</v>
      </c>
      <c r="AA312" s="67" t="str">
        <f>TEXT(RESULT__B[[#This Row],[TIME]],"AM/PM")</f>
        <v>AM</v>
      </c>
      <c r="AB312" t="str">
        <f>TEXT(RESULT__B[[#This Row],[DTEDAY]],"DD")</f>
        <v>14</v>
      </c>
    </row>
    <row r="313" spans="1:28" x14ac:dyDescent="0.25">
      <c r="A313" t="s">
        <v>16</v>
      </c>
      <c r="B313">
        <v>311</v>
      </c>
      <c r="C313" s="1">
        <v>40557</v>
      </c>
      <c r="D313">
        <v>1</v>
      </c>
      <c r="E313">
        <v>0</v>
      </c>
      <c r="F313">
        <v>1</v>
      </c>
      <c r="G313">
        <v>10</v>
      </c>
      <c r="H313" t="s">
        <v>21</v>
      </c>
      <c r="I313">
        <v>5</v>
      </c>
      <c r="J313">
        <v>1</v>
      </c>
      <c r="K313" s="53">
        <v>0.18</v>
      </c>
      <c r="L313" s="53">
        <v>0.18179999999999999</v>
      </c>
      <c r="M313">
        <v>0.55000000000000004</v>
      </c>
      <c r="N313">
        <v>0.19400000000000001</v>
      </c>
      <c r="O313">
        <v>4</v>
      </c>
      <c r="P313">
        <v>40</v>
      </c>
      <c r="Q313">
        <v>44</v>
      </c>
      <c r="R313" t="s">
        <v>33</v>
      </c>
      <c r="S313">
        <v>2011</v>
      </c>
      <c r="T313" t="s">
        <v>31</v>
      </c>
      <c r="U313" s="66">
        <v>0.41666666666666669</v>
      </c>
      <c r="V313" t="s">
        <v>54</v>
      </c>
      <c r="W313" t="s">
        <v>32</v>
      </c>
      <c r="X313" s="53">
        <v>0.18</v>
      </c>
      <c r="Y313" s="53">
        <v>0.18</v>
      </c>
      <c r="Z313" s="54">
        <v>0.55000000000000004</v>
      </c>
      <c r="AA313" s="67" t="str">
        <f>TEXT(RESULT__B[[#This Row],[TIME]],"AM/PM")</f>
        <v>AM</v>
      </c>
      <c r="AB313" t="str">
        <f>TEXT(RESULT__B[[#This Row],[DTEDAY]],"DD")</f>
        <v>14</v>
      </c>
    </row>
    <row r="314" spans="1:28" x14ac:dyDescent="0.25">
      <c r="A314" t="s">
        <v>16</v>
      </c>
      <c r="B314">
        <v>312</v>
      </c>
      <c r="C314" s="1">
        <v>40557</v>
      </c>
      <c r="D314">
        <v>1</v>
      </c>
      <c r="E314">
        <v>0</v>
      </c>
      <c r="F314">
        <v>1</v>
      </c>
      <c r="G314">
        <v>11</v>
      </c>
      <c r="H314" t="s">
        <v>21</v>
      </c>
      <c r="I314">
        <v>5</v>
      </c>
      <c r="J314">
        <v>1</v>
      </c>
      <c r="K314" s="53">
        <v>0.18</v>
      </c>
      <c r="L314" s="53">
        <v>0.16669999999999999</v>
      </c>
      <c r="M314">
        <v>0.51</v>
      </c>
      <c r="N314">
        <v>0.28360000000000002</v>
      </c>
      <c r="O314">
        <v>6</v>
      </c>
      <c r="P314">
        <v>47</v>
      </c>
      <c r="Q314">
        <v>53</v>
      </c>
      <c r="R314" t="s">
        <v>33</v>
      </c>
      <c r="S314">
        <v>2011</v>
      </c>
      <c r="T314" t="s">
        <v>31</v>
      </c>
      <c r="U314" s="66">
        <v>0.45833333333333331</v>
      </c>
      <c r="V314" t="s">
        <v>54</v>
      </c>
      <c r="W314" t="s">
        <v>32</v>
      </c>
      <c r="X314" s="53">
        <v>0.18</v>
      </c>
      <c r="Y314" s="53">
        <v>0.17</v>
      </c>
      <c r="Z314" s="54">
        <v>0.51</v>
      </c>
      <c r="AA314" s="67" t="str">
        <f>TEXT(RESULT__B[[#This Row],[TIME]],"AM/PM")</f>
        <v>AM</v>
      </c>
      <c r="AB314" t="str">
        <f>TEXT(RESULT__B[[#This Row],[DTEDAY]],"DD")</f>
        <v>14</v>
      </c>
    </row>
    <row r="315" spans="1:28" x14ac:dyDescent="0.25">
      <c r="A315" t="s">
        <v>16</v>
      </c>
      <c r="B315">
        <v>313</v>
      </c>
      <c r="C315" s="1">
        <v>40557</v>
      </c>
      <c r="D315">
        <v>1</v>
      </c>
      <c r="E315">
        <v>0</v>
      </c>
      <c r="F315">
        <v>1</v>
      </c>
      <c r="G315">
        <v>12</v>
      </c>
      <c r="H315" t="s">
        <v>21</v>
      </c>
      <c r="I315">
        <v>5</v>
      </c>
      <c r="J315">
        <v>1</v>
      </c>
      <c r="K315" s="53">
        <v>0.2</v>
      </c>
      <c r="L315" s="53">
        <v>0.19700000000000001</v>
      </c>
      <c r="M315">
        <v>0.44</v>
      </c>
      <c r="N315">
        <v>0.25369999999999998</v>
      </c>
      <c r="O315">
        <v>2</v>
      </c>
      <c r="P315">
        <v>59</v>
      </c>
      <c r="Q315">
        <v>61</v>
      </c>
      <c r="R315" t="s">
        <v>33</v>
      </c>
      <c r="S315">
        <v>2011</v>
      </c>
      <c r="T315" t="s">
        <v>31</v>
      </c>
      <c r="U315" s="66">
        <v>0.5</v>
      </c>
      <c r="V315" t="s">
        <v>54</v>
      </c>
      <c r="W315" t="s">
        <v>32</v>
      </c>
      <c r="X315" s="53">
        <v>0.2</v>
      </c>
      <c r="Y315" s="53">
        <v>0.2</v>
      </c>
      <c r="Z315" s="54">
        <v>0.44</v>
      </c>
      <c r="AA315" s="67" t="str">
        <f>TEXT(RESULT__B[[#This Row],[TIME]],"AM/PM")</f>
        <v>PM</v>
      </c>
      <c r="AB315" t="str">
        <f>TEXT(RESULT__B[[#This Row],[DTEDAY]],"DD")</f>
        <v>14</v>
      </c>
    </row>
    <row r="316" spans="1:28" x14ac:dyDescent="0.25">
      <c r="A316" t="s">
        <v>16</v>
      </c>
      <c r="B316">
        <v>314</v>
      </c>
      <c r="C316" s="1">
        <v>40557</v>
      </c>
      <c r="D316">
        <v>1</v>
      </c>
      <c r="E316">
        <v>0</v>
      </c>
      <c r="F316">
        <v>1</v>
      </c>
      <c r="G316">
        <v>13</v>
      </c>
      <c r="H316" t="s">
        <v>21</v>
      </c>
      <c r="I316">
        <v>5</v>
      </c>
      <c r="J316">
        <v>1</v>
      </c>
      <c r="K316" s="53">
        <v>0.22</v>
      </c>
      <c r="L316" s="53">
        <v>0.19700000000000001</v>
      </c>
      <c r="M316">
        <v>0.37</v>
      </c>
      <c r="N316">
        <v>0.3881</v>
      </c>
      <c r="O316">
        <v>4</v>
      </c>
      <c r="P316">
        <v>73</v>
      </c>
      <c r="Q316">
        <v>77</v>
      </c>
      <c r="R316" t="s">
        <v>33</v>
      </c>
      <c r="S316">
        <v>2011</v>
      </c>
      <c r="T316" t="s">
        <v>31</v>
      </c>
      <c r="U316" s="66">
        <v>0.54166666666666663</v>
      </c>
      <c r="V316" t="s">
        <v>54</v>
      </c>
      <c r="W316" t="s">
        <v>32</v>
      </c>
      <c r="X316" s="53">
        <v>0.22</v>
      </c>
      <c r="Y316" s="53">
        <v>0.2</v>
      </c>
      <c r="Z316" s="54">
        <v>0.37</v>
      </c>
      <c r="AA316" s="67" t="str">
        <f>TEXT(RESULT__B[[#This Row],[TIME]],"AM/PM")</f>
        <v>PM</v>
      </c>
      <c r="AB316" t="str">
        <f>TEXT(RESULT__B[[#This Row],[DTEDAY]],"DD")</f>
        <v>14</v>
      </c>
    </row>
    <row r="317" spans="1:28" x14ac:dyDescent="0.25">
      <c r="A317" t="s">
        <v>16</v>
      </c>
      <c r="B317">
        <v>315</v>
      </c>
      <c r="C317" s="1">
        <v>40557</v>
      </c>
      <c r="D317">
        <v>1</v>
      </c>
      <c r="E317">
        <v>0</v>
      </c>
      <c r="F317">
        <v>1</v>
      </c>
      <c r="G317">
        <v>14</v>
      </c>
      <c r="H317" t="s">
        <v>21</v>
      </c>
      <c r="I317">
        <v>5</v>
      </c>
      <c r="J317">
        <v>1</v>
      </c>
      <c r="K317" s="53">
        <v>0.22</v>
      </c>
      <c r="L317" s="53">
        <v>0.21210000000000001</v>
      </c>
      <c r="M317">
        <v>0.41</v>
      </c>
      <c r="N317">
        <v>0.28360000000000002</v>
      </c>
      <c r="O317">
        <v>5</v>
      </c>
      <c r="P317">
        <v>59</v>
      </c>
      <c r="Q317">
        <v>64</v>
      </c>
      <c r="R317" t="s">
        <v>33</v>
      </c>
      <c r="S317">
        <v>2011</v>
      </c>
      <c r="T317" t="s">
        <v>31</v>
      </c>
      <c r="U317" s="66">
        <v>0.58333333333333337</v>
      </c>
      <c r="V317" t="s">
        <v>54</v>
      </c>
      <c r="W317" t="s">
        <v>32</v>
      </c>
      <c r="X317" s="53">
        <v>0.22</v>
      </c>
      <c r="Y317" s="53">
        <v>0.21</v>
      </c>
      <c r="Z317" s="54">
        <v>0.41</v>
      </c>
      <c r="AA317" s="67" t="str">
        <f>TEXT(RESULT__B[[#This Row],[TIME]],"AM/PM")</f>
        <v>PM</v>
      </c>
      <c r="AB317" t="str">
        <f>TEXT(RESULT__B[[#This Row],[DTEDAY]],"DD")</f>
        <v>14</v>
      </c>
    </row>
    <row r="318" spans="1:28" x14ac:dyDescent="0.25">
      <c r="A318" t="s">
        <v>16</v>
      </c>
      <c r="B318">
        <v>316</v>
      </c>
      <c r="C318" s="1">
        <v>40557</v>
      </c>
      <c r="D318">
        <v>1</v>
      </c>
      <c r="E318">
        <v>0</v>
      </c>
      <c r="F318">
        <v>1</v>
      </c>
      <c r="G318">
        <v>15</v>
      </c>
      <c r="H318" t="s">
        <v>21</v>
      </c>
      <c r="I318">
        <v>5</v>
      </c>
      <c r="J318">
        <v>1</v>
      </c>
      <c r="K318" s="53">
        <v>0.24</v>
      </c>
      <c r="L318" s="53">
        <v>0.2424</v>
      </c>
      <c r="M318">
        <v>0.38</v>
      </c>
      <c r="N318">
        <v>0.16420000000000001</v>
      </c>
      <c r="O318">
        <v>9</v>
      </c>
      <c r="P318">
        <v>59</v>
      </c>
      <c r="Q318">
        <v>68</v>
      </c>
      <c r="R318" t="s">
        <v>33</v>
      </c>
      <c r="S318">
        <v>2011</v>
      </c>
      <c r="T318" t="s">
        <v>31</v>
      </c>
      <c r="U318" s="66">
        <v>0.625</v>
      </c>
      <c r="V318" t="s">
        <v>54</v>
      </c>
      <c r="W318" t="s">
        <v>32</v>
      </c>
      <c r="X318" s="53">
        <v>0.24</v>
      </c>
      <c r="Y318" s="53">
        <v>0.24</v>
      </c>
      <c r="Z318" s="54">
        <v>0.38</v>
      </c>
      <c r="AA318" s="67" t="str">
        <f>TEXT(RESULT__B[[#This Row],[TIME]],"AM/PM")</f>
        <v>PM</v>
      </c>
      <c r="AB318" t="str">
        <f>TEXT(RESULT__B[[#This Row],[DTEDAY]],"DD")</f>
        <v>14</v>
      </c>
    </row>
    <row r="319" spans="1:28" x14ac:dyDescent="0.25">
      <c r="A319" t="s">
        <v>16</v>
      </c>
      <c r="B319">
        <v>317</v>
      </c>
      <c r="C319" s="1">
        <v>40557</v>
      </c>
      <c r="D319">
        <v>1</v>
      </c>
      <c r="E319">
        <v>0</v>
      </c>
      <c r="F319">
        <v>1</v>
      </c>
      <c r="G319">
        <v>16</v>
      </c>
      <c r="H319" t="s">
        <v>21</v>
      </c>
      <c r="I319">
        <v>5</v>
      </c>
      <c r="J319">
        <v>1</v>
      </c>
      <c r="K319" s="53">
        <v>0.22</v>
      </c>
      <c r="L319" s="53">
        <v>0.2424</v>
      </c>
      <c r="M319">
        <v>0.41</v>
      </c>
      <c r="N319">
        <v>0.1045</v>
      </c>
      <c r="O319">
        <v>3</v>
      </c>
      <c r="P319">
        <v>87</v>
      </c>
      <c r="Q319">
        <v>90</v>
      </c>
      <c r="R319" t="s">
        <v>33</v>
      </c>
      <c r="S319">
        <v>2011</v>
      </c>
      <c r="T319" t="s">
        <v>31</v>
      </c>
      <c r="U319" s="66">
        <v>0.66666666666666663</v>
      </c>
      <c r="V319" t="s">
        <v>54</v>
      </c>
      <c r="W319" t="s">
        <v>32</v>
      </c>
      <c r="X319" s="53">
        <v>0.22</v>
      </c>
      <c r="Y319" s="53">
        <v>0.24</v>
      </c>
      <c r="Z319" s="54">
        <v>0.41</v>
      </c>
      <c r="AA319" s="67" t="str">
        <f>TEXT(RESULT__B[[#This Row],[TIME]],"AM/PM")</f>
        <v>PM</v>
      </c>
      <c r="AB319" t="str">
        <f>TEXT(RESULT__B[[#This Row],[DTEDAY]],"DD")</f>
        <v>14</v>
      </c>
    </row>
    <row r="320" spans="1:28" x14ac:dyDescent="0.25">
      <c r="A320" t="s">
        <v>16</v>
      </c>
      <c r="B320">
        <v>318</v>
      </c>
      <c r="C320" s="1">
        <v>40557</v>
      </c>
      <c r="D320">
        <v>1</v>
      </c>
      <c r="E320">
        <v>0</v>
      </c>
      <c r="F320">
        <v>1</v>
      </c>
      <c r="G320">
        <v>17</v>
      </c>
      <c r="H320" t="s">
        <v>21</v>
      </c>
      <c r="I320">
        <v>5</v>
      </c>
      <c r="J320">
        <v>1</v>
      </c>
      <c r="K320" s="53">
        <v>0.22</v>
      </c>
      <c r="L320" s="53">
        <v>0.2273</v>
      </c>
      <c r="M320">
        <v>0.41</v>
      </c>
      <c r="N320">
        <v>0.16420000000000001</v>
      </c>
      <c r="O320">
        <v>4</v>
      </c>
      <c r="P320">
        <v>155</v>
      </c>
      <c r="Q320">
        <v>159</v>
      </c>
      <c r="R320" t="s">
        <v>33</v>
      </c>
      <c r="S320">
        <v>2011</v>
      </c>
      <c r="T320" t="s">
        <v>31</v>
      </c>
      <c r="U320" s="66">
        <v>0.70833333333333337</v>
      </c>
      <c r="V320" t="s">
        <v>54</v>
      </c>
      <c r="W320" t="s">
        <v>32</v>
      </c>
      <c r="X320" s="53">
        <v>0.22</v>
      </c>
      <c r="Y320" s="53">
        <v>0.23</v>
      </c>
      <c r="Z320" s="54">
        <v>0.41</v>
      </c>
      <c r="AA320" s="67" t="str">
        <f>TEXT(RESULT__B[[#This Row],[TIME]],"AM/PM")</f>
        <v>PM</v>
      </c>
      <c r="AB320" t="str">
        <f>TEXT(RESULT__B[[#This Row],[DTEDAY]],"DD")</f>
        <v>14</v>
      </c>
    </row>
    <row r="321" spans="1:28" x14ac:dyDescent="0.25">
      <c r="A321" t="s">
        <v>16</v>
      </c>
      <c r="B321">
        <v>319</v>
      </c>
      <c r="C321" s="1">
        <v>40557</v>
      </c>
      <c r="D321">
        <v>1</v>
      </c>
      <c r="E321">
        <v>0</v>
      </c>
      <c r="F321">
        <v>1</v>
      </c>
      <c r="G321">
        <v>18</v>
      </c>
      <c r="H321" t="s">
        <v>21</v>
      </c>
      <c r="I321">
        <v>5</v>
      </c>
      <c r="J321">
        <v>1</v>
      </c>
      <c r="K321" s="53">
        <v>0.2</v>
      </c>
      <c r="L321" s="53">
        <v>0.2576</v>
      </c>
      <c r="M321">
        <v>0.47</v>
      </c>
      <c r="N321">
        <v>0</v>
      </c>
      <c r="O321">
        <v>5</v>
      </c>
      <c r="P321">
        <v>134</v>
      </c>
      <c r="Q321">
        <v>139</v>
      </c>
      <c r="R321" t="s">
        <v>33</v>
      </c>
      <c r="S321">
        <v>2011</v>
      </c>
      <c r="T321" t="s">
        <v>31</v>
      </c>
      <c r="U321" s="66">
        <v>0.75</v>
      </c>
      <c r="V321" t="s">
        <v>54</v>
      </c>
      <c r="W321" t="s">
        <v>32</v>
      </c>
      <c r="X321" s="53">
        <v>0.2</v>
      </c>
      <c r="Y321" s="53">
        <v>0.26</v>
      </c>
      <c r="Z321" s="54">
        <v>0.47</v>
      </c>
      <c r="AA321" s="67" t="str">
        <f>TEXT(RESULT__B[[#This Row],[TIME]],"AM/PM")</f>
        <v>PM</v>
      </c>
      <c r="AB321" t="str">
        <f>TEXT(RESULT__B[[#This Row],[DTEDAY]],"DD")</f>
        <v>14</v>
      </c>
    </row>
    <row r="322" spans="1:28" x14ac:dyDescent="0.25">
      <c r="A322" t="s">
        <v>16</v>
      </c>
      <c r="B322">
        <v>320</v>
      </c>
      <c r="C322" s="1">
        <v>40557</v>
      </c>
      <c r="D322">
        <v>1</v>
      </c>
      <c r="E322">
        <v>0</v>
      </c>
      <c r="F322">
        <v>1</v>
      </c>
      <c r="G322">
        <v>19</v>
      </c>
      <c r="H322" t="s">
        <v>21</v>
      </c>
      <c r="I322">
        <v>5</v>
      </c>
      <c r="J322">
        <v>1</v>
      </c>
      <c r="K322" s="53">
        <v>0.16</v>
      </c>
      <c r="L322" s="53">
        <v>0.19700000000000001</v>
      </c>
      <c r="M322">
        <v>0.59</v>
      </c>
      <c r="N322">
        <v>8.9599999999999999E-2</v>
      </c>
      <c r="O322">
        <v>3</v>
      </c>
      <c r="P322">
        <v>89</v>
      </c>
      <c r="Q322">
        <v>92</v>
      </c>
      <c r="R322" t="s">
        <v>33</v>
      </c>
      <c r="S322">
        <v>2011</v>
      </c>
      <c r="T322" t="s">
        <v>31</v>
      </c>
      <c r="U322" s="66">
        <v>0.79166666666666663</v>
      </c>
      <c r="V322" t="s">
        <v>54</v>
      </c>
      <c r="W322" t="s">
        <v>32</v>
      </c>
      <c r="X322" s="53">
        <v>0.16</v>
      </c>
      <c r="Y322" s="53">
        <v>0.2</v>
      </c>
      <c r="Z322" s="54">
        <v>0.59</v>
      </c>
      <c r="AA322" s="67" t="str">
        <f>TEXT(RESULT__B[[#This Row],[TIME]],"AM/PM")</f>
        <v>PM</v>
      </c>
      <c r="AB322" t="str">
        <f>TEXT(RESULT__B[[#This Row],[DTEDAY]],"DD")</f>
        <v>14</v>
      </c>
    </row>
    <row r="323" spans="1:28" x14ac:dyDescent="0.25">
      <c r="A323" t="s">
        <v>16</v>
      </c>
      <c r="B323">
        <v>321</v>
      </c>
      <c r="C323" s="1">
        <v>40557</v>
      </c>
      <c r="D323">
        <v>1</v>
      </c>
      <c r="E323">
        <v>0</v>
      </c>
      <c r="F323">
        <v>1</v>
      </c>
      <c r="G323">
        <v>20</v>
      </c>
      <c r="H323" t="s">
        <v>21</v>
      </c>
      <c r="I323">
        <v>5</v>
      </c>
      <c r="J323">
        <v>1</v>
      </c>
      <c r="K323" s="53">
        <v>0.18</v>
      </c>
      <c r="L323" s="53">
        <v>0.2424</v>
      </c>
      <c r="M323">
        <v>0.59</v>
      </c>
      <c r="N323">
        <v>0</v>
      </c>
      <c r="O323">
        <v>0</v>
      </c>
      <c r="P323">
        <v>68</v>
      </c>
      <c r="Q323">
        <v>68</v>
      </c>
      <c r="R323" t="s">
        <v>33</v>
      </c>
      <c r="S323">
        <v>2011</v>
      </c>
      <c r="T323" t="s">
        <v>31</v>
      </c>
      <c r="U323" s="66">
        <v>0.83333333333333337</v>
      </c>
      <c r="V323" t="s">
        <v>54</v>
      </c>
      <c r="W323" t="s">
        <v>32</v>
      </c>
      <c r="X323" s="53">
        <v>0.18</v>
      </c>
      <c r="Y323" s="53">
        <v>0.24</v>
      </c>
      <c r="Z323" s="54">
        <v>0.59</v>
      </c>
      <c r="AA323" s="67" t="str">
        <f>TEXT(RESULT__B[[#This Row],[TIME]],"AM/PM")</f>
        <v>PM</v>
      </c>
      <c r="AB323" t="str">
        <f>TEXT(RESULT__B[[#This Row],[DTEDAY]],"DD")</f>
        <v>14</v>
      </c>
    </row>
    <row r="324" spans="1:28" x14ac:dyDescent="0.25">
      <c r="A324" t="s">
        <v>16</v>
      </c>
      <c r="B324">
        <v>322</v>
      </c>
      <c r="C324" s="1">
        <v>40557</v>
      </c>
      <c r="D324">
        <v>1</v>
      </c>
      <c r="E324">
        <v>0</v>
      </c>
      <c r="F324">
        <v>1</v>
      </c>
      <c r="G324">
        <v>21</v>
      </c>
      <c r="H324" t="s">
        <v>21</v>
      </c>
      <c r="I324">
        <v>5</v>
      </c>
      <c r="J324">
        <v>1</v>
      </c>
      <c r="K324" s="53">
        <v>0.16</v>
      </c>
      <c r="L324" s="53">
        <v>0.2273</v>
      </c>
      <c r="M324">
        <v>0.69</v>
      </c>
      <c r="N324">
        <v>0</v>
      </c>
      <c r="O324">
        <v>4</v>
      </c>
      <c r="P324">
        <v>48</v>
      </c>
      <c r="Q324">
        <v>52</v>
      </c>
      <c r="R324" t="s">
        <v>33</v>
      </c>
      <c r="S324">
        <v>2011</v>
      </c>
      <c r="T324" t="s">
        <v>31</v>
      </c>
      <c r="U324" s="66">
        <v>0.875</v>
      </c>
      <c r="V324" t="s">
        <v>54</v>
      </c>
      <c r="W324" t="s">
        <v>32</v>
      </c>
      <c r="X324" s="53">
        <v>0.16</v>
      </c>
      <c r="Y324" s="53">
        <v>0.23</v>
      </c>
      <c r="Z324" s="54">
        <v>0.69</v>
      </c>
      <c r="AA324" s="67" t="str">
        <f>TEXT(RESULT__B[[#This Row],[TIME]],"AM/PM")</f>
        <v>PM</v>
      </c>
      <c r="AB324" t="str">
        <f>TEXT(RESULT__B[[#This Row],[DTEDAY]],"DD")</f>
        <v>14</v>
      </c>
    </row>
    <row r="325" spans="1:28" x14ac:dyDescent="0.25">
      <c r="A325" t="s">
        <v>16</v>
      </c>
      <c r="B325">
        <v>323</v>
      </c>
      <c r="C325" s="1">
        <v>40557</v>
      </c>
      <c r="D325">
        <v>1</v>
      </c>
      <c r="E325">
        <v>0</v>
      </c>
      <c r="F325">
        <v>1</v>
      </c>
      <c r="G325">
        <v>22</v>
      </c>
      <c r="H325" t="s">
        <v>21</v>
      </c>
      <c r="I325">
        <v>5</v>
      </c>
      <c r="J325">
        <v>2</v>
      </c>
      <c r="K325" s="53">
        <v>0.16</v>
      </c>
      <c r="L325" s="53">
        <v>0.2273</v>
      </c>
      <c r="M325">
        <v>0.69</v>
      </c>
      <c r="N325">
        <v>0</v>
      </c>
      <c r="O325">
        <v>2</v>
      </c>
      <c r="P325">
        <v>34</v>
      </c>
      <c r="Q325">
        <v>36</v>
      </c>
      <c r="R325" t="s">
        <v>33</v>
      </c>
      <c r="S325">
        <v>2011</v>
      </c>
      <c r="T325" t="s">
        <v>31</v>
      </c>
      <c r="U325" s="66">
        <v>0.91666666666666663</v>
      </c>
      <c r="V325" t="s">
        <v>54</v>
      </c>
      <c r="W325" t="s">
        <v>34</v>
      </c>
      <c r="X325" s="53">
        <v>0.16</v>
      </c>
      <c r="Y325" s="53">
        <v>0.23</v>
      </c>
      <c r="Z325" s="54">
        <v>0.69</v>
      </c>
      <c r="AA325" s="67" t="str">
        <f>TEXT(RESULT__B[[#This Row],[TIME]],"AM/PM")</f>
        <v>PM</v>
      </c>
      <c r="AB325" t="str">
        <f>TEXT(RESULT__B[[#This Row],[DTEDAY]],"DD")</f>
        <v>14</v>
      </c>
    </row>
    <row r="326" spans="1:28" x14ac:dyDescent="0.25">
      <c r="A326" t="s">
        <v>16</v>
      </c>
      <c r="B326">
        <v>324</v>
      </c>
      <c r="C326" s="1">
        <v>40557</v>
      </c>
      <c r="D326">
        <v>1</v>
      </c>
      <c r="E326">
        <v>0</v>
      </c>
      <c r="F326">
        <v>1</v>
      </c>
      <c r="G326">
        <v>23</v>
      </c>
      <c r="H326" t="s">
        <v>21</v>
      </c>
      <c r="I326">
        <v>5</v>
      </c>
      <c r="J326">
        <v>2</v>
      </c>
      <c r="K326" s="53">
        <v>0.18</v>
      </c>
      <c r="L326" s="53">
        <v>0.2424</v>
      </c>
      <c r="M326">
        <v>0.55000000000000004</v>
      </c>
      <c r="N326">
        <v>0</v>
      </c>
      <c r="O326">
        <v>1</v>
      </c>
      <c r="P326">
        <v>26</v>
      </c>
      <c r="Q326">
        <v>27</v>
      </c>
      <c r="R326" t="s">
        <v>33</v>
      </c>
      <c r="S326">
        <v>2011</v>
      </c>
      <c r="T326" t="s">
        <v>31</v>
      </c>
      <c r="U326" s="66">
        <v>0.95833333333333337</v>
      </c>
      <c r="V326" t="s">
        <v>54</v>
      </c>
      <c r="W326" t="s">
        <v>34</v>
      </c>
      <c r="X326" s="53">
        <v>0.18</v>
      </c>
      <c r="Y326" s="53">
        <v>0.24</v>
      </c>
      <c r="Z326" s="54">
        <v>0.55000000000000004</v>
      </c>
      <c r="AA326" s="67" t="str">
        <f>TEXT(RESULT__B[[#This Row],[TIME]],"AM/PM")</f>
        <v>PM</v>
      </c>
      <c r="AB326" t="str">
        <f>TEXT(RESULT__B[[#This Row],[DTEDAY]],"DD")</f>
        <v>14</v>
      </c>
    </row>
    <row r="327" spans="1:28" x14ac:dyDescent="0.25">
      <c r="A327" t="s">
        <v>16</v>
      </c>
      <c r="B327">
        <v>325</v>
      </c>
      <c r="C327" s="1">
        <v>40558</v>
      </c>
      <c r="D327">
        <v>1</v>
      </c>
      <c r="E327">
        <v>0</v>
      </c>
      <c r="F327">
        <v>1</v>
      </c>
      <c r="G327">
        <v>0</v>
      </c>
      <c r="H327" t="s">
        <v>21</v>
      </c>
      <c r="I327">
        <v>6</v>
      </c>
      <c r="J327">
        <v>1</v>
      </c>
      <c r="K327" s="53">
        <v>0.18</v>
      </c>
      <c r="L327" s="53">
        <v>0.2424</v>
      </c>
      <c r="M327">
        <v>0.55000000000000004</v>
      </c>
      <c r="N327">
        <v>0</v>
      </c>
      <c r="O327">
        <v>3</v>
      </c>
      <c r="P327">
        <v>25</v>
      </c>
      <c r="Q327">
        <v>28</v>
      </c>
      <c r="R327" t="s">
        <v>33</v>
      </c>
      <c r="S327">
        <v>2011</v>
      </c>
      <c r="T327" t="s">
        <v>31</v>
      </c>
      <c r="U327" s="66">
        <v>0</v>
      </c>
      <c r="V327" t="s">
        <v>48</v>
      </c>
      <c r="W327" t="s">
        <v>32</v>
      </c>
      <c r="X327" s="53">
        <v>0.18</v>
      </c>
      <c r="Y327" s="53">
        <v>0.24</v>
      </c>
      <c r="Z327" s="54">
        <v>0.55000000000000004</v>
      </c>
      <c r="AA327" s="67" t="str">
        <f>TEXT(RESULT__B[[#This Row],[TIME]],"AM/PM")</f>
        <v>AM</v>
      </c>
      <c r="AB327" t="str">
        <f>TEXT(RESULT__B[[#This Row],[DTEDAY]],"DD")</f>
        <v>15</v>
      </c>
    </row>
    <row r="328" spans="1:28" x14ac:dyDescent="0.25">
      <c r="A328" t="s">
        <v>16</v>
      </c>
      <c r="B328">
        <v>326</v>
      </c>
      <c r="C328" s="1">
        <v>40558</v>
      </c>
      <c r="D328">
        <v>1</v>
      </c>
      <c r="E328">
        <v>0</v>
      </c>
      <c r="F328">
        <v>1</v>
      </c>
      <c r="G328">
        <v>1</v>
      </c>
      <c r="H328" t="s">
        <v>21</v>
      </c>
      <c r="I328">
        <v>6</v>
      </c>
      <c r="J328">
        <v>2</v>
      </c>
      <c r="K328" s="53">
        <v>0.16</v>
      </c>
      <c r="L328" s="53">
        <v>0.19700000000000001</v>
      </c>
      <c r="M328">
        <v>0.59</v>
      </c>
      <c r="N328">
        <v>8.9599999999999999E-2</v>
      </c>
      <c r="O328">
        <v>2</v>
      </c>
      <c r="P328">
        <v>18</v>
      </c>
      <c r="Q328">
        <v>20</v>
      </c>
      <c r="R328" t="s">
        <v>33</v>
      </c>
      <c r="S328">
        <v>2011</v>
      </c>
      <c r="T328" t="s">
        <v>31</v>
      </c>
      <c r="U328" s="66">
        <v>4.1666666666666664E-2</v>
      </c>
      <c r="V328" t="s">
        <v>48</v>
      </c>
      <c r="W328" t="s">
        <v>34</v>
      </c>
      <c r="X328" s="53">
        <v>0.16</v>
      </c>
      <c r="Y328" s="53">
        <v>0.2</v>
      </c>
      <c r="Z328" s="54">
        <v>0.59</v>
      </c>
      <c r="AA328" s="67" t="str">
        <f>TEXT(RESULT__B[[#This Row],[TIME]],"AM/PM")</f>
        <v>AM</v>
      </c>
      <c r="AB328" t="str">
        <f>TEXT(RESULT__B[[#This Row],[DTEDAY]],"DD")</f>
        <v>15</v>
      </c>
    </row>
    <row r="329" spans="1:28" x14ac:dyDescent="0.25">
      <c r="A329" t="s">
        <v>16</v>
      </c>
      <c r="B329">
        <v>327</v>
      </c>
      <c r="C329" s="1">
        <v>40558</v>
      </c>
      <c r="D329">
        <v>1</v>
      </c>
      <c r="E329">
        <v>0</v>
      </c>
      <c r="F329">
        <v>1</v>
      </c>
      <c r="G329">
        <v>2</v>
      </c>
      <c r="H329" t="s">
        <v>21</v>
      </c>
      <c r="I329">
        <v>6</v>
      </c>
      <c r="J329">
        <v>2</v>
      </c>
      <c r="K329" s="53">
        <v>0.16</v>
      </c>
      <c r="L329" s="53">
        <v>0.19700000000000001</v>
      </c>
      <c r="M329">
        <v>0.59</v>
      </c>
      <c r="N329">
        <v>8.9599999999999999E-2</v>
      </c>
      <c r="O329">
        <v>0</v>
      </c>
      <c r="P329">
        <v>12</v>
      </c>
      <c r="Q329">
        <v>12</v>
      </c>
      <c r="R329" t="s">
        <v>33</v>
      </c>
      <c r="S329">
        <v>2011</v>
      </c>
      <c r="T329" t="s">
        <v>31</v>
      </c>
      <c r="U329" s="66">
        <v>8.3333333333333329E-2</v>
      </c>
      <c r="V329" t="s">
        <v>48</v>
      </c>
      <c r="W329" t="s">
        <v>34</v>
      </c>
      <c r="X329" s="53">
        <v>0.16</v>
      </c>
      <c r="Y329" s="53">
        <v>0.2</v>
      </c>
      <c r="Z329" s="54">
        <v>0.59</v>
      </c>
      <c r="AA329" s="67" t="str">
        <f>TEXT(RESULT__B[[#This Row],[TIME]],"AM/PM")</f>
        <v>AM</v>
      </c>
      <c r="AB329" t="str">
        <f>TEXT(RESULT__B[[#This Row],[DTEDAY]],"DD")</f>
        <v>15</v>
      </c>
    </row>
    <row r="330" spans="1:28" x14ac:dyDescent="0.25">
      <c r="A330" t="s">
        <v>16</v>
      </c>
      <c r="B330">
        <v>328</v>
      </c>
      <c r="C330" s="1">
        <v>40558</v>
      </c>
      <c r="D330">
        <v>1</v>
      </c>
      <c r="E330">
        <v>0</v>
      </c>
      <c r="F330">
        <v>1</v>
      </c>
      <c r="G330">
        <v>3</v>
      </c>
      <c r="H330" t="s">
        <v>21</v>
      </c>
      <c r="I330">
        <v>6</v>
      </c>
      <c r="J330">
        <v>2</v>
      </c>
      <c r="K330" s="53">
        <v>0.16</v>
      </c>
      <c r="L330" s="53">
        <v>0.2273</v>
      </c>
      <c r="M330">
        <v>0.59</v>
      </c>
      <c r="N330">
        <v>0</v>
      </c>
      <c r="O330">
        <v>1</v>
      </c>
      <c r="P330">
        <v>7</v>
      </c>
      <c r="Q330">
        <v>8</v>
      </c>
      <c r="R330" t="s">
        <v>33</v>
      </c>
      <c r="S330">
        <v>2011</v>
      </c>
      <c r="T330" t="s">
        <v>31</v>
      </c>
      <c r="U330" s="66">
        <v>0.125</v>
      </c>
      <c r="V330" t="s">
        <v>48</v>
      </c>
      <c r="W330" t="s">
        <v>34</v>
      </c>
      <c r="X330" s="53">
        <v>0.16</v>
      </c>
      <c r="Y330" s="53">
        <v>0.23</v>
      </c>
      <c r="Z330" s="54">
        <v>0.59</v>
      </c>
      <c r="AA330" s="67" t="str">
        <f>TEXT(RESULT__B[[#This Row],[TIME]],"AM/PM")</f>
        <v>AM</v>
      </c>
      <c r="AB330" t="str">
        <f>TEXT(RESULT__B[[#This Row],[DTEDAY]],"DD")</f>
        <v>15</v>
      </c>
    </row>
    <row r="331" spans="1:28" x14ac:dyDescent="0.25">
      <c r="A331" t="s">
        <v>16</v>
      </c>
      <c r="B331">
        <v>329</v>
      </c>
      <c r="C331" s="1">
        <v>40558</v>
      </c>
      <c r="D331">
        <v>1</v>
      </c>
      <c r="E331">
        <v>0</v>
      </c>
      <c r="F331">
        <v>1</v>
      </c>
      <c r="G331">
        <v>4</v>
      </c>
      <c r="H331" t="s">
        <v>21</v>
      </c>
      <c r="I331">
        <v>6</v>
      </c>
      <c r="J331">
        <v>2</v>
      </c>
      <c r="K331" s="53">
        <v>0.16</v>
      </c>
      <c r="L331" s="53">
        <v>0.2273</v>
      </c>
      <c r="M331">
        <v>0.59</v>
      </c>
      <c r="N331">
        <v>0</v>
      </c>
      <c r="O331">
        <v>0</v>
      </c>
      <c r="P331">
        <v>5</v>
      </c>
      <c r="Q331">
        <v>5</v>
      </c>
      <c r="R331" t="s">
        <v>33</v>
      </c>
      <c r="S331">
        <v>2011</v>
      </c>
      <c r="T331" t="s">
        <v>31</v>
      </c>
      <c r="U331" s="66">
        <v>0.16666666666666666</v>
      </c>
      <c r="V331" t="s">
        <v>48</v>
      </c>
      <c r="W331" t="s">
        <v>34</v>
      </c>
      <c r="X331" s="53">
        <v>0.16</v>
      </c>
      <c r="Y331" s="53">
        <v>0.23</v>
      </c>
      <c r="Z331" s="54">
        <v>0.59</v>
      </c>
      <c r="AA331" s="67" t="str">
        <f>TEXT(RESULT__B[[#This Row],[TIME]],"AM/PM")</f>
        <v>AM</v>
      </c>
      <c r="AB331" t="str">
        <f>TEXT(RESULT__B[[#This Row],[DTEDAY]],"DD")</f>
        <v>15</v>
      </c>
    </row>
    <row r="332" spans="1:28" x14ac:dyDescent="0.25">
      <c r="A332" t="s">
        <v>16</v>
      </c>
      <c r="B332">
        <v>330</v>
      </c>
      <c r="C332" s="1">
        <v>40558</v>
      </c>
      <c r="D332">
        <v>1</v>
      </c>
      <c r="E332">
        <v>0</v>
      </c>
      <c r="F332">
        <v>1</v>
      </c>
      <c r="G332">
        <v>5</v>
      </c>
      <c r="H332" t="s">
        <v>21</v>
      </c>
      <c r="I332">
        <v>6</v>
      </c>
      <c r="J332">
        <v>1</v>
      </c>
      <c r="K332" s="53">
        <v>0.16</v>
      </c>
      <c r="L332" s="53">
        <v>0.2273</v>
      </c>
      <c r="M332">
        <v>0.59</v>
      </c>
      <c r="N332">
        <v>0</v>
      </c>
      <c r="O332">
        <v>0</v>
      </c>
      <c r="P332">
        <v>1</v>
      </c>
      <c r="Q332">
        <v>1</v>
      </c>
      <c r="R332" t="s">
        <v>33</v>
      </c>
      <c r="S332">
        <v>2011</v>
      </c>
      <c r="T332" t="s">
        <v>31</v>
      </c>
      <c r="U332" s="66">
        <v>0.20833333333333334</v>
      </c>
      <c r="V332" t="s">
        <v>48</v>
      </c>
      <c r="W332" t="s">
        <v>32</v>
      </c>
      <c r="X332" s="53">
        <v>0.16</v>
      </c>
      <c r="Y332" s="53">
        <v>0.23</v>
      </c>
      <c r="Z332" s="54">
        <v>0.59</v>
      </c>
      <c r="AA332" s="67" t="str">
        <f>TEXT(RESULT__B[[#This Row],[TIME]],"AM/PM")</f>
        <v>AM</v>
      </c>
      <c r="AB332" t="str">
        <f>TEXT(RESULT__B[[#This Row],[DTEDAY]],"DD")</f>
        <v>15</v>
      </c>
    </row>
    <row r="333" spans="1:28" x14ac:dyDescent="0.25">
      <c r="A333" t="s">
        <v>16</v>
      </c>
      <c r="B333">
        <v>331</v>
      </c>
      <c r="C333" s="1">
        <v>40558</v>
      </c>
      <c r="D333">
        <v>1</v>
      </c>
      <c r="E333">
        <v>0</v>
      </c>
      <c r="F333">
        <v>1</v>
      </c>
      <c r="G333">
        <v>6</v>
      </c>
      <c r="H333" t="s">
        <v>21</v>
      </c>
      <c r="I333">
        <v>6</v>
      </c>
      <c r="J333">
        <v>1</v>
      </c>
      <c r="K333" s="53">
        <v>0.14000000000000001</v>
      </c>
      <c r="L333" s="53">
        <v>0.16669999999999999</v>
      </c>
      <c r="M333">
        <v>0.63</v>
      </c>
      <c r="N333">
        <v>0.1045</v>
      </c>
      <c r="O333">
        <v>1</v>
      </c>
      <c r="P333">
        <v>2</v>
      </c>
      <c r="Q333">
        <v>3</v>
      </c>
      <c r="R333" t="s">
        <v>33</v>
      </c>
      <c r="S333">
        <v>2011</v>
      </c>
      <c r="T333" t="s">
        <v>31</v>
      </c>
      <c r="U333" s="66">
        <v>0.25</v>
      </c>
      <c r="V333" t="s">
        <v>48</v>
      </c>
      <c r="W333" t="s">
        <v>32</v>
      </c>
      <c r="X333" s="53">
        <v>0.14000000000000001</v>
      </c>
      <c r="Y333" s="53">
        <v>0.17</v>
      </c>
      <c r="Z333" s="54">
        <v>0.63</v>
      </c>
      <c r="AA333" s="67" t="str">
        <f>TEXT(RESULT__B[[#This Row],[TIME]],"AM/PM")</f>
        <v>AM</v>
      </c>
      <c r="AB333" t="str">
        <f>TEXT(RESULT__B[[#This Row],[DTEDAY]],"DD")</f>
        <v>15</v>
      </c>
    </row>
    <row r="334" spans="1:28" x14ac:dyDescent="0.25">
      <c r="A334" t="s">
        <v>16</v>
      </c>
      <c r="B334">
        <v>332</v>
      </c>
      <c r="C334" s="1">
        <v>40558</v>
      </c>
      <c r="D334">
        <v>1</v>
      </c>
      <c r="E334">
        <v>0</v>
      </c>
      <c r="F334">
        <v>1</v>
      </c>
      <c r="G334">
        <v>7</v>
      </c>
      <c r="H334" t="s">
        <v>21</v>
      </c>
      <c r="I334">
        <v>6</v>
      </c>
      <c r="J334">
        <v>1</v>
      </c>
      <c r="K334" s="53">
        <v>0.14000000000000001</v>
      </c>
      <c r="L334" s="53">
        <v>0.21210000000000001</v>
      </c>
      <c r="M334">
        <v>0.63</v>
      </c>
      <c r="N334">
        <v>0</v>
      </c>
      <c r="O334">
        <v>1</v>
      </c>
      <c r="P334">
        <v>9</v>
      </c>
      <c r="Q334">
        <v>10</v>
      </c>
      <c r="R334" t="s">
        <v>33</v>
      </c>
      <c r="S334">
        <v>2011</v>
      </c>
      <c r="T334" t="s">
        <v>31</v>
      </c>
      <c r="U334" s="66">
        <v>0.29166666666666669</v>
      </c>
      <c r="V334" t="s">
        <v>48</v>
      </c>
      <c r="W334" t="s">
        <v>32</v>
      </c>
      <c r="X334" s="53">
        <v>0.14000000000000001</v>
      </c>
      <c r="Y334" s="53">
        <v>0.21</v>
      </c>
      <c r="Z334" s="54">
        <v>0.63</v>
      </c>
      <c r="AA334" s="67" t="str">
        <f>TEXT(RESULT__B[[#This Row],[TIME]],"AM/PM")</f>
        <v>AM</v>
      </c>
      <c r="AB334" t="str">
        <f>TEXT(RESULT__B[[#This Row],[DTEDAY]],"DD")</f>
        <v>15</v>
      </c>
    </row>
    <row r="335" spans="1:28" x14ac:dyDescent="0.25">
      <c r="A335" t="s">
        <v>16</v>
      </c>
      <c r="B335">
        <v>333</v>
      </c>
      <c r="C335" s="1">
        <v>40558</v>
      </c>
      <c r="D335">
        <v>1</v>
      </c>
      <c r="E335">
        <v>0</v>
      </c>
      <c r="F335">
        <v>1</v>
      </c>
      <c r="G335">
        <v>8</v>
      </c>
      <c r="H335" t="s">
        <v>21</v>
      </c>
      <c r="I335">
        <v>6</v>
      </c>
      <c r="J335">
        <v>1</v>
      </c>
      <c r="K335" s="53">
        <v>0.14000000000000001</v>
      </c>
      <c r="L335" s="53">
        <v>0.1515</v>
      </c>
      <c r="M335">
        <v>0.63</v>
      </c>
      <c r="N335">
        <v>0.1343</v>
      </c>
      <c r="O335">
        <v>1</v>
      </c>
      <c r="P335">
        <v>22</v>
      </c>
      <c r="Q335">
        <v>23</v>
      </c>
      <c r="R335" t="s">
        <v>33</v>
      </c>
      <c r="S335">
        <v>2011</v>
      </c>
      <c r="T335" t="s">
        <v>31</v>
      </c>
      <c r="U335" s="66">
        <v>0.33333333333333331</v>
      </c>
      <c r="V335" t="s">
        <v>48</v>
      </c>
      <c r="W335" t="s">
        <v>32</v>
      </c>
      <c r="X335" s="53">
        <v>0.14000000000000001</v>
      </c>
      <c r="Y335" s="53">
        <v>0.15</v>
      </c>
      <c r="Z335" s="54">
        <v>0.63</v>
      </c>
      <c r="AA335" s="67" t="str">
        <f>TEXT(RESULT__B[[#This Row],[TIME]],"AM/PM")</f>
        <v>AM</v>
      </c>
      <c r="AB335" t="str">
        <f>TEXT(RESULT__B[[#This Row],[DTEDAY]],"DD")</f>
        <v>15</v>
      </c>
    </row>
    <row r="336" spans="1:28" x14ac:dyDescent="0.25">
      <c r="A336" t="s">
        <v>16</v>
      </c>
      <c r="B336">
        <v>334</v>
      </c>
      <c r="C336" s="1">
        <v>40558</v>
      </c>
      <c r="D336">
        <v>1</v>
      </c>
      <c r="E336">
        <v>0</v>
      </c>
      <c r="F336">
        <v>1</v>
      </c>
      <c r="G336">
        <v>9</v>
      </c>
      <c r="H336" t="s">
        <v>21</v>
      </c>
      <c r="I336">
        <v>6</v>
      </c>
      <c r="J336">
        <v>1</v>
      </c>
      <c r="K336" s="53">
        <v>0.16</v>
      </c>
      <c r="L336" s="53">
        <v>0.18179999999999999</v>
      </c>
      <c r="M336">
        <v>0.64</v>
      </c>
      <c r="N336">
        <v>0.1343</v>
      </c>
      <c r="O336">
        <v>2</v>
      </c>
      <c r="P336">
        <v>31</v>
      </c>
      <c r="Q336">
        <v>33</v>
      </c>
      <c r="R336" t="s">
        <v>33</v>
      </c>
      <c r="S336">
        <v>2011</v>
      </c>
      <c r="T336" t="s">
        <v>31</v>
      </c>
      <c r="U336" s="66">
        <v>0.375</v>
      </c>
      <c r="V336" t="s">
        <v>48</v>
      </c>
      <c r="W336" t="s">
        <v>32</v>
      </c>
      <c r="X336" s="53">
        <v>0.16</v>
      </c>
      <c r="Y336" s="53">
        <v>0.18</v>
      </c>
      <c r="Z336" s="54">
        <v>0.64</v>
      </c>
      <c r="AA336" s="67" t="str">
        <f>TEXT(RESULT__B[[#This Row],[TIME]],"AM/PM")</f>
        <v>AM</v>
      </c>
      <c r="AB336" t="str">
        <f>TEXT(RESULT__B[[#This Row],[DTEDAY]],"DD")</f>
        <v>15</v>
      </c>
    </row>
    <row r="337" spans="1:28" x14ac:dyDescent="0.25">
      <c r="A337" t="s">
        <v>16</v>
      </c>
      <c r="B337">
        <v>335</v>
      </c>
      <c r="C337" s="1">
        <v>40558</v>
      </c>
      <c r="D337">
        <v>1</v>
      </c>
      <c r="E337">
        <v>0</v>
      </c>
      <c r="F337">
        <v>1</v>
      </c>
      <c r="G337">
        <v>10</v>
      </c>
      <c r="H337" t="s">
        <v>21</v>
      </c>
      <c r="I337">
        <v>6</v>
      </c>
      <c r="J337">
        <v>1</v>
      </c>
      <c r="K337" s="53">
        <v>0.18</v>
      </c>
      <c r="L337" s="53">
        <v>0.19700000000000001</v>
      </c>
      <c r="M337">
        <v>0.59</v>
      </c>
      <c r="N337">
        <v>0.16420000000000001</v>
      </c>
      <c r="O337">
        <v>2</v>
      </c>
      <c r="P337">
        <v>57</v>
      </c>
      <c r="Q337">
        <v>59</v>
      </c>
      <c r="R337" t="s">
        <v>33</v>
      </c>
      <c r="S337">
        <v>2011</v>
      </c>
      <c r="T337" t="s">
        <v>31</v>
      </c>
      <c r="U337" s="66">
        <v>0.41666666666666669</v>
      </c>
      <c r="V337" t="s">
        <v>48</v>
      </c>
      <c r="W337" t="s">
        <v>32</v>
      </c>
      <c r="X337" s="53">
        <v>0.18</v>
      </c>
      <c r="Y337" s="53">
        <v>0.2</v>
      </c>
      <c r="Z337" s="54">
        <v>0.59</v>
      </c>
      <c r="AA337" s="67" t="str">
        <f>TEXT(RESULT__B[[#This Row],[TIME]],"AM/PM")</f>
        <v>AM</v>
      </c>
      <c r="AB337" t="str">
        <f>TEXT(RESULT__B[[#This Row],[DTEDAY]],"DD")</f>
        <v>15</v>
      </c>
    </row>
    <row r="338" spans="1:28" x14ac:dyDescent="0.25">
      <c r="A338" t="s">
        <v>16</v>
      </c>
      <c r="B338">
        <v>336</v>
      </c>
      <c r="C338" s="1">
        <v>40558</v>
      </c>
      <c r="D338">
        <v>1</v>
      </c>
      <c r="E338">
        <v>0</v>
      </c>
      <c r="F338">
        <v>1</v>
      </c>
      <c r="G338">
        <v>11</v>
      </c>
      <c r="H338" t="s">
        <v>21</v>
      </c>
      <c r="I338">
        <v>6</v>
      </c>
      <c r="J338">
        <v>1</v>
      </c>
      <c r="K338" s="53">
        <v>0.2</v>
      </c>
      <c r="L338" s="53">
        <v>0.19700000000000001</v>
      </c>
      <c r="M338">
        <v>0.55000000000000004</v>
      </c>
      <c r="N338">
        <v>0.22389999999999999</v>
      </c>
      <c r="O338">
        <v>18</v>
      </c>
      <c r="P338">
        <v>54</v>
      </c>
      <c r="Q338">
        <v>72</v>
      </c>
      <c r="R338" t="s">
        <v>33</v>
      </c>
      <c r="S338">
        <v>2011</v>
      </c>
      <c r="T338" t="s">
        <v>31</v>
      </c>
      <c r="U338" s="66">
        <v>0.45833333333333331</v>
      </c>
      <c r="V338" t="s">
        <v>48</v>
      </c>
      <c r="W338" t="s">
        <v>32</v>
      </c>
      <c r="X338" s="53">
        <v>0.2</v>
      </c>
      <c r="Y338" s="53">
        <v>0.2</v>
      </c>
      <c r="Z338" s="54">
        <v>0.55000000000000004</v>
      </c>
      <c r="AA338" s="67" t="str">
        <f>TEXT(RESULT__B[[#This Row],[TIME]],"AM/PM")</f>
        <v>AM</v>
      </c>
      <c r="AB338" t="str">
        <f>TEXT(RESULT__B[[#This Row],[DTEDAY]],"DD")</f>
        <v>15</v>
      </c>
    </row>
    <row r="339" spans="1:28" x14ac:dyDescent="0.25">
      <c r="A339" t="s">
        <v>16</v>
      </c>
      <c r="B339">
        <v>337</v>
      </c>
      <c r="C339" s="1">
        <v>40558</v>
      </c>
      <c r="D339">
        <v>1</v>
      </c>
      <c r="E339">
        <v>0</v>
      </c>
      <c r="F339">
        <v>1</v>
      </c>
      <c r="G339">
        <v>12</v>
      </c>
      <c r="H339" t="s">
        <v>21</v>
      </c>
      <c r="I339">
        <v>6</v>
      </c>
      <c r="J339">
        <v>1</v>
      </c>
      <c r="K339" s="53">
        <v>0.24</v>
      </c>
      <c r="L339" s="53">
        <v>0.2273</v>
      </c>
      <c r="M339">
        <v>0.48</v>
      </c>
      <c r="N339">
        <v>0.22389999999999999</v>
      </c>
      <c r="O339">
        <v>15</v>
      </c>
      <c r="P339">
        <v>74</v>
      </c>
      <c r="Q339">
        <v>89</v>
      </c>
      <c r="R339" t="s">
        <v>33</v>
      </c>
      <c r="S339">
        <v>2011</v>
      </c>
      <c r="T339" t="s">
        <v>31</v>
      </c>
      <c r="U339" s="66">
        <v>0.5</v>
      </c>
      <c r="V339" t="s">
        <v>48</v>
      </c>
      <c r="W339" t="s">
        <v>32</v>
      </c>
      <c r="X339" s="53">
        <v>0.24</v>
      </c>
      <c r="Y339" s="53">
        <v>0.23</v>
      </c>
      <c r="Z339" s="54">
        <v>0.48</v>
      </c>
      <c r="AA339" s="67" t="str">
        <f>TEXT(RESULT__B[[#This Row],[TIME]],"AM/PM")</f>
        <v>PM</v>
      </c>
      <c r="AB339" t="str">
        <f>TEXT(RESULT__B[[#This Row],[DTEDAY]],"DD")</f>
        <v>15</v>
      </c>
    </row>
    <row r="340" spans="1:28" x14ac:dyDescent="0.25">
      <c r="A340" t="s">
        <v>16</v>
      </c>
      <c r="B340">
        <v>338</v>
      </c>
      <c r="C340" s="1">
        <v>40558</v>
      </c>
      <c r="D340">
        <v>1</v>
      </c>
      <c r="E340">
        <v>0</v>
      </c>
      <c r="F340">
        <v>1</v>
      </c>
      <c r="G340">
        <v>13</v>
      </c>
      <c r="H340" t="s">
        <v>21</v>
      </c>
      <c r="I340">
        <v>6</v>
      </c>
      <c r="J340">
        <v>1</v>
      </c>
      <c r="K340" s="53">
        <v>0.28000000000000003</v>
      </c>
      <c r="L340" s="53">
        <v>0.2576</v>
      </c>
      <c r="M340">
        <v>0.38</v>
      </c>
      <c r="N340">
        <v>0.29849999999999999</v>
      </c>
      <c r="O340">
        <v>21</v>
      </c>
      <c r="P340">
        <v>80</v>
      </c>
      <c r="Q340">
        <v>101</v>
      </c>
      <c r="R340" t="s">
        <v>33</v>
      </c>
      <c r="S340">
        <v>2011</v>
      </c>
      <c r="T340" t="s">
        <v>31</v>
      </c>
      <c r="U340" s="66">
        <v>0.54166666666666663</v>
      </c>
      <c r="V340" t="s">
        <v>48</v>
      </c>
      <c r="W340" t="s">
        <v>32</v>
      </c>
      <c r="X340" s="53">
        <v>0.28000000000000003</v>
      </c>
      <c r="Y340" s="53">
        <v>0.26</v>
      </c>
      <c r="Z340" s="54">
        <v>0.38</v>
      </c>
      <c r="AA340" s="67" t="str">
        <f>TEXT(RESULT__B[[#This Row],[TIME]],"AM/PM")</f>
        <v>PM</v>
      </c>
      <c r="AB340" t="str">
        <f>TEXT(RESULT__B[[#This Row],[DTEDAY]],"DD")</f>
        <v>15</v>
      </c>
    </row>
    <row r="341" spans="1:28" x14ac:dyDescent="0.25">
      <c r="A341" t="s">
        <v>16</v>
      </c>
      <c r="B341">
        <v>339</v>
      </c>
      <c r="C341" s="1">
        <v>40558</v>
      </c>
      <c r="D341">
        <v>1</v>
      </c>
      <c r="E341">
        <v>0</v>
      </c>
      <c r="F341">
        <v>1</v>
      </c>
      <c r="G341">
        <v>14</v>
      </c>
      <c r="H341" t="s">
        <v>21</v>
      </c>
      <c r="I341">
        <v>6</v>
      </c>
      <c r="J341">
        <v>1</v>
      </c>
      <c r="K341" s="53">
        <v>0.3</v>
      </c>
      <c r="L341" s="53">
        <v>0.28789999999999999</v>
      </c>
      <c r="M341">
        <v>0.39</v>
      </c>
      <c r="N341">
        <v>0.28360000000000002</v>
      </c>
      <c r="O341">
        <v>26</v>
      </c>
      <c r="P341">
        <v>92</v>
      </c>
      <c r="Q341">
        <v>118</v>
      </c>
      <c r="R341" t="s">
        <v>33</v>
      </c>
      <c r="S341">
        <v>2011</v>
      </c>
      <c r="T341" t="s">
        <v>31</v>
      </c>
      <c r="U341" s="66">
        <v>0.58333333333333337</v>
      </c>
      <c r="V341" t="s">
        <v>48</v>
      </c>
      <c r="W341" t="s">
        <v>32</v>
      </c>
      <c r="X341" s="53">
        <v>0.3</v>
      </c>
      <c r="Y341" s="53">
        <v>0.28999999999999998</v>
      </c>
      <c r="Z341" s="54">
        <v>0.39</v>
      </c>
      <c r="AA341" s="67" t="str">
        <f>TEXT(RESULT__B[[#This Row],[TIME]],"AM/PM")</f>
        <v>PM</v>
      </c>
      <c r="AB341" t="str">
        <f>TEXT(RESULT__B[[#This Row],[DTEDAY]],"DD")</f>
        <v>15</v>
      </c>
    </row>
    <row r="342" spans="1:28" x14ac:dyDescent="0.25">
      <c r="A342" t="s">
        <v>16</v>
      </c>
      <c r="B342">
        <v>340</v>
      </c>
      <c r="C342" s="1">
        <v>40558</v>
      </c>
      <c r="D342">
        <v>1</v>
      </c>
      <c r="E342">
        <v>0</v>
      </c>
      <c r="F342">
        <v>1</v>
      </c>
      <c r="G342">
        <v>15</v>
      </c>
      <c r="H342" t="s">
        <v>21</v>
      </c>
      <c r="I342">
        <v>6</v>
      </c>
      <c r="J342">
        <v>2</v>
      </c>
      <c r="K342" s="53">
        <v>0.32</v>
      </c>
      <c r="L342" s="53">
        <v>0.31819999999999998</v>
      </c>
      <c r="M342">
        <v>0.36</v>
      </c>
      <c r="N342">
        <v>0.19400000000000001</v>
      </c>
      <c r="O342">
        <v>21</v>
      </c>
      <c r="P342">
        <v>108</v>
      </c>
      <c r="Q342">
        <v>129</v>
      </c>
      <c r="R342" t="s">
        <v>33</v>
      </c>
      <c r="S342">
        <v>2011</v>
      </c>
      <c r="T342" t="s">
        <v>31</v>
      </c>
      <c r="U342" s="66">
        <v>0.625</v>
      </c>
      <c r="V342" t="s">
        <v>48</v>
      </c>
      <c r="W342" t="s">
        <v>34</v>
      </c>
      <c r="X342" s="53">
        <v>0.32</v>
      </c>
      <c r="Y342" s="53">
        <v>0.32</v>
      </c>
      <c r="Z342" s="54">
        <v>0.36</v>
      </c>
      <c r="AA342" s="67" t="str">
        <f>TEXT(RESULT__B[[#This Row],[TIME]],"AM/PM")</f>
        <v>PM</v>
      </c>
      <c r="AB342" t="str">
        <f>TEXT(RESULT__B[[#This Row],[DTEDAY]],"DD")</f>
        <v>15</v>
      </c>
    </row>
    <row r="343" spans="1:28" x14ac:dyDescent="0.25">
      <c r="A343" t="s">
        <v>16</v>
      </c>
      <c r="B343">
        <v>341</v>
      </c>
      <c r="C343" s="1">
        <v>40558</v>
      </c>
      <c r="D343">
        <v>1</v>
      </c>
      <c r="E343">
        <v>0</v>
      </c>
      <c r="F343">
        <v>1</v>
      </c>
      <c r="G343">
        <v>16</v>
      </c>
      <c r="H343" t="s">
        <v>21</v>
      </c>
      <c r="I343">
        <v>6</v>
      </c>
      <c r="J343">
        <v>2</v>
      </c>
      <c r="K343" s="53">
        <v>0.34</v>
      </c>
      <c r="L343" s="53">
        <v>0.33329999999999999</v>
      </c>
      <c r="M343">
        <v>0.34</v>
      </c>
      <c r="N343">
        <v>0.19400000000000001</v>
      </c>
      <c r="O343">
        <v>33</v>
      </c>
      <c r="P343">
        <v>95</v>
      </c>
      <c r="Q343">
        <v>128</v>
      </c>
      <c r="R343" t="s">
        <v>33</v>
      </c>
      <c r="S343">
        <v>2011</v>
      </c>
      <c r="T343" t="s">
        <v>31</v>
      </c>
      <c r="U343" s="66">
        <v>0.66666666666666663</v>
      </c>
      <c r="V343" t="s">
        <v>48</v>
      </c>
      <c r="W343" t="s">
        <v>34</v>
      </c>
      <c r="X343" s="53">
        <v>0.34</v>
      </c>
      <c r="Y343" s="53">
        <v>0.33</v>
      </c>
      <c r="Z343" s="54">
        <v>0.34</v>
      </c>
      <c r="AA343" s="67" t="str">
        <f>TEXT(RESULT__B[[#This Row],[TIME]],"AM/PM")</f>
        <v>PM</v>
      </c>
      <c r="AB343" t="str">
        <f>TEXT(RESULT__B[[#This Row],[DTEDAY]],"DD")</f>
        <v>15</v>
      </c>
    </row>
    <row r="344" spans="1:28" x14ac:dyDescent="0.25">
      <c r="A344" t="s">
        <v>16</v>
      </c>
      <c r="B344">
        <v>342</v>
      </c>
      <c r="C344" s="1">
        <v>40558</v>
      </c>
      <c r="D344">
        <v>1</v>
      </c>
      <c r="E344">
        <v>0</v>
      </c>
      <c r="F344">
        <v>1</v>
      </c>
      <c r="G344">
        <v>17</v>
      </c>
      <c r="H344" t="s">
        <v>21</v>
      </c>
      <c r="I344">
        <v>6</v>
      </c>
      <c r="J344">
        <v>2</v>
      </c>
      <c r="K344" s="53">
        <v>0.32</v>
      </c>
      <c r="L344" s="53">
        <v>0.30299999999999999</v>
      </c>
      <c r="M344">
        <v>0.36</v>
      </c>
      <c r="N344">
        <v>0.28360000000000002</v>
      </c>
      <c r="O344">
        <v>29</v>
      </c>
      <c r="P344">
        <v>54</v>
      </c>
      <c r="Q344">
        <v>83</v>
      </c>
      <c r="R344" t="s">
        <v>33</v>
      </c>
      <c r="S344">
        <v>2011</v>
      </c>
      <c r="T344" t="s">
        <v>31</v>
      </c>
      <c r="U344" s="66">
        <v>0.70833333333333337</v>
      </c>
      <c r="V344" t="s">
        <v>48</v>
      </c>
      <c r="W344" t="s">
        <v>34</v>
      </c>
      <c r="X344" s="53">
        <v>0.32</v>
      </c>
      <c r="Y344" s="53">
        <v>0.3</v>
      </c>
      <c r="Z344" s="54">
        <v>0.36</v>
      </c>
      <c r="AA344" s="67" t="str">
        <f>TEXT(RESULT__B[[#This Row],[TIME]],"AM/PM")</f>
        <v>PM</v>
      </c>
      <c r="AB344" t="str">
        <f>TEXT(RESULT__B[[#This Row],[DTEDAY]],"DD")</f>
        <v>15</v>
      </c>
    </row>
    <row r="345" spans="1:28" x14ac:dyDescent="0.25">
      <c r="A345" t="s">
        <v>16</v>
      </c>
      <c r="B345">
        <v>343</v>
      </c>
      <c r="C345" s="1">
        <v>40558</v>
      </c>
      <c r="D345">
        <v>1</v>
      </c>
      <c r="E345">
        <v>0</v>
      </c>
      <c r="F345">
        <v>1</v>
      </c>
      <c r="G345">
        <v>18</v>
      </c>
      <c r="H345" t="s">
        <v>21</v>
      </c>
      <c r="I345">
        <v>6</v>
      </c>
      <c r="J345">
        <v>2</v>
      </c>
      <c r="K345" s="53">
        <v>0.3</v>
      </c>
      <c r="L345" s="53">
        <v>0.28789999999999999</v>
      </c>
      <c r="M345">
        <v>0.45</v>
      </c>
      <c r="N345">
        <v>0.25369999999999998</v>
      </c>
      <c r="O345">
        <v>15</v>
      </c>
      <c r="P345">
        <v>69</v>
      </c>
      <c r="Q345">
        <v>84</v>
      </c>
      <c r="R345" t="s">
        <v>33</v>
      </c>
      <c r="S345">
        <v>2011</v>
      </c>
      <c r="T345" t="s">
        <v>31</v>
      </c>
      <c r="U345" s="66">
        <v>0.75</v>
      </c>
      <c r="V345" t="s">
        <v>48</v>
      </c>
      <c r="W345" t="s">
        <v>34</v>
      </c>
      <c r="X345" s="53">
        <v>0.3</v>
      </c>
      <c r="Y345" s="53">
        <v>0.28999999999999998</v>
      </c>
      <c r="Z345" s="54">
        <v>0.45</v>
      </c>
      <c r="AA345" s="67" t="str">
        <f>TEXT(RESULT__B[[#This Row],[TIME]],"AM/PM")</f>
        <v>PM</v>
      </c>
      <c r="AB345" t="str">
        <f>TEXT(RESULT__B[[#This Row],[DTEDAY]],"DD")</f>
        <v>15</v>
      </c>
    </row>
    <row r="346" spans="1:28" x14ac:dyDescent="0.25">
      <c r="A346" t="s">
        <v>16</v>
      </c>
      <c r="B346">
        <v>344</v>
      </c>
      <c r="C346" s="1">
        <v>40558</v>
      </c>
      <c r="D346">
        <v>1</v>
      </c>
      <c r="E346">
        <v>0</v>
      </c>
      <c r="F346">
        <v>1</v>
      </c>
      <c r="G346">
        <v>19</v>
      </c>
      <c r="H346" t="s">
        <v>21</v>
      </c>
      <c r="I346">
        <v>6</v>
      </c>
      <c r="J346">
        <v>2</v>
      </c>
      <c r="K346" s="53">
        <v>0.32</v>
      </c>
      <c r="L346" s="53">
        <v>0.30299999999999999</v>
      </c>
      <c r="M346">
        <v>0.39</v>
      </c>
      <c r="N346">
        <v>0.25369999999999998</v>
      </c>
      <c r="O346">
        <v>14</v>
      </c>
      <c r="P346">
        <v>60</v>
      </c>
      <c r="Q346">
        <v>74</v>
      </c>
      <c r="R346" t="s">
        <v>33</v>
      </c>
      <c r="S346">
        <v>2011</v>
      </c>
      <c r="T346" t="s">
        <v>31</v>
      </c>
      <c r="U346" s="66">
        <v>0.79166666666666663</v>
      </c>
      <c r="V346" t="s">
        <v>48</v>
      </c>
      <c r="W346" t="s">
        <v>34</v>
      </c>
      <c r="X346" s="53">
        <v>0.32</v>
      </c>
      <c r="Y346" s="53">
        <v>0.3</v>
      </c>
      <c r="Z346" s="54">
        <v>0.39</v>
      </c>
      <c r="AA346" s="67" t="str">
        <f>TEXT(RESULT__B[[#This Row],[TIME]],"AM/PM")</f>
        <v>PM</v>
      </c>
      <c r="AB346" t="str">
        <f>TEXT(RESULT__B[[#This Row],[DTEDAY]],"DD")</f>
        <v>15</v>
      </c>
    </row>
    <row r="347" spans="1:28" x14ac:dyDescent="0.25">
      <c r="A347" t="s">
        <v>16</v>
      </c>
      <c r="B347">
        <v>345</v>
      </c>
      <c r="C347" s="1">
        <v>40558</v>
      </c>
      <c r="D347">
        <v>1</v>
      </c>
      <c r="E347">
        <v>0</v>
      </c>
      <c r="F347">
        <v>1</v>
      </c>
      <c r="G347">
        <v>20</v>
      </c>
      <c r="H347" t="s">
        <v>21</v>
      </c>
      <c r="I347">
        <v>6</v>
      </c>
      <c r="J347">
        <v>2</v>
      </c>
      <c r="K347" s="53">
        <v>0.32</v>
      </c>
      <c r="L347" s="53">
        <v>0.30299999999999999</v>
      </c>
      <c r="M347">
        <v>0.39</v>
      </c>
      <c r="N347">
        <v>0.25369999999999998</v>
      </c>
      <c r="O347">
        <v>6</v>
      </c>
      <c r="P347">
        <v>35</v>
      </c>
      <c r="Q347">
        <v>41</v>
      </c>
      <c r="R347" t="s">
        <v>33</v>
      </c>
      <c r="S347">
        <v>2011</v>
      </c>
      <c r="T347" t="s">
        <v>31</v>
      </c>
      <c r="U347" s="66">
        <v>0.83333333333333337</v>
      </c>
      <c r="V347" t="s">
        <v>48</v>
      </c>
      <c r="W347" t="s">
        <v>34</v>
      </c>
      <c r="X347" s="53">
        <v>0.32</v>
      </c>
      <c r="Y347" s="53">
        <v>0.3</v>
      </c>
      <c r="Z347" s="54">
        <v>0.39</v>
      </c>
      <c r="AA347" s="67" t="str">
        <f>TEXT(RESULT__B[[#This Row],[TIME]],"AM/PM")</f>
        <v>PM</v>
      </c>
      <c r="AB347" t="str">
        <f>TEXT(RESULT__B[[#This Row],[DTEDAY]],"DD")</f>
        <v>15</v>
      </c>
    </row>
    <row r="348" spans="1:28" x14ac:dyDescent="0.25">
      <c r="A348" t="s">
        <v>16</v>
      </c>
      <c r="B348">
        <v>346</v>
      </c>
      <c r="C348" s="1">
        <v>40558</v>
      </c>
      <c r="D348">
        <v>1</v>
      </c>
      <c r="E348">
        <v>0</v>
      </c>
      <c r="F348">
        <v>1</v>
      </c>
      <c r="G348">
        <v>21</v>
      </c>
      <c r="H348" t="s">
        <v>21</v>
      </c>
      <c r="I348">
        <v>6</v>
      </c>
      <c r="J348">
        <v>2</v>
      </c>
      <c r="K348" s="53">
        <v>0.32</v>
      </c>
      <c r="L348" s="53">
        <v>0.30299999999999999</v>
      </c>
      <c r="M348">
        <v>0.39</v>
      </c>
      <c r="N348">
        <v>0.22389999999999999</v>
      </c>
      <c r="O348">
        <v>6</v>
      </c>
      <c r="P348">
        <v>51</v>
      </c>
      <c r="Q348">
        <v>57</v>
      </c>
      <c r="R348" t="s">
        <v>33</v>
      </c>
      <c r="S348">
        <v>2011</v>
      </c>
      <c r="T348" t="s">
        <v>31</v>
      </c>
      <c r="U348" s="66">
        <v>0.875</v>
      </c>
      <c r="V348" t="s">
        <v>48</v>
      </c>
      <c r="W348" t="s">
        <v>34</v>
      </c>
      <c r="X348" s="53">
        <v>0.32</v>
      </c>
      <c r="Y348" s="53">
        <v>0.3</v>
      </c>
      <c r="Z348" s="54">
        <v>0.39</v>
      </c>
      <c r="AA348" s="67" t="str">
        <f>TEXT(RESULT__B[[#This Row],[TIME]],"AM/PM")</f>
        <v>PM</v>
      </c>
      <c r="AB348" t="str">
        <f>TEXT(RESULT__B[[#This Row],[DTEDAY]],"DD")</f>
        <v>15</v>
      </c>
    </row>
    <row r="349" spans="1:28" x14ac:dyDescent="0.25">
      <c r="A349" t="s">
        <v>16</v>
      </c>
      <c r="B349">
        <v>347</v>
      </c>
      <c r="C349" s="1">
        <v>40558</v>
      </c>
      <c r="D349">
        <v>1</v>
      </c>
      <c r="E349">
        <v>0</v>
      </c>
      <c r="F349">
        <v>1</v>
      </c>
      <c r="G349">
        <v>22</v>
      </c>
      <c r="H349" t="s">
        <v>21</v>
      </c>
      <c r="I349">
        <v>6</v>
      </c>
      <c r="J349">
        <v>2</v>
      </c>
      <c r="K349" s="53">
        <v>0.3</v>
      </c>
      <c r="L349" s="53">
        <v>0.31819999999999998</v>
      </c>
      <c r="M349">
        <v>0.42</v>
      </c>
      <c r="N349">
        <v>0.1045</v>
      </c>
      <c r="O349">
        <v>0</v>
      </c>
      <c r="P349">
        <v>26</v>
      </c>
      <c r="Q349">
        <v>26</v>
      </c>
      <c r="R349" t="s">
        <v>33</v>
      </c>
      <c r="S349">
        <v>2011</v>
      </c>
      <c r="T349" t="s">
        <v>31</v>
      </c>
      <c r="U349" s="66">
        <v>0.91666666666666663</v>
      </c>
      <c r="V349" t="s">
        <v>48</v>
      </c>
      <c r="W349" t="s">
        <v>34</v>
      </c>
      <c r="X349" s="53">
        <v>0.3</v>
      </c>
      <c r="Y349" s="53">
        <v>0.32</v>
      </c>
      <c r="Z349" s="54">
        <v>0.42</v>
      </c>
      <c r="AA349" s="67" t="str">
        <f>TEXT(RESULT__B[[#This Row],[TIME]],"AM/PM")</f>
        <v>PM</v>
      </c>
      <c r="AB349" t="str">
        <f>TEXT(RESULT__B[[#This Row],[DTEDAY]],"DD")</f>
        <v>15</v>
      </c>
    </row>
    <row r="350" spans="1:28" x14ac:dyDescent="0.25">
      <c r="A350" t="s">
        <v>16</v>
      </c>
      <c r="B350">
        <v>348</v>
      </c>
      <c r="C350" s="1">
        <v>40558</v>
      </c>
      <c r="D350">
        <v>1</v>
      </c>
      <c r="E350">
        <v>0</v>
      </c>
      <c r="F350">
        <v>1</v>
      </c>
      <c r="G350">
        <v>23</v>
      </c>
      <c r="H350" t="s">
        <v>21</v>
      </c>
      <c r="I350">
        <v>6</v>
      </c>
      <c r="J350">
        <v>1</v>
      </c>
      <c r="K350" s="53">
        <v>0.3</v>
      </c>
      <c r="L350" s="53">
        <v>0.28789999999999999</v>
      </c>
      <c r="M350">
        <v>0.45</v>
      </c>
      <c r="N350">
        <v>0.28360000000000002</v>
      </c>
      <c r="O350">
        <v>5</v>
      </c>
      <c r="P350">
        <v>39</v>
      </c>
      <c r="Q350">
        <v>44</v>
      </c>
      <c r="R350" t="s">
        <v>33</v>
      </c>
      <c r="S350">
        <v>2011</v>
      </c>
      <c r="T350" t="s">
        <v>31</v>
      </c>
      <c r="U350" s="66">
        <v>0.95833333333333337</v>
      </c>
      <c r="V350" t="s">
        <v>48</v>
      </c>
      <c r="W350" t="s">
        <v>32</v>
      </c>
      <c r="X350" s="53">
        <v>0.3</v>
      </c>
      <c r="Y350" s="53">
        <v>0.28999999999999998</v>
      </c>
      <c r="Z350" s="54">
        <v>0.45</v>
      </c>
      <c r="AA350" s="67" t="str">
        <f>TEXT(RESULT__B[[#This Row],[TIME]],"AM/PM")</f>
        <v>PM</v>
      </c>
      <c r="AB350" t="str">
        <f>TEXT(RESULT__B[[#This Row],[DTEDAY]],"DD")</f>
        <v>15</v>
      </c>
    </row>
    <row r="351" spans="1:28" x14ac:dyDescent="0.25">
      <c r="A351" t="s">
        <v>16</v>
      </c>
      <c r="B351">
        <v>349</v>
      </c>
      <c r="C351" s="1">
        <v>40559</v>
      </c>
      <c r="D351">
        <v>1</v>
      </c>
      <c r="E351">
        <v>0</v>
      </c>
      <c r="F351">
        <v>1</v>
      </c>
      <c r="G351">
        <v>0</v>
      </c>
      <c r="H351" t="s">
        <v>21</v>
      </c>
      <c r="I351">
        <v>0</v>
      </c>
      <c r="J351">
        <v>1</v>
      </c>
      <c r="K351" s="53">
        <v>0.26</v>
      </c>
      <c r="L351" s="53">
        <v>0.30299999999999999</v>
      </c>
      <c r="M351">
        <v>0.56000000000000005</v>
      </c>
      <c r="N351">
        <v>0</v>
      </c>
      <c r="O351">
        <v>6</v>
      </c>
      <c r="P351">
        <v>33</v>
      </c>
      <c r="Q351">
        <v>39</v>
      </c>
      <c r="R351" t="s">
        <v>33</v>
      </c>
      <c r="S351">
        <v>2011</v>
      </c>
      <c r="T351" t="s">
        <v>31</v>
      </c>
      <c r="U351" s="66">
        <v>0</v>
      </c>
      <c r="V351" t="s">
        <v>49</v>
      </c>
      <c r="W351" t="s">
        <v>32</v>
      </c>
      <c r="X351" s="53">
        <v>0.26</v>
      </c>
      <c r="Y351" s="53">
        <v>0.3</v>
      </c>
      <c r="Z351" s="54">
        <v>0.56000000000000005</v>
      </c>
      <c r="AA351" s="67" t="str">
        <f>TEXT(RESULT__B[[#This Row],[TIME]],"AM/PM")</f>
        <v>AM</v>
      </c>
      <c r="AB351" t="str">
        <f>TEXT(RESULT__B[[#This Row],[DTEDAY]],"DD")</f>
        <v>16</v>
      </c>
    </row>
    <row r="352" spans="1:28" x14ac:dyDescent="0.25">
      <c r="A352" t="s">
        <v>16</v>
      </c>
      <c r="B352">
        <v>350</v>
      </c>
      <c r="C352" s="1">
        <v>40559</v>
      </c>
      <c r="D352">
        <v>1</v>
      </c>
      <c r="E352">
        <v>0</v>
      </c>
      <c r="F352">
        <v>1</v>
      </c>
      <c r="G352">
        <v>1</v>
      </c>
      <c r="H352" t="s">
        <v>21</v>
      </c>
      <c r="I352">
        <v>0</v>
      </c>
      <c r="J352">
        <v>1</v>
      </c>
      <c r="K352" s="53">
        <v>0.26</v>
      </c>
      <c r="L352" s="53">
        <v>0.2727</v>
      </c>
      <c r="M352">
        <v>0.56000000000000005</v>
      </c>
      <c r="N352">
        <v>0.1343</v>
      </c>
      <c r="O352">
        <v>4</v>
      </c>
      <c r="P352">
        <v>19</v>
      </c>
      <c r="Q352">
        <v>23</v>
      </c>
      <c r="R352" t="s">
        <v>33</v>
      </c>
      <c r="S352">
        <v>2011</v>
      </c>
      <c r="T352" t="s">
        <v>31</v>
      </c>
      <c r="U352" s="66">
        <v>4.1666666666666664E-2</v>
      </c>
      <c r="V352" t="s">
        <v>49</v>
      </c>
      <c r="W352" t="s">
        <v>32</v>
      </c>
      <c r="X352" s="53">
        <v>0.26</v>
      </c>
      <c r="Y352" s="53">
        <v>0.27</v>
      </c>
      <c r="Z352" s="54">
        <v>0.56000000000000005</v>
      </c>
      <c r="AA352" s="67" t="str">
        <f>TEXT(RESULT__B[[#This Row],[TIME]],"AM/PM")</f>
        <v>AM</v>
      </c>
      <c r="AB352" t="str">
        <f>TEXT(RESULT__B[[#This Row],[DTEDAY]],"DD")</f>
        <v>16</v>
      </c>
    </row>
    <row r="353" spans="1:28" x14ac:dyDescent="0.25">
      <c r="A353" t="s">
        <v>16</v>
      </c>
      <c r="B353">
        <v>351</v>
      </c>
      <c r="C353" s="1">
        <v>40559</v>
      </c>
      <c r="D353">
        <v>1</v>
      </c>
      <c r="E353">
        <v>0</v>
      </c>
      <c r="F353">
        <v>1</v>
      </c>
      <c r="G353">
        <v>2</v>
      </c>
      <c r="H353" t="s">
        <v>21</v>
      </c>
      <c r="I353">
        <v>0</v>
      </c>
      <c r="J353">
        <v>1</v>
      </c>
      <c r="K353" s="53">
        <v>0.26</v>
      </c>
      <c r="L353" s="53">
        <v>0.28789999999999999</v>
      </c>
      <c r="M353">
        <v>0.56000000000000005</v>
      </c>
      <c r="N353">
        <v>8.9599999999999999E-2</v>
      </c>
      <c r="O353">
        <v>3</v>
      </c>
      <c r="P353">
        <v>13</v>
      </c>
      <c r="Q353">
        <v>16</v>
      </c>
      <c r="R353" t="s">
        <v>33</v>
      </c>
      <c r="S353">
        <v>2011</v>
      </c>
      <c r="T353" t="s">
        <v>31</v>
      </c>
      <c r="U353" s="66">
        <v>8.3333333333333329E-2</v>
      </c>
      <c r="V353" t="s">
        <v>49</v>
      </c>
      <c r="W353" t="s">
        <v>32</v>
      </c>
      <c r="X353" s="53">
        <v>0.26</v>
      </c>
      <c r="Y353" s="53">
        <v>0.28999999999999998</v>
      </c>
      <c r="Z353" s="54">
        <v>0.56000000000000005</v>
      </c>
      <c r="AA353" s="67" t="str">
        <f>TEXT(RESULT__B[[#This Row],[TIME]],"AM/PM")</f>
        <v>AM</v>
      </c>
      <c r="AB353" t="str">
        <f>TEXT(RESULT__B[[#This Row],[DTEDAY]],"DD")</f>
        <v>16</v>
      </c>
    </row>
    <row r="354" spans="1:28" x14ac:dyDescent="0.25">
      <c r="A354" t="s">
        <v>16</v>
      </c>
      <c r="B354">
        <v>352</v>
      </c>
      <c r="C354" s="1">
        <v>40559</v>
      </c>
      <c r="D354">
        <v>1</v>
      </c>
      <c r="E354">
        <v>0</v>
      </c>
      <c r="F354">
        <v>1</v>
      </c>
      <c r="G354">
        <v>3</v>
      </c>
      <c r="H354" t="s">
        <v>21</v>
      </c>
      <c r="I354">
        <v>0</v>
      </c>
      <c r="J354">
        <v>1</v>
      </c>
      <c r="K354" s="53">
        <v>0.22</v>
      </c>
      <c r="L354" s="53">
        <v>0.2727</v>
      </c>
      <c r="M354">
        <v>0.69</v>
      </c>
      <c r="N354">
        <v>0</v>
      </c>
      <c r="O354">
        <v>9</v>
      </c>
      <c r="P354">
        <v>6</v>
      </c>
      <c r="Q354">
        <v>15</v>
      </c>
      <c r="R354" t="s">
        <v>33</v>
      </c>
      <c r="S354">
        <v>2011</v>
      </c>
      <c r="T354" t="s">
        <v>31</v>
      </c>
      <c r="U354" s="66">
        <v>0.125</v>
      </c>
      <c r="V354" t="s">
        <v>49</v>
      </c>
      <c r="W354" t="s">
        <v>32</v>
      </c>
      <c r="X354" s="53">
        <v>0.22</v>
      </c>
      <c r="Y354" s="53">
        <v>0.27</v>
      </c>
      <c r="Z354" s="54">
        <v>0.69</v>
      </c>
      <c r="AA354" s="67" t="str">
        <f>TEXT(RESULT__B[[#This Row],[TIME]],"AM/PM")</f>
        <v>AM</v>
      </c>
      <c r="AB354" t="str">
        <f>TEXT(RESULT__B[[#This Row],[DTEDAY]],"DD")</f>
        <v>16</v>
      </c>
    </row>
    <row r="355" spans="1:28" x14ac:dyDescent="0.25">
      <c r="A355" t="s">
        <v>16</v>
      </c>
      <c r="B355">
        <v>353</v>
      </c>
      <c r="C355" s="1">
        <v>40559</v>
      </c>
      <c r="D355">
        <v>1</v>
      </c>
      <c r="E355">
        <v>0</v>
      </c>
      <c r="F355">
        <v>1</v>
      </c>
      <c r="G355">
        <v>4</v>
      </c>
      <c r="H355" t="s">
        <v>21</v>
      </c>
      <c r="I355">
        <v>0</v>
      </c>
      <c r="J355">
        <v>1</v>
      </c>
      <c r="K355" s="53">
        <v>0.26</v>
      </c>
      <c r="L355" s="53">
        <v>0.2576</v>
      </c>
      <c r="M355">
        <v>0.56000000000000005</v>
      </c>
      <c r="N355">
        <v>0.16420000000000001</v>
      </c>
      <c r="O355">
        <v>0</v>
      </c>
      <c r="P355">
        <v>1</v>
      </c>
      <c r="Q355">
        <v>1</v>
      </c>
      <c r="R355" t="s">
        <v>33</v>
      </c>
      <c r="S355">
        <v>2011</v>
      </c>
      <c r="T355" t="s">
        <v>31</v>
      </c>
      <c r="U355" s="66">
        <v>0.16666666666666666</v>
      </c>
      <c r="V355" t="s">
        <v>49</v>
      </c>
      <c r="W355" t="s">
        <v>32</v>
      </c>
      <c r="X355" s="53">
        <v>0.26</v>
      </c>
      <c r="Y355" s="53">
        <v>0.26</v>
      </c>
      <c r="Z355" s="54">
        <v>0.56000000000000005</v>
      </c>
      <c r="AA355" s="67" t="str">
        <f>TEXT(RESULT__B[[#This Row],[TIME]],"AM/PM")</f>
        <v>AM</v>
      </c>
      <c r="AB355" t="str">
        <f>TEXT(RESULT__B[[#This Row],[DTEDAY]],"DD")</f>
        <v>16</v>
      </c>
    </row>
    <row r="356" spans="1:28" x14ac:dyDescent="0.25">
      <c r="A356" t="s">
        <v>16</v>
      </c>
      <c r="B356">
        <v>354</v>
      </c>
      <c r="C356" s="1">
        <v>40559</v>
      </c>
      <c r="D356">
        <v>1</v>
      </c>
      <c r="E356">
        <v>0</v>
      </c>
      <c r="F356">
        <v>1</v>
      </c>
      <c r="G356">
        <v>5</v>
      </c>
      <c r="H356" t="s">
        <v>21</v>
      </c>
      <c r="I356">
        <v>0</v>
      </c>
      <c r="J356">
        <v>2</v>
      </c>
      <c r="K356" s="53">
        <v>0.26</v>
      </c>
      <c r="L356" s="53">
        <v>0.2576</v>
      </c>
      <c r="M356">
        <v>0.56000000000000005</v>
      </c>
      <c r="N356">
        <v>0.16420000000000001</v>
      </c>
      <c r="O356">
        <v>1</v>
      </c>
      <c r="P356">
        <v>1</v>
      </c>
      <c r="Q356">
        <v>2</v>
      </c>
      <c r="R356" t="s">
        <v>33</v>
      </c>
      <c r="S356">
        <v>2011</v>
      </c>
      <c r="T356" t="s">
        <v>31</v>
      </c>
      <c r="U356" s="66">
        <v>0.20833333333333334</v>
      </c>
      <c r="V356" t="s">
        <v>49</v>
      </c>
      <c r="W356" t="s">
        <v>34</v>
      </c>
      <c r="X356" s="53">
        <v>0.26</v>
      </c>
      <c r="Y356" s="53">
        <v>0.26</v>
      </c>
      <c r="Z356" s="54">
        <v>0.56000000000000005</v>
      </c>
      <c r="AA356" s="67" t="str">
        <f>TEXT(RESULT__B[[#This Row],[TIME]],"AM/PM")</f>
        <v>AM</v>
      </c>
      <c r="AB356" t="str">
        <f>TEXT(RESULT__B[[#This Row],[DTEDAY]],"DD")</f>
        <v>16</v>
      </c>
    </row>
    <row r="357" spans="1:28" x14ac:dyDescent="0.25">
      <c r="A357" t="s">
        <v>16</v>
      </c>
      <c r="B357">
        <v>355</v>
      </c>
      <c r="C357" s="1">
        <v>40559</v>
      </c>
      <c r="D357">
        <v>1</v>
      </c>
      <c r="E357">
        <v>0</v>
      </c>
      <c r="F357">
        <v>1</v>
      </c>
      <c r="G357">
        <v>6</v>
      </c>
      <c r="H357" t="s">
        <v>21</v>
      </c>
      <c r="I357">
        <v>0</v>
      </c>
      <c r="J357">
        <v>2</v>
      </c>
      <c r="K357" s="53">
        <v>0.26</v>
      </c>
      <c r="L357" s="53">
        <v>0.2576</v>
      </c>
      <c r="M357">
        <v>0.56000000000000005</v>
      </c>
      <c r="N357">
        <v>0.16420000000000001</v>
      </c>
      <c r="O357">
        <v>0</v>
      </c>
      <c r="P357">
        <v>1</v>
      </c>
      <c r="Q357">
        <v>1</v>
      </c>
      <c r="R357" t="s">
        <v>33</v>
      </c>
      <c r="S357">
        <v>2011</v>
      </c>
      <c r="T357" t="s">
        <v>31</v>
      </c>
      <c r="U357" s="66">
        <v>0.25</v>
      </c>
      <c r="V357" t="s">
        <v>49</v>
      </c>
      <c r="W357" t="s">
        <v>34</v>
      </c>
      <c r="X357" s="53">
        <v>0.26</v>
      </c>
      <c r="Y357" s="53">
        <v>0.26</v>
      </c>
      <c r="Z357" s="54">
        <v>0.56000000000000005</v>
      </c>
      <c r="AA357" s="67" t="str">
        <f>TEXT(RESULT__B[[#This Row],[TIME]],"AM/PM")</f>
        <v>AM</v>
      </c>
      <c r="AB357" t="str">
        <f>TEXT(RESULT__B[[#This Row],[DTEDAY]],"DD")</f>
        <v>16</v>
      </c>
    </row>
    <row r="358" spans="1:28" x14ac:dyDescent="0.25">
      <c r="A358" t="s">
        <v>16</v>
      </c>
      <c r="B358">
        <v>356</v>
      </c>
      <c r="C358" s="1">
        <v>40559</v>
      </c>
      <c r="D358">
        <v>1</v>
      </c>
      <c r="E358">
        <v>0</v>
      </c>
      <c r="F358">
        <v>1</v>
      </c>
      <c r="G358">
        <v>7</v>
      </c>
      <c r="H358" t="s">
        <v>21</v>
      </c>
      <c r="I358">
        <v>0</v>
      </c>
      <c r="J358">
        <v>2</v>
      </c>
      <c r="K358" s="53">
        <v>0.24</v>
      </c>
      <c r="L358" s="53">
        <v>0.21210000000000001</v>
      </c>
      <c r="M358">
        <v>0.56000000000000005</v>
      </c>
      <c r="N358">
        <v>0.29849999999999999</v>
      </c>
      <c r="O358">
        <v>0</v>
      </c>
      <c r="P358">
        <v>3</v>
      </c>
      <c r="Q358">
        <v>3</v>
      </c>
      <c r="R358" t="s">
        <v>33</v>
      </c>
      <c r="S358">
        <v>2011</v>
      </c>
      <c r="T358" t="s">
        <v>31</v>
      </c>
      <c r="U358" s="66">
        <v>0.29166666666666669</v>
      </c>
      <c r="V358" t="s">
        <v>49</v>
      </c>
      <c r="W358" t="s">
        <v>34</v>
      </c>
      <c r="X358" s="53">
        <v>0.24</v>
      </c>
      <c r="Y358" s="53">
        <v>0.21</v>
      </c>
      <c r="Z358" s="54">
        <v>0.56000000000000005</v>
      </c>
      <c r="AA358" s="67" t="str">
        <f>TEXT(RESULT__B[[#This Row],[TIME]],"AM/PM")</f>
        <v>AM</v>
      </c>
      <c r="AB358" t="str">
        <f>TEXT(RESULT__B[[#This Row],[DTEDAY]],"DD")</f>
        <v>16</v>
      </c>
    </row>
    <row r="359" spans="1:28" x14ac:dyDescent="0.25">
      <c r="A359" t="s">
        <v>16</v>
      </c>
      <c r="B359">
        <v>357</v>
      </c>
      <c r="C359" s="1">
        <v>40559</v>
      </c>
      <c r="D359">
        <v>1</v>
      </c>
      <c r="E359">
        <v>0</v>
      </c>
      <c r="F359">
        <v>1</v>
      </c>
      <c r="G359">
        <v>8</v>
      </c>
      <c r="H359" t="s">
        <v>21</v>
      </c>
      <c r="I359">
        <v>0</v>
      </c>
      <c r="J359">
        <v>1</v>
      </c>
      <c r="K359" s="53">
        <v>0.22</v>
      </c>
      <c r="L359" s="53">
        <v>0.21210000000000001</v>
      </c>
      <c r="M359">
        <v>0.55000000000000004</v>
      </c>
      <c r="N359">
        <v>0.28360000000000002</v>
      </c>
      <c r="O359">
        <v>0</v>
      </c>
      <c r="P359">
        <v>18</v>
      </c>
      <c r="Q359">
        <v>18</v>
      </c>
      <c r="R359" t="s">
        <v>33</v>
      </c>
      <c r="S359">
        <v>2011</v>
      </c>
      <c r="T359" t="s">
        <v>31</v>
      </c>
      <c r="U359" s="66">
        <v>0.33333333333333331</v>
      </c>
      <c r="V359" t="s">
        <v>49</v>
      </c>
      <c r="W359" t="s">
        <v>32</v>
      </c>
      <c r="X359" s="53">
        <v>0.22</v>
      </c>
      <c r="Y359" s="53">
        <v>0.21</v>
      </c>
      <c r="Z359" s="54">
        <v>0.55000000000000004</v>
      </c>
      <c r="AA359" s="67" t="str">
        <f>TEXT(RESULT__B[[#This Row],[TIME]],"AM/PM")</f>
        <v>AM</v>
      </c>
      <c r="AB359" t="str">
        <f>TEXT(RESULT__B[[#This Row],[DTEDAY]],"DD")</f>
        <v>16</v>
      </c>
    </row>
    <row r="360" spans="1:28" x14ac:dyDescent="0.25">
      <c r="A360" t="s">
        <v>16</v>
      </c>
      <c r="B360">
        <v>358</v>
      </c>
      <c r="C360" s="1">
        <v>40559</v>
      </c>
      <c r="D360">
        <v>1</v>
      </c>
      <c r="E360">
        <v>0</v>
      </c>
      <c r="F360">
        <v>1</v>
      </c>
      <c r="G360">
        <v>9</v>
      </c>
      <c r="H360" t="s">
        <v>21</v>
      </c>
      <c r="I360">
        <v>0</v>
      </c>
      <c r="J360">
        <v>1</v>
      </c>
      <c r="K360" s="53">
        <v>0.22</v>
      </c>
      <c r="L360" s="53">
        <v>0.21210000000000001</v>
      </c>
      <c r="M360">
        <v>0.51</v>
      </c>
      <c r="N360">
        <v>0.25369999999999998</v>
      </c>
      <c r="O360">
        <v>3</v>
      </c>
      <c r="P360">
        <v>29</v>
      </c>
      <c r="Q360">
        <v>32</v>
      </c>
      <c r="R360" t="s">
        <v>33</v>
      </c>
      <c r="S360">
        <v>2011</v>
      </c>
      <c r="T360" t="s">
        <v>31</v>
      </c>
      <c r="U360" s="66">
        <v>0.375</v>
      </c>
      <c r="V360" t="s">
        <v>49</v>
      </c>
      <c r="W360" t="s">
        <v>32</v>
      </c>
      <c r="X360" s="53">
        <v>0.22</v>
      </c>
      <c r="Y360" s="53">
        <v>0.21</v>
      </c>
      <c r="Z360" s="54">
        <v>0.51</v>
      </c>
      <c r="AA360" s="67" t="str">
        <f>TEXT(RESULT__B[[#This Row],[TIME]],"AM/PM")</f>
        <v>AM</v>
      </c>
      <c r="AB360" t="str">
        <f>TEXT(RESULT__B[[#This Row],[DTEDAY]],"DD")</f>
        <v>16</v>
      </c>
    </row>
    <row r="361" spans="1:28" x14ac:dyDescent="0.25">
      <c r="A361" t="s">
        <v>16</v>
      </c>
      <c r="B361">
        <v>359</v>
      </c>
      <c r="C361" s="1">
        <v>40559</v>
      </c>
      <c r="D361">
        <v>1</v>
      </c>
      <c r="E361">
        <v>0</v>
      </c>
      <c r="F361">
        <v>1</v>
      </c>
      <c r="G361">
        <v>10</v>
      </c>
      <c r="H361" t="s">
        <v>21</v>
      </c>
      <c r="I361">
        <v>0</v>
      </c>
      <c r="J361">
        <v>1</v>
      </c>
      <c r="K361" s="53">
        <v>0.22</v>
      </c>
      <c r="L361" s="53">
        <v>0.21210000000000001</v>
      </c>
      <c r="M361">
        <v>0.51</v>
      </c>
      <c r="N361">
        <v>0.28360000000000002</v>
      </c>
      <c r="O361">
        <v>8</v>
      </c>
      <c r="P361">
        <v>71</v>
      </c>
      <c r="Q361">
        <v>79</v>
      </c>
      <c r="R361" t="s">
        <v>33</v>
      </c>
      <c r="S361">
        <v>2011</v>
      </c>
      <c r="T361" t="s">
        <v>31</v>
      </c>
      <c r="U361" s="66">
        <v>0.41666666666666669</v>
      </c>
      <c r="V361" t="s">
        <v>49</v>
      </c>
      <c r="W361" t="s">
        <v>32</v>
      </c>
      <c r="X361" s="53">
        <v>0.22</v>
      </c>
      <c r="Y361" s="53">
        <v>0.21</v>
      </c>
      <c r="Z361" s="54">
        <v>0.51</v>
      </c>
      <c r="AA361" s="67" t="str">
        <f>TEXT(RESULT__B[[#This Row],[TIME]],"AM/PM")</f>
        <v>AM</v>
      </c>
      <c r="AB361" t="str">
        <f>TEXT(RESULT__B[[#This Row],[DTEDAY]],"DD")</f>
        <v>16</v>
      </c>
    </row>
    <row r="362" spans="1:28" x14ac:dyDescent="0.25">
      <c r="A362" t="s">
        <v>16</v>
      </c>
      <c r="B362">
        <v>360</v>
      </c>
      <c r="C362" s="1">
        <v>40559</v>
      </c>
      <c r="D362">
        <v>1</v>
      </c>
      <c r="E362">
        <v>0</v>
      </c>
      <c r="F362">
        <v>1</v>
      </c>
      <c r="G362">
        <v>11</v>
      </c>
      <c r="H362" t="s">
        <v>21</v>
      </c>
      <c r="I362">
        <v>0</v>
      </c>
      <c r="J362">
        <v>1</v>
      </c>
      <c r="K362" s="53">
        <v>0.24</v>
      </c>
      <c r="L362" s="53">
        <v>0.2273</v>
      </c>
      <c r="M362">
        <v>0.44</v>
      </c>
      <c r="N362">
        <v>0.25369999999999998</v>
      </c>
      <c r="O362">
        <v>23</v>
      </c>
      <c r="P362">
        <v>70</v>
      </c>
      <c r="Q362">
        <v>93</v>
      </c>
      <c r="R362" t="s">
        <v>33</v>
      </c>
      <c r="S362">
        <v>2011</v>
      </c>
      <c r="T362" t="s">
        <v>31</v>
      </c>
      <c r="U362" s="66">
        <v>0.45833333333333331</v>
      </c>
      <c r="V362" t="s">
        <v>49</v>
      </c>
      <c r="W362" t="s">
        <v>32</v>
      </c>
      <c r="X362" s="53">
        <v>0.24</v>
      </c>
      <c r="Y362" s="53">
        <v>0.23</v>
      </c>
      <c r="Z362" s="54">
        <v>0.44</v>
      </c>
      <c r="AA362" s="67" t="str">
        <f>TEXT(RESULT__B[[#This Row],[TIME]],"AM/PM")</f>
        <v>AM</v>
      </c>
      <c r="AB362" t="str">
        <f>TEXT(RESULT__B[[#This Row],[DTEDAY]],"DD")</f>
        <v>16</v>
      </c>
    </row>
    <row r="363" spans="1:28" x14ac:dyDescent="0.25">
      <c r="A363" t="s">
        <v>16</v>
      </c>
      <c r="B363">
        <v>361</v>
      </c>
      <c r="C363" s="1">
        <v>40559</v>
      </c>
      <c r="D363">
        <v>1</v>
      </c>
      <c r="E363">
        <v>0</v>
      </c>
      <c r="F363">
        <v>1</v>
      </c>
      <c r="G363">
        <v>12</v>
      </c>
      <c r="H363" t="s">
        <v>21</v>
      </c>
      <c r="I363">
        <v>0</v>
      </c>
      <c r="J363">
        <v>1</v>
      </c>
      <c r="K363" s="53">
        <v>0.24</v>
      </c>
      <c r="L363" s="53">
        <v>0.21210000000000001</v>
      </c>
      <c r="M363">
        <v>0.41</v>
      </c>
      <c r="N363">
        <v>0.28360000000000002</v>
      </c>
      <c r="O363">
        <v>29</v>
      </c>
      <c r="P363">
        <v>75</v>
      </c>
      <c r="Q363">
        <v>104</v>
      </c>
      <c r="R363" t="s">
        <v>33</v>
      </c>
      <c r="S363">
        <v>2011</v>
      </c>
      <c r="T363" t="s">
        <v>31</v>
      </c>
      <c r="U363" s="66">
        <v>0.5</v>
      </c>
      <c r="V363" t="s">
        <v>49</v>
      </c>
      <c r="W363" t="s">
        <v>32</v>
      </c>
      <c r="X363" s="53">
        <v>0.24</v>
      </c>
      <c r="Y363" s="53">
        <v>0.21</v>
      </c>
      <c r="Z363" s="54">
        <v>0.41</v>
      </c>
      <c r="AA363" s="67" t="str">
        <f>TEXT(RESULT__B[[#This Row],[TIME]],"AM/PM")</f>
        <v>PM</v>
      </c>
      <c r="AB363" t="str">
        <f>TEXT(RESULT__B[[#This Row],[DTEDAY]],"DD")</f>
        <v>16</v>
      </c>
    </row>
    <row r="364" spans="1:28" x14ac:dyDescent="0.25">
      <c r="A364" t="s">
        <v>16</v>
      </c>
      <c r="B364">
        <v>362</v>
      </c>
      <c r="C364" s="1">
        <v>40559</v>
      </c>
      <c r="D364">
        <v>1</v>
      </c>
      <c r="E364">
        <v>0</v>
      </c>
      <c r="F364">
        <v>1</v>
      </c>
      <c r="G364">
        <v>13</v>
      </c>
      <c r="H364" t="s">
        <v>21</v>
      </c>
      <c r="I364">
        <v>0</v>
      </c>
      <c r="J364">
        <v>1</v>
      </c>
      <c r="K364" s="53">
        <v>0.26</v>
      </c>
      <c r="L364" s="53">
        <v>0.2273</v>
      </c>
      <c r="M364">
        <v>0.35</v>
      </c>
      <c r="N364">
        <v>0.29849999999999999</v>
      </c>
      <c r="O364">
        <v>23</v>
      </c>
      <c r="P364">
        <v>95</v>
      </c>
      <c r="Q364">
        <v>118</v>
      </c>
      <c r="R364" t="s">
        <v>33</v>
      </c>
      <c r="S364">
        <v>2011</v>
      </c>
      <c r="T364" t="s">
        <v>31</v>
      </c>
      <c r="U364" s="66">
        <v>0.54166666666666663</v>
      </c>
      <c r="V364" t="s">
        <v>49</v>
      </c>
      <c r="W364" t="s">
        <v>32</v>
      </c>
      <c r="X364" s="53">
        <v>0.26</v>
      </c>
      <c r="Y364" s="53">
        <v>0.23</v>
      </c>
      <c r="Z364" s="54">
        <v>0.35</v>
      </c>
      <c r="AA364" s="67" t="str">
        <f>TEXT(RESULT__B[[#This Row],[TIME]],"AM/PM")</f>
        <v>PM</v>
      </c>
      <c r="AB364" t="str">
        <f>TEXT(RESULT__B[[#This Row],[DTEDAY]],"DD")</f>
        <v>16</v>
      </c>
    </row>
    <row r="365" spans="1:28" x14ac:dyDescent="0.25">
      <c r="A365" t="s">
        <v>16</v>
      </c>
      <c r="B365">
        <v>363</v>
      </c>
      <c r="C365" s="1">
        <v>40559</v>
      </c>
      <c r="D365">
        <v>1</v>
      </c>
      <c r="E365">
        <v>0</v>
      </c>
      <c r="F365">
        <v>1</v>
      </c>
      <c r="G365">
        <v>14</v>
      </c>
      <c r="H365" t="s">
        <v>21</v>
      </c>
      <c r="I365">
        <v>0</v>
      </c>
      <c r="J365">
        <v>1</v>
      </c>
      <c r="K365" s="53">
        <v>0.28000000000000003</v>
      </c>
      <c r="L365" s="53">
        <v>0.2727</v>
      </c>
      <c r="M365">
        <v>0.36</v>
      </c>
      <c r="N365">
        <v>0.25369999999999998</v>
      </c>
      <c r="O365">
        <v>22</v>
      </c>
      <c r="P365">
        <v>69</v>
      </c>
      <c r="Q365">
        <v>91</v>
      </c>
      <c r="R365" t="s">
        <v>33</v>
      </c>
      <c r="S365">
        <v>2011</v>
      </c>
      <c r="T365" t="s">
        <v>31</v>
      </c>
      <c r="U365" s="66">
        <v>0.58333333333333337</v>
      </c>
      <c r="V365" t="s">
        <v>49</v>
      </c>
      <c r="W365" t="s">
        <v>32</v>
      </c>
      <c r="X365" s="53">
        <v>0.28000000000000003</v>
      </c>
      <c r="Y365" s="53">
        <v>0.27</v>
      </c>
      <c r="Z365" s="54">
        <v>0.36</v>
      </c>
      <c r="AA365" s="67" t="str">
        <f>TEXT(RESULT__B[[#This Row],[TIME]],"AM/PM")</f>
        <v>PM</v>
      </c>
      <c r="AB365" t="str">
        <f>TEXT(RESULT__B[[#This Row],[DTEDAY]],"DD")</f>
        <v>16</v>
      </c>
    </row>
    <row r="366" spans="1:28" x14ac:dyDescent="0.25">
      <c r="A366" t="s">
        <v>16</v>
      </c>
      <c r="B366">
        <v>364</v>
      </c>
      <c r="C366" s="1">
        <v>40559</v>
      </c>
      <c r="D366">
        <v>1</v>
      </c>
      <c r="E366">
        <v>0</v>
      </c>
      <c r="F366">
        <v>1</v>
      </c>
      <c r="G366">
        <v>15</v>
      </c>
      <c r="H366" t="s">
        <v>21</v>
      </c>
      <c r="I366">
        <v>0</v>
      </c>
      <c r="J366">
        <v>1</v>
      </c>
      <c r="K366" s="53">
        <v>0.26</v>
      </c>
      <c r="L366" s="53">
        <v>0.2424</v>
      </c>
      <c r="M366">
        <v>0.38</v>
      </c>
      <c r="N366">
        <v>0.25369999999999998</v>
      </c>
      <c r="O366">
        <v>35</v>
      </c>
      <c r="P366">
        <v>78</v>
      </c>
      <c r="Q366">
        <v>113</v>
      </c>
      <c r="R366" t="s">
        <v>33</v>
      </c>
      <c r="S366">
        <v>2011</v>
      </c>
      <c r="T366" t="s">
        <v>31</v>
      </c>
      <c r="U366" s="66">
        <v>0.625</v>
      </c>
      <c r="V366" t="s">
        <v>49</v>
      </c>
      <c r="W366" t="s">
        <v>32</v>
      </c>
      <c r="X366" s="53">
        <v>0.26</v>
      </c>
      <c r="Y366" s="53">
        <v>0.24</v>
      </c>
      <c r="Z366" s="54">
        <v>0.38</v>
      </c>
      <c r="AA366" s="67" t="str">
        <f>TEXT(RESULT__B[[#This Row],[TIME]],"AM/PM")</f>
        <v>PM</v>
      </c>
      <c r="AB366" t="str">
        <f>TEXT(RESULT__B[[#This Row],[DTEDAY]],"DD")</f>
        <v>16</v>
      </c>
    </row>
    <row r="367" spans="1:28" x14ac:dyDescent="0.25">
      <c r="A367" t="s">
        <v>16</v>
      </c>
      <c r="B367">
        <v>365</v>
      </c>
      <c r="C367" s="1">
        <v>40559</v>
      </c>
      <c r="D367">
        <v>1</v>
      </c>
      <c r="E367">
        <v>0</v>
      </c>
      <c r="F367">
        <v>1</v>
      </c>
      <c r="G367">
        <v>16</v>
      </c>
      <c r="H367" t="s">
        <v>21</v>
      </c>
      <c r="I367">
        <v>0</v>
      </c>
      <c r="J367">
        <v>1</v>
      </c>
      <c r="K367" s="53">
        <v>0.24</v>
      </c>
      <c r="L367" s="53">
        <v>0.2273</v>
      </c>
      <c r="M367">
        <v>0.38</v>
      </c>
      <c r="N367">
        <v>0.22389999999999999</v>
      </c>
      <c r="O367">
        <v>22</v>
      </c>
      <c r="P367">
        <v>77</v>
      </c>
      <c r="Q367">
        <v>99</v>
      </c>
      <c r="R367" t="s">
        <v>33</v>
      </c>
      <c r="S367">
        <v>2011</v>
      </c>
      <c r="T367" t="s">
        <v>31</v>
      </c>
      <c r="U367" s="66">
        <v>0.66666666666666663</v>
      </c>
      <c r="V367" t="s">
        <v>49</v>
      </c>
      <c r="W367" t="s">
        <v>32</v>
      </c>
      <c r="X367" s="53">
        <v>0.24</v>
      </c>
      <c r="Y367" s="53">
        <v>0.23</v>
      </c>
      <c r="Z367" s="54">
        <v>0.38</v>
      </c>
      <c r="AA367" s="67" t="str">
        <f>TEXT(RESULT__B[[#This Row],[TIME]],"AM/PM")</f>
        <v>PM</v>
      </c>
      <c r="AB367" t="str">
        <f>TEXT(RESULT__B[[#This Row],[DTEDAY]],"DD")</f>
        <v>16</v>
      </c>
    </row>
    <row r="368" spans="1:28" x14ac:dyDescent="0.25">
      <c r="A368" t="s">
        <v>16</v>
      </c>
      <c r="B368">
        <v>366</v>
      </c>
      <c r="C368" s="1">
        <v>40559</v>
      </c>
      <c r="D368">
        <v>1</v>
      </c>
      <c r="E368">
        <v>0</v>
      </c>
      <c r="F368">
        <v>1</v>
      </c>
      <c r="G368">
        <v>17</v>
      </c>
      <c r="H368" t="s">
        <v>21</v>
      </c>
      <c r="I368">
        <v>0</v>
      </c>
      <c r="J368">
        <v>1</v>
      </c>
      <c r="K368" s="53">
        <v>0.22</v>
      </c>
      <c r="L368" s="53">
        <v>0.21210000000000001</v>
      </c>
      <c r="M368">
        <v>0.37</v>
      </c>
      <c r="N368">
        <v>0.25369999999999998</v>
      </c>
      <c r="O368">
        <v>23</v>
      </c>
      <c r="P368">
        <v>82</v>
      </c>
      <c r="Q368">
        <v>105</v>
      </c>
      <c r="R368" t="s">
        <v>33</v>
      </c>
      <c r="S368">
        <v>2011</v>
      </c>
      <c r="T368" t="s">
        <v>31</v>
      </c>
      <c r="U368" s="66">
        <v>0.70833333333333337</v>
      </c>
      <c r="V368" t="s">
        <v>49</v>
      </c>
      <c r="W368" t="s">
        <v>32</v>
      </c>
      <c r="X368" s="53">
        <v>0.22</v>
      </c>
      <c r="Y368" s="53">
        <v>0.21</v>
      </c>
      <c r="Z368" s="54">
        <v>0.37</v>
      </c>
      <c r="AA368" s="67" t="str">
        <f>TEXT(RESULT__B[[#This Row],[TIME]],"AM/PM")</f>
        <v>PM</v>
      </c>
      <c r="AB368" t="str">
        <f>TEXT(RESULT__B[[#This Row],[DTEDAY]],"DD")</f>
        <v>16</v>
      </c>
    </row>
    <row r="369" spans="1:28" x14ac:dyDescent="0.25">
      <c r="A369" t="s">
        <v>16</v>
      </c>
      <c r="B369">
        <v>367</v>
      </c>
      <c r="C369" s="1">
        <v>40559</v>
      </c>
      <c r="D369">
        <v>1</v>
      </c>
      <c r="E369">
        <v>0</v>
      </c>
      <c r="F369">
        <v>1</v>
      </c>
      <c r="G369">
        <v>18</v>
      </c>
      <c r="H369" t="s">
        <v>21</v>
      </c>
      <c r="I369">
        <v>0</v>
      </c>
      <c r="J369">
        <v>1</v>
      </c>
      <c r="K369" s="53">
        <v>0.2</v>
      </c>
      <c r="L369" s="53">
        <v>0.21210000000000001</v>
      </c>
      <c r="M369">
        <v>0.4</v>
      </c>
      <c r="N369">
        <v>0.16420000000000001</v>
      </c>
      <c r="O369">
        <v>11</v>
      </c>
      <c r="P369">
        <v>56</v>
      </c>
      <c r="Q369">
        <v>67</v>
      </c>
      <c r="R369" t="s">
        <v>33</v>
      </c>
      <c r="S369">
        <v>2011</v>
      </c>
      <c r="T369" t="s">
        <v>31</v>
      </c>
      <c r="U369" s="66">
        <v>0.75</v>
      </c>
      <c r="V369" t="s">
        <v>49</v>
      </c>
      <c r="W369" t="s">
        <v>32</v>
      </c>
      <c r="X369" s="53">
        <v>0.2</v>
      </c>
      <c r="Y369" s="53">
        <v>0.21</v>
      </c>
      <c r="Z369" s="54">
        <v>0.4</v>
      </c>
      <c r="AA369" s="67" t="str">
        <f>TEXT(RESULT__B[[#This Row],[TIME]],"AM/PM")</f>
        <v>PM</v>
      </c>
      <c r="AB369" t="str">
        <f>TEXT(RESULT__B[[#This Row],[DTEDAY]],"DD")</f>
        <v>16</v>
      </c>
    </row>
    <row r="370" spans="1:28" x14ac:dyDescent="0.25">
      <c r="A370" t="s">
        <v>16</v>
      </c>
      <c r="B370">
        <v>368</v>
      </c>
      <c r="C370" s="1">
        <v>40559</v>
      </c>
      <c r="D370">
        <v>1</v>
      </c>
      <c r="E370">
        <v>0</v>
      </c>
      <c r="F370">
        <v>1</v>
      </c>
      <c r="G370">
        <v>19</v>
      </c>
      <c r="H370" t="s">
        <v>21</v>
      </c>
      <c r="I370">
        <v>0</v>
      </c>
      <c r="J370">
        <v>1</v>
      </c>
      <c r="K370" s="53">
        <v>0.18</v>
      </c>
      <c r="L370" s="53">
        <v>0.19700000000000001</v>
      </c>
      <c r="M370">
        <v>0.47</v>
      </c>
      <c r="N370">
        <v>0.1343</v>
      </c>
      <c r="O370">
        <v>14</v>
      </c>
      <c r="P370">
        <v>47</v>
      </c>
      <c r="Q370">
        <v>61</v>
      </c>
      <c r="R370" t="s">
        <v>33</v>
      </c>
      <c r="S370">
        <v>2011</v>
      </c>
      <c r="T370" t="s">
        <v>31</v>
      </c>
      <c r="U370" s="66">
        <v>0.79166666666666663</v>
      </c>
      <c r="V370" t="s">
        <v>49</v>
      </c>
      <c r="W370" t="s">
        <v>32</v>
      </c>
      <c r="X370" s="53">
        <v>0.18</v>
      </c>
      <c r="Y370" s="53">
        <v>0.2</v>
      </c>
      <c r="Z370" s="54">
        <v>0.47</v>
      </c>
      <c r="AA370" s="67" t="str">
        <f>TEXT(RESULT__B[[#This Row],[TIME]],"AM/PM")</f>
        <v>PM</v>
      </c>
      <c r="AB370" t="str">
        <f>TEXT(RESULT__B[[#This Row],[DTEDAY]],"DD")</f>
        <v>16</v>
      </c>
    </row>
    <row r="371" spans="1:28" x14ac:dyDescent="0.25">
      <c r="A371" t="s">
        <v>16</v>
      </c>
      <c r="B371">
        <v>369</v>
      </c>
      <c r="C371" s="1">
        <v>40559</v>
      </c>
      <c r="D371">
        <v>1</v>
      </c>
      <c r="E371">
        <v>0</v>
      </c>
      <c r="F371">
        <v>1</v>
      </c>
      <c r="G371">
        <v>20</v>
      </c>
      <c r="H371" t="s">
        <v>21</v>
      </c>
      <c r="I371">
        <v>0</v>
      </c>
      <c r="J371">
        <v>1</v>
      </c>
      <c r="K371" s="53">
        <v>0.18</v>
      </c>
      <c r="L371" s="53">
        <v>0.19700000000000001</v>
      </c>
      <c r="M371">
        <v>0.47</v>
      </c>
      <c r="N371">
        <v>0.16420000000000001</v>
      </c>
      <c r="O371">
        <v>7</v>
      </c>
      <c r="P371">
        <v>50</v>
      </c>
      <c r="Q371">
        <v>57</v>
      </c>
      <c r="R371" t="s">
        <v>33</v>
      </c>
      <c r="S371">
        <v>2011</v>
      </c>
      <c r="T371" t="s">
        <v>31</v>
      </c>
      <c r="U371" s="66">
        <v>0.83333333333333337</v>
      </c>
      <c r="V371" t="s">
        <v>49</v>
      </c>
      <c r="W371" t="s">
        <v>32</v>
      </c>
      <c r="X371" s="53">
        <v>0.18</v>
      </c>
      <c r="Y371" s="53">
        <v>0.2</v>
      </c>
      <c r="Z371" s="54">
        <v>0.47</v>
      </c>
      <c r="AA371" s="67" t="str">
        <f>TEXT(RESULT__B[[#This Row],[TIME]],"AM/PM")</f>
        <v>PM</v>
      </c>
      <c r="AB371" t="str">
        <f>TEXT(RESULT__B[[#This Row],[DTEDAY]],"DD")</f>
        <v>16</v>
      </c>
    </row>
    <row r="372" spans="1:28" x14ac:dyDescent="0.25">
      <c r="A372" t="s">
        <v>16</v>
      </c>
      <c r="B372">
        <v>370</v>
      </c>
      <c r="C372" s="1">
        <v>40559</v>
      </c>
      <c r="D372">
        <v>1</v>
      </c>
      <c r="E372">
        <v>0</v>
      </c>
      <c r="F372">
        <v>1</v>
      </c>
      <c r="G372">
        <v>21</v>
      </c>
      <c r="H372" t="s">
        <v>21</v>
      </c>
      <c r="I372">
        <v>0</v>
      </c>
      <c r="J372">
        <v>1</v>
      </c>
      <c r="K372" s="53">
        <v>0.18</v>
      </c>
      <c r="L372" s="53">
        <v>0.19700000000000001</v>
      </c>
      <c r="M372">
        <v>0.51</v>
      </c>
      <c r="N372">
        <v>0.16420000000000001</v>
      </c>
      <c r="O372">
        <v>6</v>
      </c>
      <c r="P372">
        <v>22</v>
      </c>
      <c r="Q372">
        <v>28</v>
      </c>
      <c r="R372" t="s">
        <v>33</v>
      </c>
      <c r="S372">
        <v>2011</v>
      </c>
      <c r="T372" t="s">
        <v>31</v>
      </c>
      <c r="U372" s="66">
        <v>0.875</v>
      </c>
      <c r="V372" t="s">
        <v>49</v>
      </c>
      <c r="W372" t="s">
        <v>32</v>
      </c>
      <c r="X372" s="53">
        <v>0.18</v>
      </c>
      <c r="Y372" s="53">
        <v>0.2</v>
      </c>
      <c r="Z372" s="54">
        <v>0.51</v>
      </c>
      <c r="AA372" s="67" t="str">
        <f>TEXT(RESULT__B[[#This Row],[TIME]],"AM/PM")</f>
        <v>PM</v>
      </c>
      <c r="AB372" t="str">
        <f>TEXT(RESULT__B[[#This Row],[DTEDAY]],"DD")</f>
        <v>16</v>
      </c>
    </row>
    <row r="373" spans="1:28" x14ac:dyDescent="0.25">
      <c r="A373" t="s">
        <v>16</v>
      </c>
      <c r="B373">
        <v>371</v>
      </c>
      <c r="C373" s="1">
        <v>40559</v>
      </c>
      <c r="D373">
        <v>1</v>
      </c>
      <c r="E373">
        <v>0</v>
      </c>
      <c r="F373">
        <v>1</v>
      </c>
      <c r="G373">
        <v>22</v>
      </c>
      <c r="H373" t="s">
        <v>21</v>
      </c>
      <c r="I373">
        <v>0</v>
      </c>
      <c r="J373">
        <v>2</v>
      </c>
      <c r="K373" s="53">
        <v>0.2</v>
      </c>
      <c r="L373" s="53">
        <v>0.21210000000000001</v>
      </c>
      <c r="M373">
        <v>0.49</v>
      </c>
      <c r="N373">
        <v>0.1343</v>
      </c>
      <c r="O373">
        <v>2</v>
      </c>
      <c r="P373">
        <v>19</v>
      </c>
      <c r="Q373">
        <v>21</v>
      </c>
      <c r="R373" t="s">
        <v>33</v>
      </c>
      <c r="S373">
        <v>2011</v>
      </c>
      <c r="T373" t="s">
        <v>31</v>
      </c>
      <c r="U373" s="66">
        <v>0.91666666666666663</v>
      </c>
      <c r="V373" t="s">
        <v>49</v>
      </c>
      <c r="W373" t="s">
        <v>34</v>
      </c>
      <c r="X373" s="53">
        <v>0.2</v>
      </c>
      <c r="Y373" s="53">
        <v>0.21</v>
      </c>
      <c r="Z373" s="54">
        <v>0.49</v>
      </c>
      <c r="AA373" s="67" t="str">
        <f>TEXT(RESULT__B[[#This Row],[TIME]],"AM/PM")</f>
        <v>PM</v>
      </c>
      <c r="AB373" t="str">
        <f>TEXT(RESULT__B[[#This Row],[DTEDAY]],"DD")</f>
        <v>16</v>
      </c>
    </row>
    <row r="374" spans="1:28" x14ac:dyDescent="0.25">
      <c r="A374" t="s">
        <v>16</v>
      </c>
      <c r="B374">
        <v>372</v>
      </c>
      <c r="C374" s="1">
        <v>40559</v>
      </c>
      <c r="D374">
        <v>1</v>
      </c>
      <c r="E374">
        <v>0</v>
      </c>
      <c r="F374">
        <v>1</v>
      </c>
      <c r="G374">
        <v>23</v>
      </c>
      <c r="H374" t="s">
        <v>21</v>
      </c>
      <c r="I374">
        <v>0</v>
      </c>
      <c r="J374">
        <v>2</v>
      </c>
      <c r="K374" s="53">
        <v>0.2</v>
      </c>
      <c r="L374" s="53">
        <v>0.2273</v>
      </c>
      <c r="M374">
        <v>0.4</v>
      </c>
      <c r="N374">
        <v>0.1045</v>
      </c>
      <c r="O374">
        <v>0</v>
      </c>
      <c r="P374">
        <v>18</v>
      </c>
      <c r="Q374">
        <v>18</v>
      </c>
      <c r="R374" t="s">
        <v>33</v>
      </c>
      <c r="S374">
        <v>2011</v>
      </c>
      <c r="T374" t="s">
        <v>31</v>
      </c>
      <c r="U374" s="66">
        <v>0.95833333333333337</v>
      </c>
      <c r="V374" t="s">
        <v>49</v>
      </c>
      <c r="W374" t="s">
        <v>34</v>
      </c>
      <c r="X374" s="53">
        <v>0.2</v>
      </c>
      <c r="Y374" s="53">
        <v>0.23</v>
      </c>
      <c r="Z374" s="54">
        <v>0.4</v>
      </c>
      <c r="AA374" s="67" t="str">
        <f>TEXT(RESULT__B[[#This Row],[TIME]],"AM/PM")</f>
        <v>PM</v>
      </c>
      <c r="AB374" t="str">
        <f>TEXT(RESULT__B[[#This Row],[DTEDAY]],"DD")</f>
        <v>16</v>
      </c>
    </row>
    <row r="375" spans="1:28" x14ac:dyDescent="0.25">
      <c r="A375" t="s">
        <v>16</v>
      </c>
      <c r="B375">
        <v>373</v>
      </c>
      <c r="C375" s="1">
        <v>40560</v>
      </c>
      <c r="D375">
        <v>1</v>
      </c>
      <c r="E375">
        <v>0</v>
      </c>
      <c r="F375">
        <v>1</v>
      </c>
      <c r="G375">
        <v>0</v>
      </c>
      <c r="H375" t="s">
        <v>22</v>
      </c>
      <c r="I375">
        <v>1</v>
      </c>
      <c r="J375">
        <v>2</v>
      </c>
      <c r="K375" s="53">
        <v>0.2</v>
      </c>
      <c r="L375" s="53">
        <v>0.19700000000000001</v>
      </c>
      <c r="M375">
        <v>0.47</v>
      </c>
      <c r="N375">
        <v>0.22389999999999999</v>
      </c>
      <c r="O375">
        <v>1</v>
      </c>
      <c r="P375">
        <v>16</v>
      </c>
      <c r="Q375">
        <v>17</v>
      </c>
      <c r="R375" t="s">
        <v>33</v>
      </c>
      <c r="S375">
        <v>2011</v>
      </c>
      <c r="T375" t="s">
        <v>31</v>
      </c>
      <c r="U375" s="66">
        <v>0</v>
      </c>
      <c r="V375" t="s">
        <v>50</v>
      </c>
      <c r="W375" t="s">
        <v>34</v>
      </c>
      <c r="X375" s="53">
        <v>0.2</v>
      </c>
      <c r="Y375" s="53">
        <v>0.2</v>
      </c>
      <c r="Z375" s="54">
        <v>0.47</v>
      </c>
      <c r="AA375" s="67" t="str">
        <f>TEXT(RESULT__B[[#This Row],[TIME]],"AM/PM")</f>
        <v>AM</v>
      </c>
      <c r="AB375" t="str">
        <f>TEXT(RESULT__B[[#This Row],[DTEDAY]],"DD")</f>
        <v>17</v>
      </c>
    </row>
    <row r="376" spans="1:28" x14ac:dyDescent="0.25">
      <c r="A376" t="s">
        <v>16</v>
      </c>
      <c r="B376">
        <v>374</v>
      </c>
      <c r="C376" s="1">
        <v>40560</v>
      </c>
      <c r="D376">
        <v>1</v>
      </c>
      <c r="E376">
        <v>0</v>
      </c>
      <c r="F376">
        <v>1</v>
      </c>
      <c r="G376">
        <v>1</v>
      </c>
      <c r="H376" t="s">
        <v>22</v>
      </c>
      <c r="I376">
        <v>1</v>
      </c>
      <c r="J376">
        <v>2</v>
      </c>
      <c r="K376" s="53">
        <v>0.2</v>
      </c>
      <c r="L376" s="53">
        <v>0.19700000000000001</v>
      </c>
      <c r="M376">
        <v>0.44</v>
      </c>
      <c r="N376">
        <v>0.19400000000000001</v>
      </c>
      <c r="O376">
        <v>1</v>
      </c>
      <c r="P376">
        <v>15</v>
      </c>
      <c r="Q376">
        <v>16</v>
      </c>
      <c r="R376" t="s">
        <v>33</v>
      </c>
      <c r="S376">
        <v>2011</v>
      </c>
      <c r="T376" t="s">
        <v>31</v>
      </c>
      <c r="U376" s="66">
        <v>4.1666666666666664E-2</v>
      </c>
      <c r="V376" t="s">
        <v>50</v>
      </c>
      <c r="W376" t="s">
        <v>34</v>
      </c>
      <c r="X376" s="53">
        <v>0.2</v>
      </c>
      <c r="Y376" s="53">
        <v>0.2</v>
      </c>
      <c r="Z376" s="54">
        <v>0.44</v>
      </c>
      <c r="AA376" s="67" t="str">
        <f>TEXT(RESULT__B[[#This Row],[TIME]],"AM/PM")</f>
        <v>AM</v>
      </c>
      <c r="AB376" t="str">
        <f>TEXT(RESULT__B[[#This Row],[DTEDAY]],"DD")</f>
        <v>17</v>
      </c>
    </row>
    <row r="377" spans="1:28" x14ac:dyDescent="0.25">
      <c r="A377" t="s">
        <v>16</v>
      </c>
      <c r="B377">
        <v>375</v>
      </c>
      <c r="C377" s="1">
        <v>40560</v>
      </c>
      <c r="D377">
        <v>1</v>
      </c>
      <c r="E377">
        <v>0</v>
      </c>
      <c r="F377">
        <v>1</v>
      </c>
      <c r="G377">
        <v>2</v>
      </c>
      <c r="H377" t="s">
        <v>22</v>
      </c>
      <c r="I377">
        <v>1</v>
      </c>
      <c r="J377">
        <v>2</v>
      </c>
      <c r="K377" s="53">
        <v>0.18</v>
      </c>
      <c r="L377" s="53">
        <v>0.16669999999999999</v>
      </c>
      <c r="M377">
        <v>0.43</v>
      </c>
      <c r="N377">
        <v>0.25369999999999998</v>
      </c>
      <c r="O377">
        <v>0</v>
      </c>
      <c r="P377">
        <v>8</v>
      </c>
      <c r="Q377">
        <v>8</v>
      </c>
      <c r="R377" t="s">
        <v>33</v>
      </c>
      <c r="S377">
        <v>2011</v>
      </c>
      <c r="T377" t="s">
        <v>31</v>
      </c>
      <c r="U377" s="66">
        <v>8.3333333333333329E-2</v>
      </c>
      <c r="V377" t="s">
        <v>50</v>
      </c>
      <c r="W377" t="s">
        <v>34</v>
      </c>
      <c r="X377" s="53">
        <v>0.18</v>
      </c>
      <c r="Y377" s="53">
        <v>0.17</v>
      </c>
      <c r="Z377" s="54">
        <v>0.43</v>
      </c>
      <c r="AA377" s="67" t="str">
        <f>TEXT(RESULT__B[[#This Row],[TIME]],"AM/PM")</f>
        <v>AM</v>
      </c>
      <c r="AB377" t="str">
        <f>TEXT(RESULT__B[[#This Row],[DTEDAY]],"DD")</f>
        <v>17</v>
      </c>
    </row>
    <row r="378" spans="1:28" x14ac:dyDescent="0.25">
      <c r="A378" t="s">
        <v>16</v>
      </c>
      <c r="B378">
        <v>376</v>
      </c>
      <c r="C378" s="1">
        <v>40560</v>
      </c>
      <c r="D378">
        <v>1</v>
      </c>
      <c r="E378">
        <v>0</v>
      </c>
      <c r="F378">
        <v>1</v>
      </c>
      <c r="G378">
        <v>3</v>
      </c>
      <c r="H378" t="s">
        <v>22</v>
      </c>
      <c r="I378">
        <v>1</v>
      </c>
      <c r="J378">
        <v>2</v>
      </c>
      <c r="K378" s="53">
        <v>0.18</v>
      </c>
      <c r="L378" s="53">
        <v>0.18179999999999999</v>
      </c>
      <c r="M378">
        <v>0.43</v>
      </c>
      <c r="N378">
        <v>0.19400000000000001</v>
      </c>
      <c r="O378">
        <v>0</v>
      </c>
      <c r="P378">
        <v>2</v>
      </c>
      <c r="Q378">
        <v>2</v>
      </c>
      <c r="R378" t="s">
        <v>33</v>
      </c>
      <c r="S378">
        <v>2011</v>
      </c>
      <c r="T378" t="s">
        <v>31</v>
      </c>
      <c r="U378" s="66">
        <v>0.125</v>
      </c>
      <c r="V378" t="s">
        <v>50</v>
      </c>
      <c r="W378" t="s">
        <v>34</v>
      </c>
      <c r="X378" s="53">
        <v>0.18</v>
      </c>
      <c r="Y378" s="53">
        <v>0.18</v>
      </c>
      <c r="Z378" s="54">
        <v>0.43</v>
      </c>
      <c r="AA378" s="67" t="str">
        <f>TEXT(RESULT__B[[#This Row],[TIME]],"AM/PM")</f>
        <v>AM</v>
      </c>
      <c r="AB378" t="str">
        <f>TEXT(RESULT__B[[#This Row],[DTEDAY]],"DD")</f>
        <v>17</v>
      </c>
    </row>
    <row r="379" spans="1:28" x14ac:dyDescent="0.25">
      <c r="A379" t="s">
        <v>16</v>
      </c>
      <c r="B379">
        <v>377</v>
      </c>
      <c r="C379" s="1">
        <v>40560</v>
      </c>
      <c r="D379">
        <v>1</v>
      </c>
      <c r="E379">
        <v>0</v>
      </c>
      <c r="F379">
        <v>1</v>
      </c>
      <c r="G379">
        <v>4</v>
      </c>
      <c r="H379" t="s">
        <v>22</v>
      </c>
      <c r="I379">
        <v>1</v>
      </c>
      <c r="J379">
        <v>2</v>
      </c>
      <c r="K379" s="53">
        <v>0.18</v>
      </c>
      <c r="L379" s="53">
        <v>0.19700000000000001</v>
      </c>
      <c r="M379">
        <v>0.43</v>
      </c>
      <c r="N379">
        <v>0.1343</v>
      </c>
      <c r="O379">
        <v>1</v>
      </c>
      <c r="P379">
        <v>2</v>
      </c>
      <c r="Q379">
        <v>3</v>
      </c>
      <c r="R379" t="s">
        <v>33</v>
      </c>
      <c r="S379">
        <v>2011</v>
      </c>
      <c r="T379" t="s">
        <v>31</v>
      </c>
      <c r="U379" s="66">
        <v>0.16666666666666666</v>
      </c>
      <c r="V379" t="s">
        <v>50</v>
      </c>
      <c r="W379" t="s">
        <v>34</v>
      </c>
      <c r="X379" s="53">
        <v>0.18</v>
      </c>
      <c r="Y379" s="53">
        <v>0.2</v>
      </c>
      <c r="Z379" s="54">
        <v>0.43</v>
      </c>
      <c r="AA379" s="67" t="str">
        <f>TEXT(RESULT__B[[#This Row],[TIME]],"AM/PM")</f>
        <v>AM</v>
      </c>
      <c r="AB379" t="str">
        <f>TEXT(RESULT__B[[#This Row],[DTEDAY]],"DD")</f>
        <v>17</v>
      </c>
    </row>
    <row r="380" spans="1:28" x14ac:dyDescent="0.25">
      <c r="A380" t="s">
        <v>16</v>
      </c>
      <c r="B380">
        <v>378</v>
      </c>
      <c r="C380" s="1">
        <v>40560</v>
      </c>
      <c r="D380">
        <v>1</v>
      </c>
      <c r="E380">
        <v>0</v>
      </c>
      <c r="F380">
        <v>1</v>
      </c>
      <c r="G380">
        <v>5</v>
      </c>
      <c r="H380" t="s">
        <v>22</v>
      </c>
      <c r="I380">
        <v>1</v>
      </c>
      <c r="J380">
        <v>2</v>
      </c>
      <c r="K380" s="53">
        <v>0.18</v>
      </c>
      <c r="L380" s="53">
        <v>0.19700000000000001</v>
      </c>
      <c r="M380">
        <v>0.43</v>
      </c>
      <c r="N380">
        <v>0.16420000000000001</v>
      </c>
      <c r="O380">
        <v>0</v>
      </c>
      <c r="P380">
        <v>1</v>
      </c>
      <c r="Q380">
        <v>1</v>
      </c>
      <c r="R380" t="s">
        <v>33</v>
      </c>
      <c r="S380">
        <v>2011</v>
      </c>
      <c r="T380" t="s">
        <v>31</v>
      </c>
      <c r="U380" s="66">
        <v>0.20833333333333334</v>
      </c>
      <c r="V380" t="s">
        <v>50</v>
      </c>
      <c r="W380" t="s">
        <v>34</v>
      </c>
      <c r="X380" s="53">
        <v>0.18</v>
      </c>
      <c r="Y380" s="53">
        <v>0.2</v>
      </c>
      <c r="Z380" s="54">
        <v>0.43</v>
      </c>
      <c r="AA380" s="67" t="str">
        <f>TEXT(RESULT__B[[#This Row],[TIME]],"AM/PM")</f>
        <v>AM</v>
      </c>
      <c r="AB380" t="str">
        <f>TEXT(RESULT__B[[#This Row],[DTEDAY]],"DD")</f>
        <v>17</v>
      </c>
    </row>
    <row r="381" spans="1:28" x14ac:dyDescent="0.25">
      <c r="A381" t="s">
        <v>16</v>
      </c>
      <c r="B381">
        <v>379</v>
      </c>
      <c r="C381" s="1">
        <v>40560</v>
      </c>
      <c r="D381">
        <v>1</v>
      </c>
      <c r="E381">
        <v>0</v>
      </c>
      <c r="F381">
        <v>1</v>
      </c>
      <c r="G381">
        <v>6</v>
      </c>
      <c r="H381" t="s">
        <v>22</v>
      </c>
      <c r="I381">
        <v>1</v>
      </c>
      <c r="J381">
        <v>2</v>
      </c>
      <c r="K381" s="53">
        <v>0.18</v>
      </c>
      <c r="L381" s="53">
        <v>0.18179999999999999</v>
      </c>
      <c r="M381">
        <v>0.43</v>
      </c>
      <c r="N381">
        <v>0.19400000000000001</v>
      </c>
      <c r="O381">
        <v>0</v>
      </c>
      <c r="P381">
        <v>5</v>
      </c>
      <c r="Q381">
        <v>5</v>
      </c>
      <c r="R381" t="s">
        <v>33</v>
      </c>
      <c r="S381">
        <v>2011</v>
      </c>
      <c r="T381" t="s">
        <v>31</v>
      </c>
      <c r="U381" s="66">
        <v>0.25</v>
      </c>
      <c r="V381" t="s">
        <v>50</v>
      </c>
      <c r="W381" t="s">
        <v>34</v>
      </c>
      <c r="X381" s="53">
        <v>0.18</v>
      </c>
      <c r="Y381" s="53">
        <v>0.18</v>
      </c>
      <c r="Z381" s="54">
        <v>0.43</v>
      </c>
      <c r="AA381" s="67" t="str">
        <f>TEXT(RESULT__B[[#This Row],[TIME]],"AM/PM")</f>
        <v>AM</v>
      </c>
      <c r="AB381" t="str">
        <f>TEXT(RESULT__B[[#This Row],[DTEDAY]],"DD")</f>
        <v>17</v>
      </c>
    </row>
    <row r="382" spans="1:28" x14ac:dyDescent="0.25">
      <c r="A382" t="s">
        <v>16</v>
      </c>
      <c r="B382">
        <v>380</v>
      </c>
      <c r="C382" s="1">
        <v>40560</v>
      </c>
      <c r="D382">
        <v>1</v>
      </c>
      <c r="E382">
        <v>0</v>
      </c>
      <c r="F382">
        <v>1</v>
      </c>
      <c r="G382">
        <v>7</v>
      </c>
      <c r="H382" t="s">
        <v>22</v>
      </c>
      <c r="I382">
        <v>1</v>
      </c>
      <c r="J382">
        <v>2</v>
      </c>
      <c r="K382" s="53">
        <v>0.16</v>
      </c>
      <c r="L382" s="53">
        <v>0.18179999999999999</v>
      </c>
      <c r="M382">
        <v>0.5</v>
      </c>
      <c r="N382">
        <v>0.1343</v>
      </c>
      <c r="O382">
        <v>4</v>
      </c>
      <c r="P382">
        <v>9</v>
      </c>
      <c r="Q382">
        <v>13</v>
      </c>
      <c r="R382" t="s">
        <v>33</v>
      </c>
      <c r="S382">
        <v>2011</v>
      </c>
      <c r="T382" t="s">
        <v>31</v>
      </c>
      <c r="U382" s="66">
        <v>0.29166666666666669</v>
      </c>
      <c r="V382" t="s">
        <v>50</v>
      </c>
      <c r="W382" t="s">
        <v>34</v>
      </c>
      <c r="X382" s="53">
        <v>0.16</v>
      </c>
      <c r="Y382" s="53">
        <v>0.18</v>
      </c>
      <c r="Z382" s="54">
        <v>0.5</v>
      </c>
      <c r="AA382" s="67" t="str">
        <f>TEXT(RESULT__B[[#This Row],[TIME]],"AM/PM")</f>
        <v>AM</v>
      </c>
      <c r="AB382" t="str">
        <f>TEXT(RESULT__B[[#This Row],[DTEDAY]],"DD")</f>
        <v>17</v>
      </c>
    </row>
    <row r="383" spans="1:28" x14ac:dyDescent="0.25">
      <c r="A383" t="s">
        <v>16</v>
      </c>
      <c r="B383">
        <v>381</v>
      </c>
      <c r="C383" s="1">
        <v>40560</v>
      </c>
      <c r="D383">
        <v>1</v>
      </c>
      <c r="E383">
        <v>0</v>
      </c>
      <c r="F383">
        <v>1</v>
      </c>
      <c r="G383">
        <v>8</v>
      </c>
      <c r="H383" t="s">
        <v>22</v>
      </c>
      <c r="I383">
        <v>1</v>
      </c>
      <c r="J383">
        <v>2</v>
      </c>
      <c r="K383" s="53">
        <v>0.16</v>
      </c>
      <c r="L383" s="53">
        <v>0.1515</v>
      </c>
      <c r="M383">
        <v>0.47</v>
      </c>
      <c r="N383">
        <v>0.22389999999999999</v>
      </c>
      <c r="O383">
        <v>3</v>
      </c>
      <c r="P383">
        <v>30</v>
      </c>
      <c r="Q383">
        <v>33</v>
      </c>
      <c r="R383" t="s">
        <v>33</v>
      </c>
      <c r="S383">
        <v>2011</v>
      </c>
      <c r="T383" t="s">
        <v>31</v>
      </c>
      <c r="U383" s="66">
        <v>0.33333333333333331</v>
      </c>
      <c r="V383" t="s">
        <v>50</v>
      </c>
      <c r="W383" t="s">
        <v>34</v>
      </c>
      <c r="X383" s="53">
        <v>0.16</v>
      </c>
      <c r="Y383" s="53">
        <v>0.15</v>
      </c>
      <c r="Z383" s="54">
        <v>0.47</v>
      </c>
      <c r="AA383" s="67" t="str">
        <f>TEXT(RESULT__B[[#This Row],[TIME]],"AM/PM")</f>
        <v>AM</v>
      </c>
      <c r="AB383" t="str">
        <f>TEXT(RESULT__B[[#This Row],[DTEDAY]],"DD")</f>
        <v>17</v>
      </c>
    </row>
    <row r="384" spans="1:28" x14ac:dyDescent="0.25">
      <c r="A384" t="s">
        <v>16</v>
      </c>
      <c r="B384">
        <v>382</v>
      </c>
      <c r="C384" s="1">
        <v>40560</v>
      </c>
      <c r="D384">
        <v>1</v>
      </c>
      <c r="E384">
        <v>0</v>
      </c>
      <c r="F384">
        <v>1</v>
      </c>
      <c r="G384">
        <v>9</v>
      </c>
      <c r="H384" t="s">
        <v>22</v>
      </c>
      <c r="I384">
        <v>1</v>
      </c>
      <c r="J384">
        <v>2</v>
      </c>
      <c r="K384" s="53">
        <v>0.16</v>
      </c>
      <c r="L384" s="53">
        <v>0.1515</v>
      </c>
      <c r="M384">
        <v>0.47</v>
      </c>
      <c r="N384">
        <v>0.22389999999999999</v>
      </c>
      <c r="O384">
        <v>8</v>
      </c>
      <c r="P384">
        <v>39</v>
      </c>
      <c r="Q384">
        <v>47</v>
      </c>
      <c r="R384" t="s">
        <v>33</v>
      </c>
      <c r="S384">
        <v>2011</v>
      </c>
      <c r="T384" t="s">
        <v>31</v>
      </c>
      <c r="U384" s="66">
        <v>0.375</v>
      </c>
      <c r="V384" t="s">
        <v>50</v>
      </c>
      <c r="W384" t="s">
        <v>34</v>
      </c>
      <c r="X384" s="53">
        <v>0.16</v>
      </c>
      <c r="Y384" s="53">
        <v>0.15</v>
      </c>
      <c r="Z384" s="54">
        <v>0.47</v>
      </c>
      <c r="AA384" s="67" t="str">
        <f>TEXT(RESULT__B[[#This Row],[TIME]],"AM/PM")</f>
        <v>AM</v>
      </c>
      <c r="AB384" t="str">
        <f>TEXT(RESULT__B[[#This Row],[DTEDAY]],"DD")</f>
        <v>17</v>
      </c>
    </row>
    <row r="385" spans="1:28" x14ac:dyDescent="0.25">
      <c r="A385" t="s">
        <v>16</v>
      </c>
      <c r="B385">
        <v>383</v>
      </c>
      <c r="C385" s="1">
        <v>40560</v>
      </c>
      <c r="D385">
        <v>1</v>
      </c>
      <c r="E385">
        <v>0</v>
      </c>
      <c r="F385">
        <v>1</v>
      </c>
      <c r="G385">
        <v>10</v>
      </c>
      <c r="H385" t="s">
        <v>22</v>
      </c>
      <c r="I385">
        <v>1</v>
      </c>
      <c r="J385">
        <v>2</v>
      </c>
      <c r="K385" s="53">
        <v>0.16</v>
      </c>
      <c r="L385" s="53">
        <v>0.1515</v>
      </c>
      <c r="M385">
        <v>0.5</v>
      </c>
      <c r="N385">
        <v>0.25369999999999998</v>
      </c>
      <c r="O385">
        <v>7</v>
      </c>
      <c r="P385">
        <v>50</v>
      </c>
      <c r="Q385">
        <v>57</v>
      </c>
      <c r="R385" t="s">
        <v>33</v>
      </c>
      <c r="S385">
        <v>2011</v>
      </c>
      <c r="T385" t="s">
        <v>31</v>
      </c>
      <c r="U385" s="66">
        <v>0.41666666666666669</v>
      </c>
      <c r="V385" t="s">
        <v>50</v>
      </c>
      <c r="W385" t="s">
        <v>34</v>
      </c>
      <c r="X385" s="53">
        <v>0.16</v>
      </c>
      <c r="Y385" s="53">
        <v>0.15</v>
      </c>
      <c r="Z385" s="54">
        <v>0.5</v>
      </c>
      <c r="AA385" s="67" t="str">
        <f>TEXT(RESULT__B[[#This Row],[TIME]],"AM/PM")</f>
        <v>AM</v>
      </c>
      <c r="AB385" t="str">
        <f>TEXT(RESULT__B[[#This Row],[DTEDAY]],"DD")</f>
        <v>17</v>
      </c>
    </row>
    <row r="386" spans="1:28" x14ac:dyDescent="0.25">
      <c r="A386" t="s">
        <v>16</v>
      </c>
      <c r="B386">
        <v>384</v>
      </c>
      <c r="C386" s="1">
        <v>40560</v>
      </c>
      <c r="D386">
        <v>1</v>
      </c>
      <c r="E386">
        <v>0</v>
      </c>
      <c r="F386">
        <v>1</v>
      </c>
      <c r="G386">
        <v>11</v>
      </c>
      <c r="H386" t="s">
        <v>22</v>
      </c>
      <c r="I386">
        <v>1</v>
      </c>
      <c r="J386">
        <v>2</v>
      </c>
      <c r="K386" s="53">
        <v>0.16</v>
      </c>
      <c r="L386" s="53">
        <v>0.1515</v>
      </c>
      <c r="M386">
        <v>0.55000000000000004</v>
      </c>
      <c r="N386">
        <v>0.19400000000000001</v>
      </c>
      <c r="O386">
        <v>9</v>
      </c>
      <c r="P386">
        <v>55</v>
      </c>
      <c r="Q386">
        <v>64</v>
      </c>
      <c r="R386" t="s">
        <v>33</v>
      </c>
      <c r="S386">
        <v>2011</v>
      </c>
      <c r="T386" t="s">
        <v>31</v>
      </c>
      <c r="U386" s="66">
        <v>0.45833333333333331</v>
      </c>
      <c r="V386" t="s">
        <v>50</v>
      </c>
      <c r="W386" t="s">
        <v>34</v>
      </c>
      <c r="X386" s="53">
        <v>0.16</v>
      </c>
      <c r="Y386" s="53">
        <v>0.15</v>
      </c>
      <c r="Z386" s="54">
        <v>0.55000000000000004</v>
      </c>
      <c r="AA386" s="67" t="str">
        <f>TEXT(RESULT__B[[#This Row],[TIME]],"AM/PM")</f>
        <v>AM</v>
      </c>
      <c r="AB386" t="str">
        <f>TEXT(RESULT__B[[#This Row],[DTEDAY]],"DD")</f>
        <v>17</v>
      </c>
    </row>
    <row r="387" spans="1:28" x14ac:dyDescent="0.25">
      <c r="A387" t="s">
        <v>16</v>
      </c>
      <c r="B387">
        <v>385</v>
      </c>
      <c r="C387" s="1">
        <v>40560</v>
      </c>
      <c r="D387">
        <v>1</v>
      </c>
      <c r="E387">
        <v>0</v>
      </c>
      <c r="F387">
        <v>1</v>
      </c>
      <c r="G387">
        <v>12</v>
      </c>
      <c r="H387" t="s">
        <v>22</v>
      </c>
      <c r="I387">
        <v>1</v>
      </c>
      <c r="J387">
        <v>2</v>
      </c>
      <c r="K387" s="53">
        <v>0.18</v>
      </c>
      <c r="L387" s="53">
        <v>0.19700000000000001</v>
      </c>
      <c r="M387">
        <v>0.47</v>
      </c>
      <c r="N387">
        <v>0.1343</v>
      </c>
      <c r="O387">
        <v>10</v>
      </c>
      <c r="P387">
        <v>70</v>
      </c>
      <c r="Q387">
        <v>80</v>
      </c>
      <c r="R387" t="s">
        <v>33</v>
      </c>
      <c r="S387">
        <v>2011</v>
      </c>
      <c r="T387" t="s">
        <v>31</v>
      </c>
      <c r="U387" s="66">
        <v>0.5</v>
      </c>
      <c r="V387" t="s">
        <v>50</v>
      </c>
      <c r="W387" t="s">
        <v>34</v>
      </c>
      <c r="X387" s="53">
        <v>0.18</v>
      </c>
      <c r="Y387" s="53">
        <v>0.2</v>
      </c>
      <c r="Z387" s="54">
        <v>0.47</v>
      </c>
      <c r="AA387" s="67" t="str">
        <f>TEXT(RESULT__B[[#This Row],[TIME]],"AM/PM")</f>
        <v>PM</v>
      </c>
      <c r="AB387" t="str">
        <f>TEXT(RESULT__B[[#This Row],[DTEDAY]],"DD")</f>
        <v>17</v>
      </c>
    </row>
    <row r="388" spans="1:28" x14ac:dyDescent="0.25">
      <c r="A388" t="s">
        <v>16</v>
      </c>
      <c r="B388">
        <v>386</v>
      </c>
      <c r="C388" s="1">
        <v>40560</v>
      </c>
      <c r="D388">
        <v>1</v>
      </c>
      <c r="E388">
        <v>0</v>
      </c>
      <c r="F388">
        <v>1</v>
      </c>
      <c r="G388">
        <v>13</v>
      </c>
      <c r="H388" t="s">
        <v>22</v>
      </c>
      <c r="I388">
        <v>1</v>
      </c>
      <c r="J388">
        <v>2</v>
      </c>
      <c r="K388" s="53">
        <v>0.18</v>
      </c>
      <c r="L388" s="53">
        <v>0.19700000000000001</v>
      </c>
      <c r="M388">
        <v>0.47</v>
      </c>
      <c r="N388">
        <v>0.1343</v>
      </c>
      <c r="O388">
        <v>13</v>
      </c>
      <c r="P388">
        <v>80</v>
      </c>
      <c r="Q388">
        <v>93</v>
      </c>
      <c r="R388" t="s">
        <v>33</v>
      </c>
      <c r="S388">
        <v>2011</v>
      </c>
      <c r="T388" t="s">
        <v>31</v>
      </c>
      <c r="U388" s="66">
        <v>0.54166666666666663</v>
      </c>
      <c r="V388" t="s">
        <v>50</v>
      </c>
      <c r="W388" t="s">
        <v>34</v>
      </c>
      <c r="X388" s="53">
        <v>0.18</v>
      </c>
      <c r="Y388" s="53">
        <v>0.2</v>
      </c>
      <c r="Z388" s="54">
        <v>0.47</v>
      </c>
      <c r="AA388" s="67" t="str">
        <f>TEXT(RESULT__B[[#This Row],[TIME]],"AM/PM")</f>
        <v>PM</v>
      </c>
      <c r="AB388" t="str">
        <f>TEXT(RESULT__B[[#This Row],[DTEDAY]],"DD")</f>
        <v>17</v>
      </c>
    </row>
    <row r="389" spans="1:28" x14ac:dyDescent="0.25">
      <c r="A389" t="s">
        <v>16</v>
      </c>
      <c r="B389">
        <v>387</v>
      </c>
      <c r="C389" s="1">
        <v>40560</v>
      </c>
      <c r="D389">
        <v>1</v>
      </c>
      <c r="E389">
        <v>0</v>
      </c>
      <c r="F389">
        <v>1</v>
      </c>
      <c r="G389">
        <v>14</v>
      </c>
      <c r="H389" t="s">
        <v>22</v>
      </c>
      <c r="I389">
        <v>1</v>
      </c>
      <c r="J389">
        <v>2</v>
      </c>
      <c r="K389" s="53">
        <v>0.18</v>
      </c>
      <c r="L389" s="53">
        <v>0.21210000000000001</v>
      </c>
      <c r="M389">
        <v>0.43</v>
      </c>
      <c r="N389">
        <v>0.1045</v>
      </c>
      <c r="O389">
        <v>12</v>
      </c>
      <c r="P389">
        <v>74</v>
      </c>
      <c r="Q389">
        <v>86</v>
      </c>
      <c r="R389" t="s">
        <v>33</v>
      </c>
      <c r="S389">
        <v>2011</v>
      </c>
      <c r="T389" t="s">
        <v>31</v>
      </c>
      <c r="U389" s="66">
        <v>0.58333333333333337</v>
      </c>
      <c r="V389" t="s">
        <v>50</v>
      </c>
      <c r="W389" t="s">
        <v>34</v>
      </c>
      <c r="X389" s="53">
        <v>0.18</v>
      </c>
      <c r="Y389" s="53">
        <v>0.21</v>
      </c>
      <c r="Z389" s="54">
        <v>0.43</v>
      </c>
      <c r="AA389" s="67" t="str">
        <f>TEXT(RESULT__B[[#This Row],[TIME]],"AM/PM")</f>
        <v>PM</v>
      </c>
      <c r="AB389" t="str">
        <f>TEXT(RESULT__B[[#This Row],[DTEDAY]],"DD")</f>
        <v>17</v>
      </c>
    </row>
    <row r="390" spans="1:28" x14ac:dyDescent="0.25">
      <c r="A390" t="s">
        <v>16</v>
      </c>
      <c r="B390">
        <v>388</v>
      </c>
      <c r="C390" s="1">
        <v>40560</v>
      </c>
      <c r="D390">
        <v>1</v>
      </c>
      <c r="E390">
        <v>0</v>
      </c>
      <c r="F390">
        <v>1</v>
      </c>
      <c r="G390">
        <v>15</v>
      </c>
      <c r="H390" t="s">
        <v>22</v>
      </c>
      <c r="I390">
        <v>1</v>
      </c>
      <c r="J390">
        <v>2</v>
      </c>
      <c r="K390" s="53">
        <v>0.2</v>
      </c>
      <c r="L390" s="53">
        <v>0.21210000000000001</v>
      </c>
      <c r="M390">
        <v>0.47</v>
      </c>
      <c r="N390">
        <v>0.16420000000000001</v>
      </c>
      <c r="O390">
        <v>21</v>
      </c>
      <c r="P390">
        <v>72</v>
      </c>
      <c r="Q390">
        <v>93</v>
      </c>
      <c r="R390" t="s">
        <v>33</v>
      </c>
      <c r="S390">
        <v>2011</v>
      </c>
      <c r="T390" t="s">
        <v>31</v>
      </c>
      <c r="U390" s="66">
        <v>0.625</v>
      </c>
      <c r="V390" t="s">
        <v>50</v>
      </c>
      <c r="W390" t="s">
        <v>34</v>
      </c>
      <c r="X390" s="53">
        <v>0.2</v>
      </c>
      <c r="Y390" s="53">
        <v>0.21</v>
      </c>
      <c r="Z390" s="54">
        <v>0.47</v>
      </c>
      <c r="AA390" s="67" t="str">
        <f>TEXT(RESULT__B[[#This Row],[TIME]],"AM/PM")</f>
        <v>PM</v>
      </c>
      <c r="AB390" t="str">
        <f>TEXT(RESULT__B[[#This Row],[DTEDAY]],"DD")</f>
        <v>17</v>
      </c>
    </row>
    <row r="391" spans="1:28" x14ac:dyDescent="0.25">
      <c r="A391" t="s">
        <v>16</v>
      </c>
      <c r="B391">
        <v>389</v>
      </c>
      <c r="C391" s="1">
        <v>40560</v>
      </c>
      <c r="D391">
        <v>1</v>
      </c>
      <c r="E391">
        <v>0</v>
      </c>
      <c r="F391">
        <v>1</v>
      </c>
      <c r="G391">
        <v>16</v>
      </c>
      <c r="H391" t="s">
        <v>22</v>
      </c>
      <c r="I391">
        <v>1</v>
      </c>
      <c r="J391">
        <v>2</v>
      </c>
      <c r="K391" s="53">
        <v>0.2</v>
      </c>
      <c r="L391" s="53">
        <v>0.21210000000000001</v>
      </c>
      <c r="M391">
        <v>0.47</v>
      </c>
      <c r="N391">
        <v>0.16420000000000001</v>
      </c>
      <c r="O391">
        <v>6</v>
      </c>
      <c r="P391">
        <v>76</v>
      </c>
      <c r="Q391">
        <v>82</v>
      </c>
      <c r="R391" t="s">
        <v>33</v>
      </c>
      <c r="S391">
        <v>2011</v>
      </c>
      <c r="T391" t="s">
        <v>31</v>
      </c>
      <c r="U391" s="66">
        <v>0.66666666666666663</v>
      </c>
      <c r="V391" t="s">
        <v>50</v>
      </c>
      <c r="W391" t="s">
        <v>34</v>
      </c>
      <c r="X391" s="53">
        <v>0.2</v>
      </c>
      <c r="Y391" s="53">
        <v>0.21</v>
      </c>
      <c r="Z391" s="54">
        <v>0.47</v>
      </c>
      <c r="AA391" s="67" t="str">
        <f>TEXT(RESULT__B[[#This Row],[TIME]],"AM/PM")</f>
        <v>PM</v>
      </c>
      <c r="AB391" t="str">
        <f>TEXT(RESULT__B[[#This Row],[DTEDAY]],"DD")</f>
        <v>17</v>
      </c>
    </row>
    <row r="392" spans="1:28" x14ac:dyDescent="0.25">
      <c r="A392" t="s">
        <v>16</v>
      </c>
      <c r="B392">
        <v>390</v>
      </c>
      <c r="C392" s="1">
        <v>40560</v>
      </c>
      <c r="D392">
        <v>1</v>
      </c>
      <c r="E392">
        <v>0</v>
      </c>
      <c r="F392">
        <v>1</v>
      </c>
      <c r="G392">
        <v>17</v>
      </c>
      <c r="H392" t="s">
        <v>22</v>
      </c>
      <c r="I392">
        <v>1</v>
      </c>
      <c r="J392">
        <v>1</v>
      </c>
      <c r="K392" s="53">
        <v>0.2</v>
      </c>
      <c r="L392" s="53">
        <v>0.19700000000000001</v>
      </c>
      <c r="M392">
        <v>0.51</v>
      </c>
      <c r="N392">
        <v>0.19400000000000001</v>
      </c>
      <c r="O392">
        <v>4</v>
      </c>
      <c r="P392">
        <v>67</v>
      </c>
      <c r="Q392">
        <v>71</v>
      </c>
      <c r="R392" t="s">
        <v>33</v>
      </c>
      <c r="S392">
        <v>2011</v>
      </c>
      <c r="T392" t="s">
        <v>31</v>
      </c>
      <c r="U392" s="66">
        <v>0.70833333333333337</v>
      </c>
      <c r="V392" t="s">
        <v>50</v>
      </c>
      <c r="W392" t="s">
        <v>32</v>
      </c>
      <c r="X392" s="53">
        <v>0.2</v>
      </c>
      <c r="Y392" s="53">
        <v>0.2</v>
      </c>
      <c r="Z392" s="54">
        <v>0.51</v>
      </c>
      <c r="AA392" s="67" t="str">
        <f>TEXT(RESULT__B[[#This Row],[TIME]],"AM/PM")</f>
        <v>PM</v>
      </c>
      <c r="AB392" t="str">
        <f>TEXT(RESULT__B[[#This Row],[DTEDAY]],"DD")</f>
        <v>17</v>
      </c>
    </row>
    <row r="393" spans="1:28" x14ac:dyDescent="0.25">
      <c r="A393" t="s">
        <v>16</v>
      </c>
      <c r="B393">
        <v>391</v>
      </c>
      <c r="C393" s="1">
        <v>40560</v>
      </c>
      <c r="D393">
        <v>1</v>
      </c>
      <c r="E393">
        <v>0</v>
      </c>
      <c r="F393">
        <v>1</v>
      </c>
      <c r="G393">
        <v>18</v>
      </c>
      <c r="H393" t="s">
        <v>22</v>
      </c>
      <c r="I393">
        <v>1</v>
      </c>
      <c r="J393">
        <v>2</v>
      </c>
      <c r="K393" s="53">
        <v>0.18</v>
      </c>
      <c r="L393" s="53">
        <v>0.16669999999999999</v>
      </c>
      <c r="M393">
        <v>0.55000000000000004</v>
      </c>
      <c r="N393">
        <v>0.25369999999999998</v>
      </c>
      <c r="O393">
        <v>7</v>
      </c>
      <c r="P393">
        <v>85</v>
      </c>
      <c r="Q393">
        <v>92</v>
      </c>
      <c r="R393" t="s">
        <v>33</v>
      </c>
      <c r="S393">
        <v>2011</v>
      </c>
      <c r="T393" t="s">
        <v>31</v>
      </c>
      <c r="U393" s="66">
        <v>0.75</v>
      </c>
      <c r="V393" t="s">
        <v>50</v>
      </c>
      <c r="W393" t="s">
        <v>34</v>
      </c>
      <c r="X393" s="53">
        <v>0.18</v>
      </c>
      <c r="Y393" s="53">
        <v>0.17</v>
      </c>
      <c r="Z393" s="54">
        <v>0.55000000000000004</v>
      </c>
      <c r="AA393" s="67" t="str">
        <f>TEXT(RESULT__B[[#This Row],[TIME]],"AM/PM")</f>
        <v>PM</v>
      </c>
      <c r="AB393" t="str">
        <f>TEXT(RESULT__B[[#This Row],[DTEDAY]],"DD")</f>
        <v>17</v>
      </c>
    </row>
    <row r="394" spans="1:28" x14ac:dyDescent="0.25">
      <c r="A394" t="s">
        <v>16</v>
      </c>
      <c r="B394">
        <v>392</v>
      </c>
      <c r="C394" s="1">
        <v>40560</v>
      </c>
      <c r="D394">
        <v>1</v>
      </c>
      <c r="E394">
        <v>0</v>
      </c>
      <c r="F394">
        <v>1</v>
      </c>
      <c r="G394">
        <v>19</v>
      </c>
      <c r="H394" t="s">
        <v>22</v>
      </c>
      <c r="I394">
        <v>1</v>
      </c>
      <c r="J394">
        <v>3</v>
      </c>
      <c r="K394" s="53">
        <v>0.18</v>
      </c>
      <c r="L394" s="53">
        <v>0.18179999999999999</v>
      </c>
      <c r="M394">
        <v>0.59</v>
      </c>
      <c r="N394">
        <v>0.19400000000000001</v>
      </c>
      <c r="O394">
        <v>2</v>
      </c>
      <c r="P394">
        <v>58</v>
      </c>
      <c r="Q394">
        <v>60</v>
      </c>
      <c r="R394" t="s">
        <v>33</v>
      </c>
      <c r="S394">
        <v>2011</v>
      </c>
      <c r="T394" t="s">
        <v>31</v>
      </c>
      <c r="U394" s="66">
        <v>0.79166666666666663</v>
      </c>
      <c r="V394" t="s">
        <v>50</v>
      </c>
      <c r="W394" t="s">
        <v>35</v>
      </c>
      <c r="X394" s="53">
        <v>0.18</v>
      </c>
      <c r="Y394" s="53">
        <v>0.18</v>
      </c>
      <c r="Z394" s="54">
        <v>0.59</v>
      </c>
      <c r="AA394" s="67" t="str">
        <f>TEXT(RESULT__B[[#This Row],[TIME]],"AM/PM")</f>
        <v>PM</v>
      </c>
      <c r="AB394" t="str">
        <f>TEXT(RESULT__B[[#This Row],[DTEDAY]],"DD")</f>
        <v>17</v>
      </c>
    </row>
    <row r="395" spans="1:28" x14ac:dyDescent="0.25">
      <c r="A395" t="s">
        <v>16</v>
      </c>
      <c r="B395">
        <v>393</v>
      </c>
      <c r="C395" s="1">
        <v>40560</v>
      </c>
      <c r="D395">
        <v>1</v>
      </c>
      <c r="E395">
        <v>0</v>
      </c>
      <c r="F395">
        <v>1</v>
      </c>
      <c r="G395">
        <v>20</v>
      </c>
      <c r="H395" t="s">
        <v>22</v>
      </c>
      <c r="I395">
        <v>1</v>
      </c>
      <c r="J395">
        <v>3</v>
      </c>
      <c r="K395" s="53">
        <v>0.16</v>
      </c>
      <c r="L395" s="53">
        <v>0.1515</v>
      </c>
      <c r="M395">
        <v>0.8</v>
      </c>
      <c r="N395">
        <v>0.19400000000000001</v>
      </c>
      <c r="O395">
        <v>4</v>
      </c>
      <c r="P395">
        <v>29</v>
      </c>
      <c r="Q395">
        <v>33</v>
      </c>
      <c r="R395" t="s">
        <v>33</v>
      </c>
      <c r="S395">
        <v>2011</v>
      </c>
      <c r="T395" t="s">
        <v>31</v>
      </c>
      <c r="U395" s="66">
        <v>0.83333333333333337</v>
      </c>
      <c r="V395" t="s">
        <v>50</v>
      </c>
      <c r="W395" t="s">
        <v>35</v>
      </c>
      <c r="X395" s="53">
        <v>0.16</v>
      </c>
      <c r="Y395" s="53">
        <v>0.15</v>
      </c>
      <c r="Z395" s="54">
        <v>0.8</v>
      </c>
      <c r="AA395" s="67" t="str">
        <f>TEXT(RESULT__B[[#This Row],[TIME]],"AM/PM")</f>
        <v>PM</v>
      </c>
      <c r="AB395" t="str">
        <f>TEXT(RESULT__B[[#This Row],[DTEDAY]],"DD")</f>
        <v>17</v>
      </c>
    </row>
    <row r="396" spans="1:28" x14ac:dyDescent="0.25">
      <c r="A396" t="s">
        <v>16</v>
      </c>
      <c r="B396">
        <v>394</v>
      </c>
      <c r="C396" s="1">
        <v>40560</v>
      </c>
      <c r="D396">
        <v>1</v>
      </c>
      <c r="E396">
        <v>0</v>
      </c>
      <c r="F396">
        <v>1</v>
      </c>
      <c r="G396">
        <v>21</v>
      </c>
      <c r="H396" t="s">
        <v>22</v>
      </c>
      <c r="I396">
        <v>1</v>
      </c>
      <c r="J396">
        <v>3</v>
      </c>
      <c r="K396" s="53">
        <v>0.16</v>
      </c>
      <c r="L396" s="53">
        <v>0.1515</v>
      </c>
      <c r="M396">
        <v>0.8</v>
      </c>
      <c r="N396">
        <v>0.19400000000000001</v>
      </c>
      <c r="O396">
        <v>3</v>
      </c>
      <c r="P396">
        <v>24</v>
      </c>
      <c r="Q396">
        <v>27</v>
      </c>
      <c r="R396" t="s">
        <v>33</v>
      </c>
      <c r="S396">
        <v>2011</v>
      </c>
      <c r="T396" t="s">
        <v>31</v>
      </c>
      <c r="U396" s="66">
        <v>0.875</v>
      </c>
      <c r="V396" t="s">
        <v>50</v>
      </c>
      <c r="W396" t="s">
        <v>35</v>
      </c>
      <c r="X396" s="53">
        <v>0.16</v>
      </c>
      <c r="Y396" s="53">
        <v>0.15</v>
      </c>
      <c r="Z396" s="54">
        <v>0.8</v>
      </c>
      <c r="AA396" s="67" t="str">
        <f>TEXT(RESULT__B[[#This Row],[TIME]],"AM/PM")</f>
        <v>PM</v>
      </c>
      <c r="AB396" t="str">
        <f>TEXT(RESULT__B[[#This Row],[DTEDAY]],"DD")</f>
        <v>17</v>
      </c>
    </row>
    <row r="397" spans="1:28" x14ac:dyDescent="0.25">
      <c r="A397" t="s">
        <v>16</v>
      </c>
      <c r="B397">
        <v>395</v>
      </c>
      <c r="C397" s="1">
        <v>40560</v>
      </c>
      <c r="D397">
        <v>1</v>
      </c>
      <c r="E397">
        <v>0</v>
      </c>
      <c r="F397">
        <v>1</v>
      </c>
      <c r="G397">
        <v>22</v>
      </c>
      <c r="H397" t="s">
        <v>22</v>
      </c>
      <c r="I397">
        <v>1</v>
      </c>
      <c r="J397">
        <v>3</v>
      </c>
      <c r="K397" s="53">
        <v>0.14000000000000001</v>
      </c>
      <c r="L397" s="53">
        <v>0.1212</v>
      </c>
      <c r="M397">
        <v>0.93</v>
      </c>
      <c r="N397">
        <v>0.25369999999999998</v>
      </c>
      <c r="O397">
        <v>0</v>
      </c>
      <c r="P397">
        <v>13</v>
      </c>
      <c r="Q397">
        <v>13</v>
      </c>
      <c r="R397" t="s">
        <v>33</v>
      </c>
      <c r="S397">
        <v>2011</v>
      </c>
      <c r="T397" t="s">
        <v>31</v>
      </c>
      <c r="U397" s="66">
        <v>0.91666666666666663</v>
      </c>
      <c r="V397" t="s">
        <v>50</v>
      </c>
      <c r="W397" t="s">
        <v>35</v>
      </c>
      <c r="X397" s="53">
        <v>0.14000000000000001</v>
      </c>
      <c r="Y397" s="53">
        <v>0.12</v>
      </c>
      <c r="Z397" s="54">
        <v>0.93</v>
      </c>
      <c r="AA397" s="67" t="str">
        <f>TEXT(RESULT__B[[#This Row],[TIME]],"AM/PM")</f>
        <v>PM</v>
      </c>
      <c r="AB397" t="str">
        <f>TEXT(RESULT__B[[#This Row],[DTEDAY]],"DD")</f>
        <v>17</v>
      </c>
    </row>
    <row r="398" spans="1:28" x14ac:dyDescent="0.25">
      <c r="A398" t="s">
        <v>16</v>
      </c>
      <c r="B398">
        <v>396</v>
      </c>
      <c r="C398" s="1">
        <v>40560</v>
      </c>
      <c r="D398">
        <v>1</v>
      </c>
      <c r="E398">
        <v>0</v>
      </c>
      <c r="F398">
        <v>1</v>
      </c>
      <c r="G398">
        <v>23</v>
      </c>
      <c r="H398" t="s">
        <v>22</v>
      </c>
      <c r="I398">
        <v>1</v>
      </c>
      <c r="J398">
        <v>3</v>
      </c>
      <c r="K398" s="53">
        <v>0.16</v>
      </c>
      <c r="L398" s="53">
        <v>0.13639999999999999</v>
      </c>
      <c r="M398">
        <v>0.86</v>
      </c>
      <c r="N398">
        <v>0.28360000000000002</v>
      </c>
      <c r="O398">
        <v>1</v>
      </c>
      <c r="P398">
        <v>3</v>
      </c>
      <c r="Q398">
        <v>4</v>
      </c>
      <c r="R398" t="s">
        <v>33</v>
      </c>
      <c r="S398">
        <v>2011</v>
      </c>
      <c r="T398" t="s">
        <v>31</v>
      </c>
      <c r="U398" s="66">
        <v>0.95833333333333337</v>
      </c>
      <c r="V398" t="s">
        <v>50</v>
      </c>
      <c r="W398" t="s">
        <v>35</v>
      </c>
      <c r="X398" s="53">
        <v>0.16</v>
      </c>
      <c r="Y398" s="53">
        <v>0.14000000000000001</v>
      </c>
      <c r="Z398" s="54">
        <v>0.86</v>
      </c>
      <c r="AA398" s="67" t="str">
        <f>TEXT(RESULT__B[[#This Row],[TIME]],"AM/PM")</f>
        <v>PM</v>
      </c>
      <c r="AB398" t="str">
        <f>TEXT(RESULT__B[[#This Row],[DTEDAY]],"DD")</f>
        <v>17</v>
      </c>
    </row>
    <row r="399" spans="1:28" x14ac:dyDescent="0.25">
      <c r="A399" t="s">
        <v>16</v>
      </c>
      <c r="B399">
        <v>397</v>
      </c>
      <c r="C399" s="1">
        <v>40561</v>
      </c>
      <c r="D399">
        <v>1</v>
      </c>
      <c r="E399">
        <v>0</v>
      </c>
      <c r="F399">
        <v>1</v>
      </c>
      <c r="G399">
        <v>12</v>
      </c>
      <c r="H399" t="s">
        <v>21</v>
      </c>
      <c r="I399">
        <v>2</v>
      </c>
      <c r="J399">
        <v>2</v>
      </c>
      <c r="K399" s="53">
        <v>0.2</v>
      </c>
      <c r="L399" s="53">
        <v>0.18179999999999999</v>
      </c>
      <c r="M399">
        <v>0.86</v>
      </c>
      <c r="N399">
        <v>0.32840000000000003</v>
      </c>
      <c r="O399">
        <v>0</v>
      </c>
      <c r="P399">
        <v>3</v>
      </c>
      <c r="Q399">
        <v>3</v>
      </c>
      <c r="R399" t="s">
        <v>33</v>
      </c>
      <c r="S399">
        <v>2011</v>
      </c>
      <c r="T399" t="s">
        <v>31</v>
      </c>
      <c r="U399" s="66">
        <v>0.5</v>
      </c>
      <c r="V399" t="s">
        <v>51</v>
      </c>
      <c r="W399" t="s">
        <v>34</v>
      </c>
      <c r="X399" s="53">
        <v>0.2</v>
      </c>
      <c r="Y399" s="53">
        <v>0.18</v>
      </c>
      <c r="Z399" s="54">
        <v>0.86</v>
      </c>
      <c r="AA399" s="67" t="str">
        <f>TEXT(RESULT__B[[#This Row],[TIME]],"AM/PM")</f>
        <v>PM</v>
      </c>
      <c r="AB399" t="str">
        <f>TEXT(RESULT__B[[#This Row],[DTEDAY]],"DD")</f>
        <v>18</v>
      </c>
    </row>
    <row r="400" spans="1:28" x14ac:dyDescent="0.25">
      <c r="A400" t="s">
        <v>16</v>
      </c>
      <c r="B400">
        <v>398</v>
      </c>
      <c r="C400" s="1">
        <v>40561</v>
      </c>
      <c r="D400">
        <v>1</v>
      </c>
      <c r="E400">
        <v>0</v>
      </c>
      <c r="F400">
        <v>1</v>
      </c>
      <c r="G400">
        <v>13</v>
      </c>
      <c r="H400" t="s">
        <v>21</v>
      </c>
      <c r="I400">
        <v>2</v>
      </c>
      <c r="J400">
        <v>2</v>
      </c>
      <c r="K400" s="53">
        <v>0.2</v>
      </c>
      <c r="L400" s="53">
        <v>0.19700000000000001</v>
      </c>
      <c r="M400">
        <v>0.86</v>
      </c>
      <c r="N400">
        <v>0.22389999999999999</v>
      </c>
      <c r="O400">
        <v>0</v>
      </c>
      <c r="P400">
        <v>22</v>
      </c>
      <c r="Q400">
        <v>22</v>
      </c>
      <c r="R400" t="s">
        <v>33</v>
      </c>
      <c r="S400">
        <v>2011</v>
      </c>
      <c r="T400" t="s">
        <v>31</v>
      </c>
      <c r="U400" s="66">
        <v>0.54166666666666663</v>
      </c>
      <c r="V400" t="s">
        <v>51</v>
      </c>
      <c r="W400" t="s">
        <v>34</v>
      </c>
      <c r="X400" s="53">
        <v>0.2</v>
      </c>
      <c r="Y400" s="53">
        <v>0.2</v>
      </c>
      <c r="Z400" s="54">
        <v>0.86</v>
      </c>
      <c r="AA400" s="67" t="str">
        <f>TEXT(RESULT__B[[#This Row],[TIME]],"AM/PM")</f>
        <v>PM</v>
      </c>
      <c r="AB400" t="str">
        <f>TEXT(RESULT__B[[#This Row],[DTEDAY]],"DD")</f>
        <v>18</v>
      </c>
    </row>
    <row r="401" spans="1:28" x14ac:dyDescent="0.25">
      <c r="A401" t="s">
        <v>16</v>
      </c>
      <c r="B401">
        <v>399</v>
      </c>
      <c r="C401" s="1">
        <v>40561</v>
      </c>
      <c r="D401">
        <v>1</v>
      </c>
      <c r="E401">
        <v>0</v>
      </c>
      <c r="F401">
        <v>1</v>
      </c>
      <c r="G401">
        <v>14</v>
      </c>
      <c r="H401" t="s">
        <v>21</v>
      </c>
      <c r="I401">
        <v>2</v>
      </c>
      <c r="J401">
        <v>2</v>
      </c>
      <c r="K401" s="53">
        <v>0.22</v>
      </c>
      <c r="L401" s="53">
        <v>0.2273</v>
      </c>
      <c r="M401">
        <v>0.8</v>
      </c>
      <c r="N401">
        <v>0.16420000000000001</v>
      </c>
      <c r="O401">
        <v>2</v>
      </c>
      <c r="P401">
        <v>26</v>
      </c>
      <c r="Q401">
        <v>28</v>
      </c>
      <c r="R401" t="s">
        <v>33</v>
      </c>
      <c r="S401">
        <v>2011</v>
      </c>
      <c r="T401" t="s">
        <v>31</v>
      </c>
      <c r="U401" s="66">
        <v>0.58333333333333337</v>
      </c>
      <c r="V401" t="s">
        <v>51</v>
      </c>
      <c r="W401" t="s">
        <v>34</v>
      </c>
      <c r="X401" s="53">
        <v>0.22</v>
      </c>
      <c r="Y401" s="53">
        <v>0.23</v>
      </c>
      <c r="Z401" s="54">
        <v>0.8</v>
      </c>
      <c r="AA401" s="67" t="str">
        <f>TEXT(RESULT__B[[#This Row],[TIME]],"AM/PM")</f>
        <v>PM</v>
      </c>
      <c r="AB401" t="str">
        <f>TEXT(RESULT__B[[#This Row],[DTEDAY]],"DD")</f>
        <v>18</v>
      </c>
    </row>
    <row r="402" spans="1:28" x14ac:dyDescent="0.25">
      <c r="A402" t="s">
        <v>16</v>
      </c>
      <c r="B402">
        <v>400</v>
      </c>
      <c r="C402" s="1">
        <v>40561</v>
      </c>
      <c r="D402">
        <v>1</v>
      </c>
      <c r="E402">
        <v>0</v>
      </c>
      <c r="F402">
        <v>1</v>
      </c>
      <c r="G402">
        <v>15</v>
      </c>
      <c r="H402" t="s">
        <v>21</v>
      </c>
      <c r="I402">
        <v>2</v>
      </c>
      <c r="J402">
        <v>2</v>
      </c>
      <c r="K402" s="53">
        <v>0.22</v>
      </c>
      <c r="L402" s="53">
        <v>0.2273</v>
      </c>
      <c r="M402">
        <v>0.87</v>
      </c>
      <c r="N402">
        <v>0.16420000000000001</v>
      </c>
      <c r="O402">
        <v>3</v>
      </c>
      <c r="P402">
        <v>32</v>
      </c>
      <c r="Q402">
        <v>35</v>
      </c>
      <c r="R402" t="s">
        <v>33</v>
      </c>
      <c r="S402">
        <v>2011</v>
      </c>
      <c r="T402" t="s">
        <v>31</v>
      </c>
      <c r="U402" s="66">
        <v>0.625</v>
      </c>
      <c r="V402" t="s">
        <v>51</v>
      </c>
      <c r="W402" t="s">
        <v>34</v>
      </c>
      <c r="X402" s="53">
        <v>0.22</v>
      </c>
      <c r="Y402" s="53">
        <v>0.23</v>
      </c>
      <c r="Z402" s="54">
        <v>0.87</v>
      </c>
      <c r="AA402" s="67" t="str">
        <f>TEXT(RESULT__B[[#This Row],[TIME]],"AM/PM")</f>
        <v>PM</v>
      </c>
      <c r="AB402" t="str">
        <f>TEXT(RESULT__B[[#This Row],[DTEDAY]],"DD")</f>
        <v>18</v>
      </c>
    </row>
    <row r="403" spans="1:28" x14ac:dyDescent="0.25">
      <c r="A403" t="s">
        <v>16</v>
      </c>
      <c r="B403">
        <v>401</v>
      </c>
      <c r="C403" s="1">
        <v>40561</v>
      </c>
      <c r="D403">
        <v>1</v>
      </c>
      <c r="E403">
        <v>0</v>
      </c>
      <c r="F403">
        <v>1</v>
      </c>
      <c r="G403">
        <v>16</v>
      </c>
      <c r="H403" t="s">
        <v>21</v>
      </c>
      <c r="I403">
        <v>2</v>
      </c>
      <c r="J403">
        <v>2</v>
      </c>
      <c r="K403" s="53">
        <v>0.22</v>
      </c>
      <c r="L403" s="53">
        <v>0.2273</v>
      </c>
      <c r="M403">
        <v>0.87</v>
      </c>
      <c r="N403">
        <v>0.19400000000000001</v>
      </c>
      <c r="O403">
        <v>0</v>
      </c>
      <c r="P403">
        <v>61</v>
      </c>
      <c r="Q403">
        <v>61</v>
      </c>
      <c r="R403" t="s">
        <v>33</v>
      </c>
      <c r="S403">
        <v>2011</v>
      </c>
      <c r="T403" t="s">
        <v>31</v>
      </c>
      <c r="U403" s="66">
        <v>0.66666666666666663</v>
      </c>
      <c r="V403" t="s">
        <v>51</v>
      </c>
      <c r="W403" t="s">
        <v>34</v>
      </c>
      <c r="X403" s="53">
        <v>0.22</v>
      </c>
      <c r="Y403" s="53">
        <v>0.23</v>
      </c>
      <c r="Z403" s="54">
        <v>0.87</v>
      </c>
      <c r="AA403" s="67" t="str">
        <f>TEXT(RESULT__B[[#This Row],[TIME]],"AM/PM")</f>
        <v>PM</v>
      </c>
      <c r="AB403" t="str">
        <f>TEXT(RESULT__B[[#This Row],[DTEDAY]],"DD")</f>
        <v>18</v>
      </c>
    </row>
    <row r="404" spans="1:28" x14ac:dyDescent="0.25">
      <c r="A404" t="s">
        <v>16</v>
      </c>
      <c r="B404">
        <v>402</v>
      </c>
      <c r="C404" s="1">
        <v>40561</v>
      </c>
      <c r="D404">
        <v>1</v>
      </c>
      <c r="E404">
        <v>0</v>
      </c>
      <c r="F404">
        <v>1</v>
      </c>
      <c r="G404">
        <v>17</v>
      </c>
      <c r="H404" t="s">
        <v>21</v>
      </c>
      <c r="I404">
        <v>2</v>
      </c>
      <c r="J404">
        <v>2</v>
      </c>
      <c r="K404" s="53">
        <v>0.22</v>
      </c>
      <c r="L404" s="53">
        <v>0.2273</v>
      </c>
      <c r="M404">
        <v>0.82</v>
      </c>
      <c r="N404">
        <v>0.19400000000000001</v>
      </c>
      <c r="O404">
        <v>1</v>
      </c>
      <c r="P404">
        <v>124</v>
      </c>
      <c r="Q404">
        <v>125</v>
      </c>
      <c r="R404" t="s">
        <v>33</v>
      </c>
      <c r="S404">
        <v>2011</v>
      </c>
      <c r="T404" t="s">
        <v>31</v>
      </c>
      <c r="U404" s="66">
        <v>0.70833333333333337</v>
      </c>
      <c r="V404" t="s">
        <v>51</v>
      </c>
      <c r="W404" t="s">
        <v>34</v>
      </c>
      <c r="X404" s="53">
        <v>0.22</v>
      </c>
      <c r="Y404" s="53">
        <v>0.23</v>
      </c>
      <c r="Z404" s="54">
        <v>0.82</v>
      </c>
      <c r="AA404" s="67" t="str">
        <f>TEXT(RESULT__B[[#This Row],[TIME]],"AM/PM")</f>
        <v>PM</v>
      </c>
      <c r="AB404" t="str">
        <f>TEXT(RESULT__B[[#This Row],[DTEDAY]],"DD")</f>
        <v>18</v>
      </c>
    </row>
    <row r="405" spans="1:28" x14ac:dyDescent="0.25">
      <c r="A405" t="s">
        <v>16</v>
      </c>
      <c r="B405">
        <v>403</v>
      </c>
      <c r="C405" s="1">
        <v>40561</v>
      </c>
      <c r="D405">
        <v>1</v>
      </c>
      <c r="E405">
        <v>0</v>
      </c>
      <c r="F405">
        <v>1</v>
      </c>
      <c r="G405">
        <v>18</v>
      </c>
      <c r="H405" t="s">
        <v>21</v>
      </c>
      <c r="I405">
        <v>2</v>
      </c>
      <c r="J405">
        <v>2</v>
      </c>
      <c r="K405" s="53">
        <v>0.22</v>
      </c>
      <c r="L405" s="53">
        <v>0.2273</v>
      </c>
      <c r="M405">
        <v>0.8</v>
      </c>
      <c r="N405">
        <v>0.16420000000000001</v>
      </c>
      <c r="O405">
        <v>1</v>
      </c>
      <c r="P405">
        <v>132</v>
      </c>
      <c r="Q405">
        <v>133</v>
      </c>
      <c r="R405" t="s">
        <v>33</v>
      </c>
      <c r="S405">
        <v>2011</v>
      </c>
      <c r="T405" t="s">
        <v>31</v>
      </c>
      <c r="U405" s="66">
        <v>0.75</v>
      </c>
      <c r="V405" t="s">
        <v>51</v>
      </c>
      <c r="W405" t="s">
        <v>34</v>
      </c>
      <c r="X405" s="53">
        <v>0.22</v>
      </c>
      <c r="Y405" s="53">
        <v>0.23</v>
      </c>
      <c r="Z405" s="54">
        <v>0.8</v>
      </c>
      <c r="AA405" s="67" t="str">
        <f>TEXT(RESULT__B[[#This Row],[TIME]],"AM/PM")</f>
        <v>PM</v>
      </c>
      <c r="AB405" t="str">
        <f>TEXT(RESULT__B[[#This Row],[DTEDAY]],"DD")</f>
        <v>18</v>
      </c>
    </row>
    <row r="406" spans="1:28" x14ac:dyDescent="0.25">
      <c r="A406" t="s">
        <v>16</v>
      </c>
      <c r="B406">
        <v>404</v>
      </c>
      <c r="C406" s="1">
        <v>40561</v>
      </c>
      <c r="D406">
        <v>1</v>
      </c>
      <c r="E406">
        <v>0</v>
      </c>
      <c r="F406">
        <v>1</v>
      </c>
      <c r="G406">
        <v>19</v>
      </c>
      <c r="H406" t="s">
        <v>21</v>
      </c>
      <c r="I406">
        <v>2</v>
      </c>
      <c r="J406">
        <v>2</v>
      </c>
      <c r="K406" s="53">
        <v>0.22</v>
      </c>
      <c r="L406" s="53">
        <v>0.2273</v>
      </c>
      <c r="M406">
        <v>0.8</v>
      </c>
      <c r="N406">
        <v>0.1343</v>
      </c>
      <c r="O406">
        <v>1</v>
      </c>
      <c r="P406">
        <v>98</v>
      </c>
      <c r="Q406">
        <v>99</v>
      </c>
      <c r="R406" t="s">
        <v>33</v>
      </c>
      <c r="S406">
        <v>2011</v>
      </c>
      <c r="T406" t="s">
        <v>31</v>
      </c>
      <c r="U406" s="66">
        <v>0.79166666666666663</v>
      </c>
      <c r="V406" t="s">
        <v>51</v>
      </c>
      <c r="W406" t="s">
        <v>34</v>
      </c>
      <c r="X406" s="53">
        <v>0.22</v>
      </c>
      <c r="Y406" s="53">
        <v>0.23</v>
      </c>
      <c r="Z406" s="54">
        <v>0.8</v>
      </c>
      <c r="AA406" s="67" t="str">
        <f>TEXT(RESULT__B[[#This Row],[TIME]],"AM/PM")</f>
        <v>PM</v>
      </c>
      <c r="AB406" t="str">
        <f>TEXT(RESULT__B[[#This Row],[DTEDAY]],"DD")</f>
        <v>18</v>
      </c>
    </row>
    <row r="407" spans="1:28" x14ac:dyDescent="0.25">
      <c r="A407" t="s">
        <v>16</v>
      </c>
      <c r="B407">
        <v>405</v>
      </c>
      <c r="C407" s="1">
        <v>40561</v>
      </c>
      <c r="D407">
        <v>1</v>
      </c>
      <c r="E407">
        <v>0</v>
      </c>
      <c r="F407">
        <v>1</v>
      </c>
      <c r="G407">
        <v>20</v>
      </c>
      <c r="H407" t="s">
        <v>21</v>
      </c>
      <c r="I407">
        <v>2</v>
      </c>
      <c r="J407">
        <v>2</v>
      </c>
      <c r="K407" s="53">
        <v>0.22</v>
      </c>
      <c r="L407" s="53">
        <v>0.2727</v>
      </c>
      <c r="M407">
        <v>0.87</v>
      </c>
      <c r="N407">
        <v>0</v>
      </c>
      <c r="O407">
        <v>0</v>
      </c>
      <c r="P407">
        <v>83</v>
      </c>
      <c r="Q407">
        <v>83</v>
      </c>
      <c r="R407" t="s">
        <v>33</v>
      </c>
      <c r="S407">
        <v>2011</v>
      </c>
      <c r="T407" t="s">
        <v>31</v>
      </c>
      <c r="U407" s="66">
        <v>0.83333333333333337</v>
      </c>
      <c r="V407" t="s">
        <v>51</v>
      </c>
      <c r="W407" t="s">
        <v>34</v>
      </c>
      <c r="X407" s="53">
        <v>0.22</v>
      </c>
      <c r="Y407" s="53">
        <v>0.27</v>
      </c>
      <c r="Z407" s="54">
        <v>0.87</v>
      </c>
      <c r="AA407" s="67" t="str">
        <f>TEXT(RESULT__B[[#This Row],[TIME]],"AM/PM")</f>
        <v>PM</v>
      </c>
      <c r="AB407" t="str">
        <f>TEXT(RESULT__B[[#This Row],[DTEDAY]],"DD")</f>
        <v>18</v>
      </c>
    </row>
    <row r="408" spans="1:28" x14ac:dyDescent="0.25">
      <c r="A408" t="s">
        <v>16</v>
      </c>
      <c r="B408">
        <v>406</v>
      </c>
      <c r="C408" s="1">
        <v>40561</v>
      </c>
      <c r="D408">
        <v>1</v>
      </c>
      <c r="E408">
        <v>0</v>
      </c>
      <c r="F408">
        <v>1</v>
      </c>
      <c r="G408">
        <v>21</v>
      </c>
      <c r="H408" t="s">
        <v>21</v>
      </c>
      <c r="I408">
        <v>2</v>
      </c>
      <c r="J408">
        <v>2</v>
      </c>
      <c r="K408" s="53">
        <v>0.22</v>
      </c>
      <c r="L408" s="53">
        <v>0.2424</v>
      </c>
      <c r="M408">
        <v>0.93</v>
      </c>
      <c r="N408">
        <v>0.1045</v>
      </c>
      <c r="O408">
        <v>0</v>
      </c>
      <c r="P408">
        <v>41</v>
      </c>
      <c r="Q408">
        <v>41</v>
      </c>
      <c r="R408" t="s">
        <v>33</v>
      </c>
      <c r="S408">
        <v>2011</v>
      </c>
      <c r="T408" t="s">
        <v>31</v>
      </c>
      <c r="U408" s="66">
        <v>0.875</v>
      </c>
      <c r="V408" t="s">
        <v>51</v>
      </c>
      <c r="W408" t="s">
        <v>34</v>
      </c>
      <c r="X408" s="53">
        <v>0.22</v>
      </c>
      <c r="Y408" s="53">
        <v>0.24</v>
      </c>
      <c r="Z408" s="54">
        <v>0.93</v>
      </c>
      <c r="AA408" s="67" t="str">
        <f>TEXT(RESULT__B[[#This Row],[TIME]],"AM/PM")</f>
        <v>PM</v>
      </c>
      <c r="AB408" t="str">
        <f>TEXT(RESULT__B[[#This Row],[DTEDAY]],"DD")</f>
        <v>18</v>
      </c>
    </row>
    <row r="409" spans="1:28" x14ac:dyDescent="0.25">
      <c r="A409" t="s">
        <v>16</v>
      </c>
      <c r="B409">
        <v>407</v>
      </c>
      <c r="C409" s="1">
        <v>40561</v>
      </c>
      <c r="D409">
        <v>1</v>
      </c>
      <c r="E409">
        <v>0</v>
      </c>
      <c r="F409">
        <v>1</v>
      </c>
      <c r="G409">
        <v>22</v>
      </c>
      <c r="H409" t="s">
        <v>21</v>
      </c>
      <c r="I409">
        <v>2</v>
      </c>
      <c r="J409">
        <v>2</v>
      </c>
      <c r="K409" s="53">
        <v>0.22</v>
      </c>
      <c r="L409" s="53">
        <v>0.2576</v>
      </c>
      <c r="M409">
        <v>0.93</v>
      </c>
      <c r="N409">
        <v>8.9599999999999999E-2</v>
      </c>
      <c r="O409">
        <v>0</v>
      </c>
      <c r="P409">
        <v>33</v>
      </c>
      <c r="Q409">
        <v>33</v>
      </c>
      <c r="R409" t="s">
        <v>33</v>
      </c>
      <c r="S409">
        <v>2011</v>
      </c>
      <c r="T409" t="s">
        <v>31</v>
      </c>
      <c r="U409" s="66">
        <v>0.91666666666666663</v>
      </c>
      <c r="V409" t="s">
        <v>51</v>
      </c>
      <c r="W409" t="s">
        <v>34</v>
      </c>
      <c r="X409" s="53">
        <v>0.22</v>
      </c>
      <c r="Y409" s="53">
        <v>0.26</v>
      </c>
      <c r="Z409" s="54">
        <v>0.93</v>
      </c>
      <c r="AA409" s="67" t="str">
        <f>TEXT(RESULT__B[[#This Row],[TIME]],"AM/PM")</f>
        <v>PM</v>
      </c>
      <c r="AB409" t="str">
        <f>TEXT(RESULT__B[[#This Row],[DTEDAY]],"DD")</f>
        <v>18</v>
      </c>
    </row>
    <row r="410" spans="1:28" x14ac:dyDescent="0.25">
      <c r="A410" t="s">
        <v>16</v>
      </c>
      <c r="B410">
        <v>408</v>
      </c>
      <c r="C410" s="1">
        <v>40561</v>
      </c>
      <c r="D410">
        <v>1</v>
      </c>
      <c r="E410">
        <v>0</v>
      </c>
      <c r="F410">
        <v>1</v>
      </c>
      <c r="G410">
        <v>23</v>
      </c>
      <c r="H410" t="s">
        <v>21</v>
      </c>
      <c r="I410">
        <v>2</v>
      </c>
      <c r="J410">
        <v>2</v>
      </c>
      <c r="K410" s="53">
        <v>0.22</v>
      </c>
      <c r="L410" s="53">
        <v>0.2727</v>
      </c>
      <c r="M410">
        <v>0.93</v>
      </c>
      <c r="N410">
        <v>0</v>
      </c>
      <c r="O410">
        <v>1</v>
      </c>
      <c r="P410">
        <v>19</v>
      </c>
      <c r="Q410">
        <v>20</v>
      </c>
      <c r="R410" t="s">
        <v>33</v>
      </c>
      <c r="S410">
        <v>2011</v>
      </c>
      <c r="T410" t="s">
        <v>31</v>
      </c>
      <c r="U410" s="66">
        <v>0.95833333333333337</v>
      </c>
      <c r="V410" t="s">
        <v>51</v>
      </c>
      <c r="W410" t="s">
        <v>34</v>
      </c>
      <c r="X410" s="53">
        <v>0.22</v>
      </c>
      <c r="Y410" s="53">
        <v>0.27</v>
      </c>
      <c r="Z410" s="54">
        <v>0.93</v>
      </c>
      <c r="AA410" s="67" t="str">
        <f>TEXT(RESULT__B[[#This Row],[TIME]],"AM/PM")</f>
        <v>PM</v>
      </c>
      <c r="AB410" t="str">
        <f>TEXT(RESULT__B[[#This Row],[DTEDAY]],"DD")</f>
        <v>18</v>
      </c>
    </row>
    <row r="411" spans="1:28" x14ac:dyDescent="0.25">
      <c r="A411" t="s">
        <v>16</v>
      </c>
      <c r="B411">
        <v>409</v>
      </c>
      <c r="C411" s="1">
        <v>40562</v>
      </c>
      <c r="D411">
        <v>1</v>
      </c>
      <c r="E411">
        <v>0</v>
      </c>
      <c r="F411">
        <v>1</v>
      </c>
      <c r="G411">
        <v>0</v>
      </c>
      <c r="H411" t="s">
        <v>21</v>
      </c>
      <c r="I411">
        <v>3</v>
      </c>
      <c r="J411">
        <v>2</v>
      </c>
      <c r="K411" s="53">
        <v>0.22</v>
      </c>
      <c r="L411" s="53">
        <v>0.2727</v>
      </c>
      <c r="M411">
        <v>0.93</v>
      </c>
      <c r="N411">
        <v>0</v>
      </c>
      <c r="O411">
        <v>0</v>
      </c>
      <c r="P411">
        <v>3</v>
      </c>
      <c r="Q411">
        <v>3</v>
      </c>
      <c r="R411" t="s">
        <v>33</v>
      </c>
      <c r="S411">
        <v>2011</v>
      </c>
      <c r="T411" t="s">
        <v>31</v>
      </c>
      <c r="U411" s="66">
        <v>0</v>
      </c>
      <c r="V411" t="s">
        <v>52</v>
      </c>
      <c r="W411" t="s">
        <v>34</v>
      </c>
      <c r="X411" s="53">
        <v>0.22</v>
      </c>
      <c r="Y411" s="53">
        <v>0.27</v>
      </c>
      <c r="Z411" s="54">
        <v>0.93</v>
      </c>
      <c r="AA411" s="67" t="str">
        <f>TEXT(RESULT__B[[#This Row],[TIME]],"AM/PM")</f>
        <v>AM</v>
      </c>
      <c r="AB411" t="str">
        <f>TEXT(RESULT__B[[#This Row],[DTEDAY]],"DD")</f>
        <v>19</v>
      </c>
    </row>
    <row r="412" spans="1:28" x14ac:dyDescent="0.25">
      <c r="A412" t="s">
        <v>16</v>
      </c>
      <c r="B412">
        <v>410</v>
      </c>
      <c r="C412" s="1">
        <v>40562</v>
      </c>
      <c r="D412">
        <v>1</v>
      </c>
      <c r="E412">
        <v>0</v>
      </c>
      <c r="F412">
        <v>1</v>
      </c>
      <c r="G412">
        <v>1</v>
      </c>
      <c r="H412" t="s">
        <v>21</v>
      </c>
      <c r="I412">
        <v>3</v>
      </c>
      <c r="J412">
        <v>3</v>
      </c>
      <c r="K412" s="53">
        <v>0.22</v>
      </c>
      <c r="L412" s="53">
        <v>0.2273</v>
      </c>
      <c r="M412">
        <v>0.93</v>
      </c>
      <c r="N412">
        <v>0.1343</v>
      </c>
      <c r="O412">
        <v>1</v>
      </c>
      <c r="P412">
        <v>6</v>
      </c>
      <c r="Q412">
        <v>7</v>
      </c>
      <c r="R412" t="s">
        <v>33</v>
      </c>
      <c r="S412">
        <v>2011</v>
      </c>
      <c r="T412" t="s">
        <v>31</v>
      </c>
      <c r="U412" s="66">
        <v>4.1666666666666664E-2</v>
      </c>
      <c r="V412" t="s">
        <v>52</v>
      </c>
      <c r="W412" t="s">
        <v>35</v>
      </c>
      <c r="X412" s="53">
        <v>0.22</v>
      </c>
      <c r="Y412" s="53">
        <v>0.23</v>
      </c>
      <c r="Z412" s="54">
        <v>0.93</v>
      </c>
      <c r="AA412" s="67" t="str">
        <f>TEXT(RESULT__B[[#This Row],[TIME]],"AM/PM")</f>
        <v>AM</v>
      </c>
      <c r="AB412" t="str">
        <f>TEXT(RESULT__B[[#This Row],[DTEDAY]],"DD")</f>
        <v>19</v>
      </c>
    </row>
    <row r="413" spans="1:28" x14ac:dyDescent="0.25">
      <c r="A413" t="s">
        <v>16</v>
      </c>
      <c r="B413">
        <v>411</v>
      </c>
      <c r="C413" s="1">
        <v>40562</v>
      </c>
      <c r="D413">
        <v>1</v>
      </c>
      <c r="E413">
        <v>0</v>
      </c>
      <c r="F413">
        <v>1</v>
      </c>
      <c r="G413">
        <v>2</v>
      </c>
      <c r="H413" t="s">
        <v>21</v>
      </c>
      <c r="I413">
        <v>3</v>
      </c>
      <c r="J413">
        <v>3</v>
      </c>
      <c r="K413" s="53">
        <v>0.22</v>
      </c>
      <c r="L413" s="53">
        <v>0.2273</v>
      </c>
      <c r="M413">
        <v>0.93</v>
      </c>
      <c r="N413">
        <v>0.1343</v>
      </c>
      <c r="O413">
        <v>0</v>
      </c>
      <c r="P413">
        <v>3</v>
      </c>
      <c r="Q413">
        <v>3</v>
      </c>
      <c r="R413" t="s">
        <v>33</v>
      </c>
      <c r="S413">
        <v>2011</v>
      </c>
      <c r="T413" t="s">
        <v>31</v>
      </c>
      <c r="U413" s="66">
        <v>8.3333333333333329E-2</v>
      </c>
      <c r="V413" t="s">
        <v>52</v>
      </c>
      <c r="W413" t="s">
        <v>35</v>
      </c>
      <c r="X413" s="53">
        <v>0.22</v>
      </c>
      <c r="Y413" s="53">
        <v>0.23</v>
      </c>
      <c r="Z413" s="54">
        <v>0.93</v>
      </c>
      <c r="AA413" s="67" t="str">
        <f>TEXT(RESULT__B[[#This Row],[TIME]],"AM/PM")</f>
        <v>AM</v>
      </c>
      <c r="AB413" t="str">
        <f>TEXT(RESULT__B[[#This Row],[DTEDAY]],"DD")</f>
        <v>19</v>
      </c>
    </row>
    <row r="414" spans="1:28" x14ac:dyDescent="0.25">
      <c r="A414" t="s">
        <v>16</v>
      </c>
      <c r="B414">
        <v>412</v>
      </c>
      <c r="C414" s="1">
        <v>40562</v>
      </c>
      <c r="D414">
        <v>1</v>
      </c>
      <c r="E414">
        <v>0</v>
      </c>
      <c r="F414">
        <v>1</v>
      </c>
      <c r="G414">
        <v>4</v>
      </c>
      <c r="H414" t="s">
        <v>21</v>
      </c>
      <c r="I414">
        <v>3</v>
      </c>
      <c r="J414">
        <v>3</v>
      </c>
      <c r="K414" s="53">
        <v>0.22</v>
      </c>
      <c r="L414" s="53">
        <v>0.2273</v>
      </c>
      <c r="M414">
        <v>0.93</v>
      </c>
      <c r="N414">
        <v>0.1343</v>
      </c>
      <c r="O414">
        <v>1</v>
      </c>
      <c r="P414">
        <v>1</v>
      </c>
      <c r="Q414">
        <v>2</v>
      </c>
      <c r="R414" t="s">
        <v>33</v>
      </c>
      <c r="S414">
        <v>2011</v>
      </c>
      <c r="T414" t="s">
        <v>31</v>
      </c>
      <c r="U414" s="66">
        <v>0.16666666666666666</v>
      </c>
      <c r="V414" t="s">
        <v>52</v>
      </c>
      <c r="W414" t="s">
        <v>35</v>
      </c>
      <c r="X414" s="53">
        <v>0.22</v>
      </c>
      <c r="Y414" s="53">
        <v>0.23</v>
      </c>
      <c r="Z414" s="54">
        <v>0.93</v>
      </c>
      <c r="AA414" s="67" t="str">
        <f>TEXT(RESULT__B[[#This Row],[TIME]],"AM/PM")</f>
        <v>AM</v>
      </c>
      <c r="AB414" t="str">
        <f>TEXT(RESULT__B[[#This Row],[DTEDAY]],"DD")</f>
        <v>19</v>
      </c>
    </row>
    <row r="415" spans="1:28" x14ac:dyDescent="0.25">
      <c r="A415" t="s">
        <v>16</v>
      </c>
      <c r="B415">
        <v>413</v>
      </c>
      <c r="C415" s="1">
        <v>40562</v>
      </c>
      <c r="D415">
        <v>1</v>
      </c>
      <c r="E415">
        <v>0</v>
      </c>
      <c r="F415">
        <v>1</v>
      </c>
      <c r="G415">
        <v>5</v>
      </c>
      <c r="H415" t="s">
        <v>21</v>
      </c>
      <c r="I415">
        <v>3</v>
      </c>
      <c r="J415">
        <v>2</v>
      </c>
      <c r="K415" s="53">
        <v>0.22</v>
      </c>
      <c r="L415" s="53">
        <v>0.2576</v>
      </c>
      <c r="M415">
        <v>0.93</v>
      </c>
      <c r="N415">
        <v>8.9599999999999999E-2</v>
      </c>
      <c r="O415">
        <v>0</v>
      </c>
      <c r="P415">
        <v>7</v>
      </c>
      <c r="Q415">
        <v>7</v>
      </c>
      <c r="R415" t="s">
        <v>33</v>
      </c>
      <c r="S415">
        <v>2011</v>
      </c>
      <c r="T415" t="s">
        <v>31</v>
      </c>
      <c r="U415" s="66">
        <v>0.20833333333333334</v>
      </c>
      <c r="V415" t="s">
        <v>52</v>
      </c>
      <c r="W415" t="s">
        <v>34</v>
      </c>
      <c r="X415" s="53">
        <v>0.22</v>
      </c>
      <c r="Y415" s="53">
        <v>0.26</v>
      </c>
      <c r="Z415" s="54">
        <v>0.93</v>
      </c>
      <c r="AA415" s="67" t="str">
        <f>TEXT(RESULT__B[[#This Row],[TIME]],"AM/PM")</f>
        <v>AM</v>
      </c>
      <c r="AB415" t="str">
        <f>TEXT(RESULT__B[[#This Row],[DTEDAY]],"DD")</f>
        <v>19</v>
      </c>
    </row>
    <row r="416" spans="1:28" x14ac:dyDescent="0.25">
      <c r="A416" t="s">
        <v>16</v>
      </c>
      <c r="B416">
        <v>414</v>
      </c>
      <c r="C416" s="1">
        <v>40562</v>
      </c>
      <c r="D416">
        <v>1</v>
      </c>
      <c r="E416">
        <v>0</v>
      </c>
      <c r="F416">
        <v>1</v>
      </c>
      <c r="G416">
        <v>6</v>
      </c>
      <c r="H416" t="s">
        <v>21</v>
      </c>
      <c r="I416">
        <v>3</v>
      </c>
      <c r="J416">
        <v>2</v>
      </c>
      <c r="K416" s="53">
        <v>0.22</v>
      </c>
      <c r="L416" s="53">
        <v>0.2576</v>
      </c>
      <c r="M416">
        <v>0.93</v>
      </c>
      <c r="N416">
        <v>8.9599999999999999E-2</v>
      </c>
      <c r="O416">
        <v>0</v>
      </c>
      <c r="P416">
        <v>32</v>
      </c>
      <c r="Q416">
        <v>32</v>
      </c>
      <c r="R416" t="s">
        <v>33</v>
      </c>
      <c r="S416">
        <v>2011</v>
      </c>
      <c r="T416" t="s">
        <v>31</v>
      </c>
      <c r="U416" s="66">
        <v>0.25</v>
      </c>
      <c r="V416" t="s">
        <v>52</v>
      </c>
      <c r="W416" t="s">
        <v>34</v>
      </c>
      <c r="X416" s="53">
        <v>0.22</v>
      </c>
      <c r="Y416" s="53">
        <v>0.26</v>
      </c>
      <c r="Z416" s="54">
        <v>0.93</v>
      </c>
      <c r="AA416" s="67" t="str">
        <f>TEXT(RESULT__B[[#This Row],[TIME]],"AM/PM")</f>
        <v>AM</v>
      </c>
      <c r="AB416" t="str">
        <f>TEXT(RESULT__B[[#This Row],[DTEDAY]],"DD")</f>
        <v>19</v>
      </c>
    </row>
    <row r="417" spans="1:28" x14ac:dyDescent="0.25">
      <c r="A417" t="s">
        <v>16</v>
      </c>
      <c r="B417">
        <v>415</v>
      </c>
      <c r="C417" s="1">
        <v>40562</v>
      </c>
      <c r="D417">
        <v>1</v>
      </c>
      <c r="E417">
        <v>0</v>
      </c>
      <c r="F417">
        <v>1</v>
      </c>
      <c r="G417">
        <v>7</v>
      </c>
      <c r="H417" t="s">
        <v>21</v>
      </c>
      <c r="I417">
        <v>3</v>
      </c>
      <c r="J417">
        <v>2</v>
      </c>
      <c r="K417" s="53">
        <v>0.24</v>
      </c>
      <c r="L417" s="53">
        <v>0.2576</v>
      </c>
      <c r="M417">
        <v>0.92</v>
      </c>
      <c r="N417">
        <v>0.1045</v>
      </c>
      <c r="O417">
        <v>1</v>
      </c>
      <c r="P417">
        <v>89</v>
      </c>
      <c r="Q417">
        <v>90</v>
      </c>
      <c r="R417" t="s">
        <v>33</v>
      </c>
      <c r="S417">
        <v>2011</v>
      </c>
      <c r="T417" t="s">
        <v>31</v>
      </c>
      <c r="U417" s="66">
        <v>0.29166666666666669</v>
      </c>
      <c r="V417" t="s">
        <v>52</v>
      </c>
      <c r="W417" t="s">
        <v>34</v>
      </c>
      <c r="X417" s="53">
        <v>0.24</v>
      </c>
      <c r="Y417" s="53">
        <v>0.26</v>
      </c>
      <c r="Z417" s="54">
        <v>0.92</v>
      </c>
      <c r="AA417" s="67" t="str">
        <f>TEXT(RESULT__B[[#This Row],[TIME]],"AM/PM")</f>
        <v>AM</v>
      </c>
      <c r="AB417" t="str">
        <f>TEXT(RESULT__B[[#This Row],[DTEDAY]],"DD")</f>
        <v>19</v>
      </c>
    </row>
    <row r="418" spans="1:28" x14ac:dyDescent="0.25">
      <c r="A418" t="s">
        <v>16</v>
      </c>
      <c r="B418">
        <v>416</v>
      </c>
      <c r="C418" s="1">
        <v>40562</v>
      </c>
      <c r="D418">
        <v>1</v>
      </c>
      <c r="E418">
        <v>0</v>
      </c>
      <c r="F418">
        <v>1</v>
      </c>
      <c r="G418">
        <v>8</v>
      </c>
      <c r="H418" t="s">
        <v>21</v>
      </c>
      <c r="I418">
        <v>3</v>
      </c>
      <c r="J418">
        <v>2</v>
      </c>
      <c r="K418" s="53">
        <v>0.24</v>
      </c>
      <c r="L418" s="53">
        <v>0.2576</v>
      </c>
      <c r="M418">
        <v>0.93</v>
      </c>
      <c r="N418">
        <v>0.1045</v>
      </c>
      <c r="O418">
        <v>1</v>
      </c>
      <c r="P418">
        <v>196</v>
      </c>
      <c r="Q418">
        <v>197</v>
      </c>
      <c r="R418" t="s">
        <v>33</v>
      </c>
      <c r="S418">
        <v>2011</v>
      </c>
      <c r="T418" t="s">
        <v>31</v>
      </c>
      <c r="U418" s="66">
        <v>0.33333333333333331</v>
      </c>
      <c r="V418" t="s">
        <v>52</v>
      </c>
      <c r="W418" t="s">
        <v>34</v>
      </c>
      <c r="X418" s="53">
        <v>0.24</v>
      </c>
      <c r="Y418" s="53">
        <v>0.26</v>
      </c>
      <c r="Z418" s="54">
        <v>0.93</v>
      </c>
      <c r="AA418" s="67" t="str">
        <f>TEXT(RESULT__B[[#This Row],[TIME]],"AM/PM")</f>
        <v>AM</v>
      </c>
      <c r="AB418" t="str">
        <f>TEXT(RESULT__B[[#This Row],[DTEDAY]],"DD")</f>
        <v>19</v>
      </c>
    </row>
    <row r="419" spans="1:28" x14ac:dyDescent="0.25">
      <c r="A419" t="s">
        <v>16</v>
      </c>
      <c r="B419">
        <v>417</v>
      </c>
      <c r="C419" s="1">
        <v>40562</v>
      </c>
      <c r="D419">
        <v>1</v>
      </c>
      <c r="E419">
        <v>0</v>
      </c>
      <c r="F419">
        <v>1</v>
      </c>
      <c r="G419">
        <v>9</v>
      </c>
      <c r="H419" t="s">
        <v>21</v>
      </c>
      <c r="I419">
        <v>3</v>
      </c>
      <c r="J419">
        <v>2</v>
      </c>
      <c r="K419" s="53">
        <v>0.24</v>
      </c>
      <c r="L419" s="53">
        <v>0.2576</v>
      </c>
      <c r="M419">
        <v>0.93</v>
      </c>
      <c r="N419">
        <v>0.1045</v>
      </c>
      <c r="O419">
        <v>2</v>
      </c>
      <c r="P419">
        <v>107</v>
      </c>
      <c r="Q419">
        <v>109</v>
      </c>
      <c r="R419" t="s">
        <v>33</v>
      </c>
      <c r="S419">
        <v>2011</v>
      </c>
      <c r="T419" t="s">
        <v>31</v>
      </c>
      <c r="U419" s="66">
        <v>0.375</v>
      </c>
      <c r="V419" t="s">
        <v>52</v>
      </c>
      <c r="W419" t="s">
        <v>34</v>
      </c>
      <c r="X419" s="53">
        <v>0.24</v>
      </c>
      <c r="Y419" s="53">
        <v>0.26</v>
      </c>
      <c r="Z419" s="54">
        <v>0.93</v>
      </c>
      <c r="AA419" s="67" t="str">
        <f>TEXT(RESULT__B[[#This Row],[TIME]],"AM/PM")</f>
        <v>AM</v>
      </c>
      <c r="AB419" t="str">
        <f>TEXT(RESULT__B[[#This Row],[DTEDAY]],"DD")</f>
        <v>19</v>
      </c>
    </row>
    <row r="420" spans="1:28" x14ac:dyDescent="0.25">
      <c r="A420" t="s">
        <v>16</v>
      </c>
      <c r="B420">
        <v>418</v>
      </c>
      <c r="C420" s="1">
        <v>40562</v>
      </c>
      <c r="D420">
        <v>1</v>
      </c>
      <c r="E420">
        <v>0</v>
      </c>
      <c r="F420">
        <v>1</v>
      </c>
      <c r="G420">
        <v>10</v>
      </c>
      <c r="H420" t="s">
        <v>21</v>
      </c>
      <c r="I420">
        <v>3</v>
      </c>
      <c r="J420">
        <v>2</v>
      </c>
      <c r="K420" s="53">
        <v>0.26</v>
      </c>
      <c r="L420" s="53">
        <v>0.2727</v>
      </c>
      <c r="M420">
        <v>0.93</v>
      </c>
      <c r="N420">
        <v>0.1343</v>
      </c>
      <c r="O420">
        <v>1</v>
      </c>
      <c r="P420">
        <v>46</v>
      </c>
      <c r="Q420">
        <v>47</v>
      </c>
      <c r="R420" t="s">
        <v>33</v>
      </c>
      <c r="S420">
        <v>2011</v>
      </c>
      <c r="T420" t="s">
        <v>31</v>
      </c>
      <c r="U420" s="66">
        <v>0.41666666666666669</v>
      </c>
      <c r="V420" t="s">
        <v>52</v>
      </c>
      <c r="W420" t="s">
        <v>34</v>
      </c>
      <c r="X420" s="53">
        <v>0.26</v>
      </c>
      <c r="Y420" s="53">
        <v>0.27</v>
      </c>
      <c r="Z420" s="54">
        <v>0.93</v>
      </c>
      <c r="AA420" s="67" t="str">
        <f>TEXT(RESULT__B[[#This Row],[TIME]],"AM/PM")</f>
        <v>AM</v>
      </c>
      <c r="AB420" t="str">
        <f>TEXT(RESULT__B[[#This Row],[DTEDAY]],"DD")</f>
        <v>19</v>
      </c>
    </row>
    <row r="421" spans="1:28" x14ac:dyDescent="0.25">
      <c r="A421" t="s">
        <v>16</v>
      </c>
      <c r="B421">
        <v>419</v>
      </c>
      <c r="C421" s="1">
        <v>40562</v>
      </c>
      <c r="D421">
        <v>1</v>
      </c>
      <c r="E421">
        <v>0</v>
      </c>
      <c r="F421">
        <v>1</v>
      </c>
      <c r="G421">
        <v>11</v>
      </c>
      <c r="H421" t="s">
        <v>21</v>
      </c>
      <c r="I421">
        <v>3</v>
      </c>
      <c r="J421">
        <v>2</v>
      </c>
      <c r="K421" s="53">
        <v>0.28000000000000003</v>
      </c>
      <c r="L421" s="53">
        <v>0.30299999999999999</v>
      </c>
      <c r="M421">
        <v>0.87</v>
      </c>
      <c r="N421">
        <v>8.9599999999999999E-2</v>
      </c>
      <c r="O421">
        <v>5</v>
      </c>
      <c r="P421">
        <v>47</v>
      </c>
      <c r="Q421">
        <v>52</v>
      </c>
      <c r="R421" t="s">
        <v>33</v>
      </c>
      <c r="S421">
        <v>2011</v>
      </c>
      <c r="T421" t="s">
        <v>31</v>
      </c>
      <c r="U421" s="66">
        <v>0.45833333333333331</v>
      </c>
      <c r="V421" t="s">
        <v>52</v>
      </c>
      <c r="W421" t="s">
        <v>34</v>
      </c>
      <c r="X421" s="53">
        <v>0.28000000000000003</v>
      </c>
      <c r="Y421" s="53">
        <v>0.3</v>
      </c>
      <c r="Z421" s="54">
        <v>0.87</v>
      </c>
      <c r="AA421" s="67" t="str">
        <f>TEXT(RESULT__B[[#This Row],[TIME]],"AM/PM")</f>
        <v>AM</v>
      </c>
      <c r="AB421" t="str">
        <f>TEXT(RESULT__B[[#This Row],[DTEDAY]],"DD")</f>
        <v>19</v>
      </c>
    </row>
    <row r="422" spans="1:28" x14ac:dyDescent="0.25">
      <c r="A422" t="s">
        <v>16</v>
      </c>
      <c r="B422">
        <v>420</v>
      </c>
      <c r="C422" s="1">
        <v>40562</v>
      </c>
      <c r="D422">
        <v>1</v>
      </c>
      <c r="E422">
        <v>0</v>
      </c>
      <c r="F422">
        <v>1</v>
      </c>
      <c r="G422">
        <v>12</v>
      </c>
      <c r="H422" t="s">
        <v>21</v>
      </c>
      <c r="I422">
        <v>3</v>
      </c>
      <c r="J422">
        <v>2</v>
      </c>
      <c r="K422" s="53">
        <v>0.3</v>
      </c>
      <c r="L422" s="53">
        <v>0.31819999999999998</v>
      </c>
      <c r="M422">
        <v>0.81</v>
      </c>
      <c r="N422">
        <v>8.9599999999999999E-2</v>
      </c>
      <c r="O422">
        <v>5</v>
      </c>
      <c r="P422">
        <v>65</v>
      </c>
      <c r="Q422">
        <v>70</v>
      </c>
      <c r="R422" t="s">
        <v>33</v>
      </c>
      <c r="S422">
        <v>2011</v>
      </c>
      <c r="T422" t="s">
        <v>31</v>
      </c>
      <c r="U422" s="66">
        <v>0.5</v>
      </c>
      <c r="V422" t="s">
        <v>52</v>
      </c>
      <c r="W422" t="s">
        <v>34</v>
      </c>
      <c r="X422" s="53">
        <v>0.3</v>
      </c>
      <c r="Y422" s="53">
        <v>0.32</v>
      </c>
      <c r="Z422" s="54">
        <v>0.81</v>
      </c>
      <c r="AA422" s="67" t="str">
        <f>TEXT(RESULT__B[[#This Row],[TIME]],"AM/PM")</f>
        <v>PM</v>
      </c>
      <c r="AB422" t="str">
        <f>TEXT(RESULT__B[[#This Row],[DTEDAY]],"DD")</f>
        <v>19</v>
      </c>
    </row>
    <row r="423" spans="1:28" x14ac:dyDescent="0.25">
      <c r="A423" t="s">
        <v>16</v>
      </c>
      <c r="B423">
        <v>421</v>
      </c>
      <c r="C423" s="1">
        <v>40562</v>
      </c>
      <c r="D423">
        <v>1</v>
      </c>
      <c r="E423">
        <v>0</v>
      </c>
      <c r="F423">
        <v>1</v>
      </c>
      <c r="G423">
        <v>13</v>
      </c>
      <c r="H423" t="s">
        <v>21</v>
      </c>
      <c r="I423">
        <v>3</v>
      </c>
      <c r="J423">
        <v>1</v>
      </c>
      <c r="K423" s="53">
        <v>0.4</v>
      </c>
      <c r="L423" s="53">
        <v>0.40910000000000002</v>
      </c>
      <c r="M423">
        <v>0.62</v>
      </c>
      <c r="N423">
        <v>0.28360000000000002</v>
      </c>
      <c r="O423">
        <v>11</v>
      </c>
      <c r="P423">
        <v>67</v>
      </c>
      <c r="Q423">
        <v>78</v>
      </c>
      <c r="R423" t="s">
        <v>33</v>
      </c>
      <c r="S423">
        <v>2011</v>
      </c>
      <c r="T423" t="s">
        <v>31</v>
      </c>
      <c r="U423" s="66">
        <v>0.54166666666666663</v>
      </c>
      <c r="V423" t="s">
        <v>52</v>
      </c>
      <c r="W423" t="s">
        <v>32</v>
      </c>
      <c r="X423" s="53">
        <v>0.4</v>
      </c>
      <c r="Y423" s="53">
        <v>0.41</v>
      </c>
      <c r="Z423" s="54">
        <v>0.62</v>
      </c>
      <c r="AA423" s="67" t="str">
        <f>TEXT(RESULT__B[[#This Row],[TIME]],"AM/PM")</f>
        <v>PM</v>
      </c>
      <c r="AB423" t="str">
        <f>TEXT(RESULT__B[[#This Row],[DTEDAY]],"DD")</f>
        <v>19</v>
      </c>
    </row>
    <row r="424" spans="1:28" x14ac:dyDescent="0.25">
      <c r="A424" t="s">
        <v>16</v>
      </c>
      <c r="B424">
        <v>422</v>
      </c>
      <c r="C424" s="1">
        <v>40562</v>
      </c>
      <c r="D424">
        <v>1</v>
      </c>
      <c r="E424">
        <v>0</v>
      </c>
      <c r="F424">
        <v>1</v>
      </c>
      <c r="G424">
        <v>14</v>
      </c>
      <c r="H424" t="s">
        <v>21</v>
      </c>
      <c r="I424">
        <v>3</v>
      </c>
      <c r="J424">
        <v>1</v>
      </c>
      <c r="K424" s="53">
        <v>0.4</v>
      </c>
      <c r="L424" s="53">
        <v>0.40910000000000002</v>
      </c>
      <c r="M424">
        <v>0.57999999999999996</v>
      </c>
      <c r="N424">
        <v>0.25369999999999998</v>
      </c>
      <c r="O424">
        <v>7</v>
      </c>
      <c r="P424">
        <v>68</v>
      </c>
      <c r="Q424">
        <v>75</v>
      </c>
      <c r="R424" t="s">
        <v>33</v>
      </c>
      <c r="S424">
        <v>2011</v>
      </c>
      <c r="T424" t="s">
        <v>31</v>
      </c>
      <c r="U424" s="66">
        <v>0.58333333333333337</v>
      </c>
      <c r="V424" t="s">
        <v>52</v>
      </c>
      <c r="W424" t="s">
        <v>32</v>
      </c>
      <c r="X424" s="53">
        <v>0.4</v>
      </c>
      <c r="Y424" s="53">
        <v>0.41</v>
      </c>
      <c r="Z424" s="54">
        <v>0.57999999999999996</v>
      </c>
      <c r="AA424" s="67" t="str">
        <f>TEXT(RESULT__B[[#This Row],[TIME]],"AM/PM")</f>
        <v>PM</v>
      </c>
      <c r="AB424" t="str">
        <f>TEXT(RESULT__B[[#This Row],[DTEDAY]],"DD")</f>
        <v>19</v>
      </c>
    </row>
    <row r="425" spans="1:28" x14ac:dyDescent="0.25">
      <c r="A425" t="s">
        <v>16</v>
      </c>
      <c r="B425">
        <v>423</v>
      </c>
      <c r="C425" s="1">
        <v>40562</v>
      </c>
      <c r="D425">
        <v>1</v>
      </c>
      <c r="E425">
        <v>0</v>
      </c>
      <c r="F425">
        <v>1</v>
      </c>
      <c r="G425">
        <v>15</v>
      </c>
      <c r="H425" t="s">
        <v>21</v>
      </c>
      <c r="I425">
        <v>3</v>
      </c>
      <c r="J425">
        <v>1</v>
      </c>
      <c r="K425" s="53">
        <v>0.4</v>
      </c>
      <c r="L425" s="53">
        <v>0.40910000000000002</v>
      </c>
      <c r="M425">
        <v>0.54</v>
      </c>
      <c r="N425">
        <v>0.28360000000000002</v>
      </c>
      <c r="O425">
        <v>4</v>
      </c>
      <c r="P425">
        <v>78</v>
      </c>
      <c r="Q425">
        <v>82</v>
      </c>
      <c r="R425" t="s">
        <v>33</v>
      </c>
      <c r="S425">
        <v>2011</v>
      </c>
      <c r="T425" t="s">
        <v>31</v>
      </c>
      <c r="U425" s="66">
        <v>0.625</v>
      </c>
      <c r="V425" t="s">
        <v>52</v>
      </c>
      <c r="W425" t="s">
        <v>32</v>
      </c>
      <c r="X425" s="53">
        <v>0.4</v>
      </c>
      <c r="Y425" s="53">
        <v>0.41</v>
      </c>
      <c r="Z425" s="54">
        <v>0.54</v>
      </c>
      <c r="AA425" s="67" t="str">
        <f>TEXT(RESULT__B[[#This Row],[TIME]],"AM/PM")</f>
        <v>PM</v>
      </c>
      <c r="AB425" t="str">
        <f>TEXT(RESULT__B[[#This Row],[DTEDAY]],"DD")</f>
        <v>19</v>
      </c>
    </row>
    <row r="426" spans="1:28" x14ac:dyDescent="0.25">
      <c r="A426" t="s">
        <v>16</v>
      </c>
      <c r="B426">
        <v>424</v>
      </c>
      <c r="C426" s="1">
        <v>40562</v>
      </c>
      <c r="D426">
        <v>1</v>
      </c>
      <c r="E426">
        <v>0</v>
      </c>
      <c r="F426">
        <v>1</v>
      </c>
      <c r="G426">
        <v>16</v>
      </c>
      <c r="H426" t="s">
        <v>21</v>
      </c>
      <c r="I426">
        <v>3</v>
      </c>
      <c r="J426">
        <v>1</v>
      </c>
      <c r="K426" s="53">
        <v>0.38</v>
      </c>
      <c r="L426" s="53">
        <v>0.39389999999999997</v>
      </c>
      <c r="M426">
        <v>0.57999999999999996</v>
      </c>
      <c r="N426">
        <v>0.3881</v>
      </c>
      <c r="O426">
        <v>10</v>
      </c>
      <c r="P426">
        <v>94</v>
      </c>
      <c r="Q426">
        <v>104</v>
      </c>
      <c r="R426" t="s">
        <v>33</v>
      </c>
      <c r="S426">
        <v>2011</v>
      </c>
      <c r="T426" t="s">
        <v>31</v>
      </c>
      <c r="U426" s="66">
        <v>0.66666666666666663</v>
      </c>
      <c r="V426" t="s">
        <v>52</v>
      </c>
      <c r="W426" t="s">
        <v>32</v>
      </c>
      <c r="X426" s="53">
        <v>0.38</v>
      </c>
      <c r="Y426" s="53">
        <v>0.39</v>
      </c>
      <c r="Z426" s="54">
        <v>0.57999999999999996</v>
      </c>
      <c r="AA426" s="67" t="str">
        <f>TEXT(RESULT__B[[#This Row],[TIME]],"AM/PM")</f>
        <v>PM</v>
      </c>
      <c r="AB426" t="str">
        <f>TEXT(RESULT__B[[#This Row],[DTEDAY]],"DD")</f>
        <v>19</v>
      </c>
    </row>
    <row r="427" spans="1:28" x14ac:dyDescent="0.25">
      <c r="A427" t="s">
        <v>16</v>
      </c>
      <c r="B427">
        <v>425</v>
      </c>
      <c r="C427" s="1">
        <v>40562</v>
      </c>
      <c r="D427">
        <v>1</v>
      </c>
      <c r="E427">
        <v>0</v>
      </c>
      <c r="F427">
        <v>1</v>
      </c>
      <c r="G427">
        <v>17</v>
      </c>
      <c r="H427" t="s">
        <v>21</v>
      </c>
      <c r="I427">
        <v>3</v>
      </c>
      <c r="J427">
        <v>1</v>
      </c>
      <c r="K427" s="53">
        <v>0.36</v>
      </c>
      <c r="L427" s="53">
        <v>0.33329999999999999</v>
      </c>
      <c r="M427">
        <v>0.56999999999999995</v>
      </c>
      <c r="N427">
        <v>0.32840000000000003</v>
      </c>
      <c r="O427">
        <v>7</v>
      </c>
      <c r="P427">
        <v>190</v>
      </c>
      <c r="Q427">
        <v>197</v>
      </c>
      <c r="R427" t="s">
        <v>33</v>
      </c>
      <c r="S427">
        <v>2011</v>
      </c>
      <c r="T427" t="s">
        <v>31</v>
      </c>
      <c r="U427" s="66">
        <v>0.70833333333333337</v>
      </c>
      <c r="V427" t="s">
        <v>52</v>
      </c>
      <c r="W427" t="s">
        <v>32</v>
      </c>
      <c r="X427" s="53">
        <v>0.36</v>
      </c>
      <c r="Y427" s="53">
        <v>0.33</v>
      </c>
      <c r="Z427" s="54">
        <v>0.56999999999999995</v>
      </c>
      <c r="AA427" s="67" t="str">
        <f>TEXT(RESULT__B[[#This Row],[TIME]],"AM/PM")</f>
        <v>PM</v>
      </c>
      <c r="AB427" t="str">
        <f>TEXT(RESULT__B[[#This Row],[DTEDAY]],"DD")</f>
        <v>19</v>
      </c>
    </row>
    <row r="428" spans="1:28" x14ac:dyDescent="0.25">
      <c r="A428" t="s">
        <v>16</v>
      </c>
      <c r="B428">
        <v>426</v>
      </c>
      <c r="C428" s="1">
        <v>40562</v>
      </c>
      <c r="D428">
        <v>1</v>
      </c>
      <c r="E428">
        <v>0</v>
      </c>
      <c r="F428">
        <v>1</v>
      </c>
      <c r="G428">
        <v>18</v>
      </c>
      <c r="H428" t="s">
        <v>21</v>
      </c>
      <c r="I428">
        <v>3</v>
      </c>
      <c r="J428">
        <v>1</v>
      </c>
      <c r="K428" s="53">
        <v>0.34</v>
      </c>
      <c r="L428" s="53">
        <v>0.31819999999999998</v>
      </c>
      <c r="M428">
        <v>0.61</v>
      </c>
      <c r="N428">
        <v>0.28360000000000002</v>
      </c>
      <c r="O428">
        <v>5</v>
      </c>
      <c r="P428">
        <v>156</v>
      </c>
      <c r="Q428">
        <v>161</v>
      </c>
      <c r="R428" t="s">
        <v>33</v>
      </c>
      <c r="S428">
        <v>2011</v>
      </c>
      <c r="T428" t="s">
        <v>31</v>
      </c>
      <c r="U428" s="66">
        <v>0.75</v>
      </c>
      <c r="V428" t="s">
        <v>52</v>
      </c>
      <c r="W428" t="s">
        <v>32</v>
      </c>
      <c r="X428" s="53">
        <v>0.34</v>
      </c>
      <c r="Y428" s="53">
        <v>0.32</v>
      </c>
      <c r="Z428" s="54">
        <v>0.61</v>
      </c>
      <c r="AA428" s="67" t="str">
        <f>TEXT(RESULT__B[[#This Row],[TIME]],"AM/PM")</f>
        <v>PM</v>
      </c>
      <c r="AB428" t="str">
        <f>TEXT(RESULT__B[[#This Row],[DTEDAY]],"DD")</f>
        <v>19</v>
      </c>
    </row>
    <row r="429" spans="1:28" x14ac:dyDescent="0.25">
      <c r="A429" t="s">
        <v>16</v>
      </c>
      <c r="B429">
        <v>427</v>
      </c>
      <c r="C429" s="1">
        <v>40562</v>
      </c>
      <c r="D429">
        <v>1</v>
      </c>
      <c r="E429">
        <v>0</v>
      </c>
      <c r="F429">
        <v>1</v>
      </c>
      <c r="G429">
        <v>19</v>
      </c>
      <c r="H429" t="s">
        <v>21</v>
      </c>
      <c r="I429">
        <v>3</v>
      </c>
      <c r="J429">
        <v>1</v>
      </c>
      <c r="K429" s="53">
        <v>0.32</v>
      </c>
      <c r="L429" s="53">
        <v>0.28789999999999999</v>
      </c>
      <c r="M429">
        <v>0.56999999999999995</v>
      </c>
      <c r="N429">
        <v>0.41789999999999999</v>
      </c>
      <c r="O429">
        <v>4</v>
      </c>
      <c r="P429">
        <v>108</v>
      </c>
      <c r="Q429">
        <v>112</v>
      </c>
      <c r="R429" t="s">
        <v>33</v>
      </c>
      <c r="S429">
        <v>2011</v>
      </c>
      <c r="T429" t="s">
        <v>31</v>
      </c>
      <c r="U429" s="66">
        <v>0.79166666666666663</v>
      </c>
      <c r="V429" t="s">
        <v>52</v>
      </c>
      <c r="W429" t="s">
        <v>32</v>
      </c>
      <c r="X429" s="53">
        <v>0.32</v>
      </c>
      <c r="Y429" s="53">
        <v>0.28999999999999998</v>
      </c>
      <c r="Z429" s="54">
        <v>0.56999999999999995</v>
      </c>
      <c r="AA429" s="67" t="str">
        <f>TEXT(RESULT__B[[#This Row],[TIME]],"AM/PM")</f>
        <v>PM</v>
      </c>
      <c r="AB429" t="str">
        <f>TEXT(RESULT__B[[#This Row],[DTEDAY]],"DD")</f>
        <v>19</v>
      </c>
    </row>
    <row r="430" spans="1:28" x14ac:dyDescent="0.25">
      <c r="A430" t="s">
        <v>16</v>
      </c>
      <c r="B430">
        <v>428</v>
      </c>
      <c r="C430" s="1">
        <v>40562</v>
      </c>
      <c r="D430">
        <v>1</v>
      </c>
      <c r="E430">
        <v>0</v>
      </c>
      <c r="F430">
        <v>1</v>
      </c>
      <c r="G430">
        <v>20</v>
      </c>
      <c r="H430" t="s">
        <v>21</v>
      </c>
      <c r="I430">
        <v>3</v>
      </c>
      <c r="J430">
        <v>1</v>
      </c>
      <c r="K430" s="53">
        <v>0.32</v>
      </c>
      <c r="L430" s="53">
        <v>0.30299999999999999</v>
      </c>
      <c r="M430">
        <v>0.49</v>
      </c>
      <c r="N430">
        <v>0.29849999999999999</v>
      </c>
      <c r="O430">
        <v>2</v>
      </c>
      <c r="P430">
        <v>74</v>
      </c>
      <c r="Q430">
        <v>76</v>
      </c>
      <c r="R430" t="s">
        <v>33</v>
      </c>
      <c r="S430">
        <v>2011</v>
      </c>
      <c r="T430" t="s">
        <v>31</v>
      </c>
      <c r="U430" s="66">
        <v>0.83333333333333337</v>
      </c>
      <c r="V430" t="s">
        <v>52</v>
      </c>
      <c r="W430" t="s">
        <v>32</v>
      </c>
      <c r="X430" s="53">
        <v>0.32</v>
      </c>
      <c r="Y430" s="53">
        <v>0.3</v>
      </c>
      <c r="Z430" s="54">
        <v>0.49</v>
      </c>
      <c r="AA430" s="67" t="str">
        <f>TEXT(RESULT__B[[#This Row],[TIME]],"AM/PM")</f>
        <v>PM</v>
      </c>
      <c r="AB430" t="str">
        <f>TEXT(RESULT__B[[#This Row],[DTEDAY]],"DD")</f>
        <v>19</v>
      </c>
    </row>
    <row r="431" spans="1:28" x14ac:dyDescent="0.25">
      <c r="A431" t="s">
        <v>16</v>
      </c>
      <c r="B431">
        <v>429</v>
      </c>
      <c r="C431" s="1">
        <v>40562</v>
      </c>
      <c r="D431">
        <v>1</v>
      </c>
      <c r="E431">
        <v>0</v>
      </c>
      <c r="F431">
        <v>1</v>
      </c>
      <c r="G431">
        <v>21</v>
      </c>
      <c r="H431" t="s">
        <v>21</v>
      </c>
      <c r="I431">
        <v>3</v>
      </c>
      <c r="J431">
        <v>1</v>
      </c>
      <c r="K431" s="53">
        <v>0.32</v>
      </c>
      <c r="L431" s="53">
        <v>0.28789999999999999</v>
      </c>
      <c r="M431">
        <v>0.49</v>
      </c>
      <c r="N431">
        <v>0.41789999999999999</v>
      </c>
      <c r="O431">
        <v>4</v>
      </c>
      <c r="P431">
        <v>55</v>
      </c>
      <c r="Q431">
        <v>59</v>
      </c>
      <c r="R431" t="s">
        <v>33</v>
      </c>
      <c r="S431">
        <v>2011</v>
      </c>
      <c r="T431" t="s">
        <v>31</v>
      </c>
      <c r="U431" s="66">
        <v>0.875</v>
      </c>
      <c r="V431" t="s">
        <v>52</v>
      </c>
      <c r="W431" t="s">
        <v>32</v>
      </c>
      <c r="X431" s="53">
        <v>0.32</v>
      </c>
      <c r="Y431" s="53">
        <v>0.28999999999999998</v>
      </c>
      <c r="Z431" s="54">
        <v>0.49</v>
      </c>
      <c r="AA431" s="67" t="str">
        <f>TEXT(RESULT__B[[#This Row],[TIME]],"AM/PM")</f>
        <v>PM</v>
      </c>
      <c r="AB431" t="str">
        <f>TEXT(RESULT__B[[#This Row],[DTEDAY]],"DD")</f>
        <v>19</v>
      </c>
    </row>
    <row r="432" spans="1:28" x14ac:dyDescent="0.25">
      <c r="A432" t="s">
        <v>16</v>
      </c>
      <c r="B432">
        <v>430</v>
      </c>
      <c r="C432" s="1">
        <v>40562</v>
      </c>
      <c r="D432">
        <v>1</v>
      </c>
      <c r="E432">
        <v>0</v>
      </c>
      <c r="F432">
        <v>1</v>
      </c>
      <c r="G432">
        <v>22</v>
      </c>
      <c r="H432" t="s">
        <v>21</v>
      </c>
      <c r="I432">
        <v>3</v>
      </c>
      <c r="J432">
        <v>1</v>
      </c>
      <c r="K432" s="53">
        <v>0.3</v>
      </c>
      <c r="L432" s="53">
        <v>0.30299999999999999</v>
      </c>
      <c r="M432">
        <v>0.52</v>
      </c>
      <c r="N432">
        <v>0.16420000000000001</v>
      </c>
      <c r="O432">
        <v>6</v>
      </c>
      <c r="P432">
        <v>53</v>
      </c>
      <c r="Q432">
        <v>59</v>
      </c>
      <c r="R432" t="s">
        <v>33</v>
      </c>
      <c r="S432">
        <v>2011</v>
      </c>
      <c r="T432" t="s">
        <v>31</v>
      </c>
      <c r="U432" s="66">
        <v>0.91666666666666663</v>
      </c>
      <c r="V432" t="s">
        <v>52</v>
      </c>
      <c r="W432" t="s">
        <v>32</v>
      </c>
      <c r="X432" s="53">
        <v>0.3</v>
      </c>
      <c r="Y432" s="53">
        <v>0.3</v>
      </c>
      <c r="Z432" s="54">
        <v>0.52</v>
      </c>
      <c r="AA432" s="67" t="str">
        <f>TEXT(RESULT__B[[#This Row],[TIME]],"AM/PM")</f>
        <v>PM</v>
      </c>
      <c r="AB432" t="str">
        <f>TEXT(RESULT__B[[#This Row],[DTEDAY]],"DD")</f>
        <v>19</v>
      </c>
    </row>
    <row r="433" spans="1:28" x14ac:dyDescent="0.25">
      <c r="A433" t="s">
        <v>16</v>
      </c>
      <c r="B433">
        <v>431</v>
      </c>
      <c r="C433" s="1">
        <v>40562</v>
      </c>
      <c r="D433">
        <v>1</v>
      </c>
      <c r="E433">
        <v>0</v>
      </c>
      <c r="F433">
        <v>1</v>
      </c>
      <c r="G433">
        <v>23</v>
      </c>
      <c r="H433" t="s">
        <v>21</v>
      </c>
      <c r="I433">
        <v>3</v>
      </c>
      <c r="J433">
        <v>1</v>
      </c>
      <c r="K433" s="53">
        <v>0.3</v>
      </c>
      <c r="L433" s="53">
        <v>0.2727</v>
      </c>
      <c r="M433">
        <v>0.52</v>
      </c>
      <c r="N433">
        <v>0.4627</v>
      </c>
      <c r="O433">
        <v>1</v>
      </c>
      <c r="P433">
        <v>27</v>
      </c>
      <c r="Q433">
        <v>28</v>
      </c>
      <c r="R433" t="s">
        <v>33</v>
      </c>
      <c r="S433">
        <v>2011</v>
      </c>
      <c r="T433" t="s">
        <v>31</v>
      </c>
      <c r="U433" s="66">
        <v>0.95833333333333337</v>
      </c>
      <c r="V433" t="s">
        <v>52</v>
      </c>
      <c r="W433" t="s">
        <v>32</v>
      </c>
      <c r="X433" s="53">
        <v>0.3</v>
      </c>
      <c r="Y433" s="53">
        <v>0.27</v>
      </c>
      <c r="Z433" s="54">
        <v>0.52</v>
      </c>
      <c r="AA433" s="67" t="str">
        <f>TEXT(RESULT__B[[#This Row],[TIME]],"AM/PM")</f>
        <v>PM</v>
      </c>
      <c r="AB433" t="str">
        <f>TEXT(RESULT__B[[#This Row],[DTEDAY]],"DD")</f>
        <v>19</v>
      </c>
    </row>
    <row r="434" spans="1:28" x14ac:dyDescent="0.25">
      <c r="A434" t="s">
        <v>16</v>
      </c>
      <c r="B434">
        <v>432</v>
      </c>
      <c r="C434" s="1">
        <v>40563</v>
      </c>
      <c r="D434">
        <v>1</v>
      </c>
      <c r="E434">
        <v>0</v>
      </c>
      <c r="F434">
        <v>1</v>
      </c>
      <c r="G434">
        <v>0</v>
      </c>
      <c r="H434" t="s">
        <v>21</v>
      </c>
      <c r="I434">
        <v>4</v>
      </c>
      <c r="J434">
        <v>1</v>
      </c>
      <c r="K434" s="53">
        <v>0.26</v>
      </c>
      <c r="L434" s="53">
        <v>0.2273</v>
      </c>
      <c r="M434">
        <v>0.56000000000000005</v>
      </c>
      <c r="N434">
        <v>0.3881</v>
      </c>
      <c r="O434">
        <v>5</v>
      </c>
      <c r="P434">
        <v>8</v>
      </c>
      <c r="Q434">
        <v>13</v>
      </c>
      <c r="R434" t="s">
        <v>33</v>
      </c>
      <c r="S434">
        <v>2011</v>
      </c>
      <c r="T434" t="s">
        <v>31</v>
      </c>
      <c r="U434" s="66">
        <v>0</v>
      </c>
      <c r="V434" t="s">
        <v>53</v>
      </c>
      <c r="W434" t="s">
        <v>32</v>
      </c>
      <c r="X434" s="53">
        <v>0.26</v>
      </c>
      <c r="Y434" s="53">
        <v>0.23</v>
      </c>
      <c r="Z434" s="54">
        <v>0.56000000000000005</v>
      </c>
      <c r="AA434" s="67" t="str">
        <f>TEXT(RESULT__B[[#This Row],[TIME]],"AM/PM")</f>
        <v>AM</v>
      </c>
      <c r="AB434" t="str">
        <f>TEXT(RESULT__B[[#This Row],[DTEDAY]],"DD")</f>
        <v>20</v>
      </c>
    </row>
    <row r="435" spans="1:28" x14ac:dyDescent="0.25">
      <c r="A435" t="s">
        <v>16</v>
      </c>
      <c r="B435">
        <v>433</v>
      </c>
      <c r="C435" s="1">
        <v>40563</v>
      </c>
      <c r="D435">
        <v>1</v>
      </c>
      <c r="E435">
        <v>0</v>
      </c>
      <c r="F435">
        <v>1</v>
      </c>
      <c r="G435">
        <v>1</v>
      </c>
      <c r="H435" t="s">
        <v>21</v>
      </c>
      <c r="I435">
        <v>4</v>
      </c>
      <c r="J435">
        <v>1</v>
      </c>
      <c r="K435" s="53">
        <v>0.26</v>
      </c>
      <c r="L435" s="53">
        <v>0.2727</v>
      </c>
      <c r="M435">
        <v>0.56000000000000005</v>
      </c>
      <c r="N435">
        <v>0</v>
      </c>
      <c r="O435">
        <v>2</v>
      </c>
      <c r="P435">
        <v>3</v>
      </c>
      <c r="Q435">
        <v>5</v>
      </c>
      <c r="R435" t="s">
        <v>33</v>
      </c>
      <c r="S435">
        <v>2011</v>
      </c>
      <c r="T435" t="s">
        <v>31</v>
      </c>
      <c r="U435" s="66">
        <v>4.1666666666666664E-2</v>
      </c>
      <c r="V435" t="s">
        <v>53</v>
      </c>
      <c r="W435" t="s">
        <v>32</v>
      </c>
      <c r="X435" s="53">
        <v>0.26</v>
      </c>
      <c r="Y435" s="53">
        <v>0.27</v>
      </c>
      <c r="Z435" s="54">
        <v>0.56000000000000005</v>
      </c>
      <c r="AA435" s="67" t="str">
        <f>TEXT(RESULT__B[[#This Row],[TIME]],"AM/PM")</f>
        <v>AM</v>
      </c>
      <c r="AB435" t="str">
        <f>TEXT(RESULT__B[[#This Row],[DTEDAY]],"DD")</f>
        <v>20</v>
      </c>
    </row>
    <row r="436" spans="1:28" x14ac:dyDescent="0.25">
      <c r="A436" t="s">
        <v>16</v>
      </c>
      <c r="B436">
        <v>434</v>
      </c>
      <c r="C436" s="1">
        <v>40563</v>
      </c>
      <c r="D436">
        <v>1</v>
      </c>
      <c r="E436">
        <v>0</v>
      </c>
      <c r="F436">
        <v>1</v>
      </c>
      <c r="G436">
        <v>2</v>
      </c>
      <c r="H436" t="s">
        <v>21</v>
      </c>
      <c r="I436">
        <v>4</v>
      </c>
      <c r="J436">
        <v>1</v>
      </c>
      <c r="K436" s="53">
        <v>0.26</v>
      </c>
      <c r="L436" s="53">
        <v>0.2727</v>
      </c>
      <c r="M436">
        <v>0.56000000000000005</v>
      </c>
      <c r="N436">
        <v>0</v>
      </c>
      <c r="O436">
        <v>0</v>
      </c>
      <c r="P436">
        <v>2</v>
      </c>
      <c r="Q436">
        <v>2</v>
      </c>
      <c r="R436" t="s">
        <v>33</v>
      </c>
      <c r="S436">
        <v>2011</v>
      </c>
      <c r="T436" t="s">
        <v>31</v>
      </c>
      <c r="U436" s="66">
        <v>8.3333333333333329E-2</v>
      </c>
      <c r="V436" t="s">
        <v>53</v>
      </c>
      <c r="W436" t="s">
        <v>32</v>
      </c>
      <c r="X436" s="53">
        <v>0.26</v>
      </c>
      <c r="Y436" s="53">
        <v>0.27</v>
      </c>
      <c r="Z436" s="54">
        <v>0.56000000000000005</v>
      </c>
      <c r="AA436" s="67" t="str">
        <f>TEXT(RESULT__B[[#This Row],[TIME]],"AM/PM")</f>
        <v>AM</v>
      </c>
      <c r="AB436" t="str">
        <f>TEXT(RESULT__B[[#This Row],[DTEDAY]],"DD")</f>
        <v>20</v>
      </c>
    </row>
    <row r="437" spans="1:28" x14ac:dyDescent="0.25">
      <c r="A437" t="s">
        <v>16</v>
      </c>
      <c r="B437">
        <v>435</v>
      </c>
      <c r="C437" s="1">
        <v>40563</v>
      </c>
      <c r="D437">
        <v>1</v>
      </c>
      <c r="E437">
        <v>0</v>
      </c>
      <c r="F437">
        <v>1</v>
      </c>
      <c r="G437">
        <v>3</v>
      </c>
      <c r="H437" t="s">
        <v>21</v>
      </c>
      <c r="I437">
        <v>4</v>
      </c>
      <c r="J437">
        <v>1</v>
      </c>
      <c r="K437" s="53">
        <v>0.26</v>
      </c>
      <c r="L437" s="53">
        <v>0.2576</v>
      </c>
      <c r="M437">
        <v>0.56000000000000005</v>
      </c>
      <c r="N437">
        <v>0.16420000000000001</v>
      </c>
      <c r="O437">
        <v>0</v>
      </c>
      <c r="P437">
        <v>1</v>
      </c>
      <c r="Q437">
        <v>1</v>
      </c>
      <c r="R437" t="s">
        <v>33</v>
      </c>
      <c r="S437">
        <v>2011</v>
      </c>
      <c r="T437" t="s">
        <v>31</v>
      </c>
      <c r="U437" s="66">
        <v>0.125</v>
      </c>
      <c r="V437" t="s">
        <v>53</v>
      </c>
      <c r="W437" t="s">
        <v>32</v>
      </c>
      <c r="X437" s="53">
        <v>0.26</v>
      </c>
      <c r="Y437" s="53">
        <v>0.26</v>
      </c>
      <c r="Z437" s="54">
        <v>0.56000000000000005</v>
      </c>
      <c r="AA437" s="67" t="str">
        <f>TEXT(RESULT__B[[#This Row],[TIME]],"AM/PM")</f>
        <v>AM</v>
      </c>
      <c r="AB437" t="str">
        <f>TEXT(RESULT__B[[#This Row],[DTEDAY]],"DD")</f>
        <v>20</v>
      </c>
    </row>
    <row r="438" spans="1:28" x14ac:dyDescent="0.25">
      <c r="A438" t="s">
        <v>16</v>
      </c>
      <c r="B438">
        <v>436</v>
      </c>
      <c r="C438" s="1">
        <v>40563</v>
      </c>
      <c r="D438">
        <v>1</v>
      </c>
      <c r="E438">
        <v>0</v>
      </c>
      <c r="F438">
        <v>1</v>
      </c>
      <c r="G438">
        <v>4</v>
      </c>
      <c r="H438" t="s">
        <v>21</v>
      </c>
      <c r="I438">
        <v>4</v>
      </c>
      <c r="J438">
        <v>1</v>
      </c>
      <c r="K438" s="53">
        <v>0.26</v>
      </c>
      <c r="L438" s="53">
        <v>0.2576</v>
      </c>
      <c r="M438">
        <v>0.56000000000000005</v>
      </c>
      <c r="N438">
        <v>0.16420000000000001</v>
      </c>
      <c r="O438">
        <v>0</v>
      </c>
      <c r="P438">
        <v>1</v>
      </c>
      <c r="Q438">
        <v>1</v>
      </c>
      <c r="R438" t="s">
        <v>33</v>
      </c>
      <c r="S438">
        <v>2011</v>
      </c>
      <c r="T438" t="s">
        <v>31</v>
      </c>
      <c r="U438" s="66">
        <v>0.16666666666666666</v>
      </c>
      <c r="V438" t="s">
        <v>53</v>
      </c>
      <c r="W438" t="s">
        <v>32</v>
      </c>
      <c r="X438" s="53">
        <v>0.26</v>
      </c>
      <c r="Y438" s="53">
        <v>0.26</v>
      </c>
      <c r="Z438" s="54">
        <v>0.56000000000000005</v>
      </c>
      <c r="AA438" s="67" t="str">
        <f>TEXT(RESULT__B[[#This Row],[TIME]],"AM/PM")</f>
        <v>AM</v>
      </c>
      <c r="AB438" t="str">
        <f>TEXT(RESULT__B[[#This Row],[DTEDAY]],"DD")</f>
        <v>20</v>
      </c>
    </row>
    <row r="439" spans="1:28" x14ac:dyDescent="0.25">
      <c r="A439" t="s">
        <v>16</v>
      </c>
      <c r="B439">
        <v>437</v>
      </c>
      <c r="C439" s="1">
        <v>40563</v>
      </c>
      <c r="D439">
        <v>1</v>
      </c>
      <c r="E439">
        <v>0</v>
      </c>
      <c r="F439">
        <v>1</v>
      </c>
      <c r="G439">
        <v>5</v>
      </c>
      <c r="H439" t="s">
        <v>21</v>
      </c>
      <c r="I439">
        <v>4</v>
      </c>
      <c r="J439">
        <v>1</v>
      </c>
      <c r="K439" s="53">
        <v>0.24</v>
      </c>
      <c r="L439" s="53">
        <v>0.2273</v>
      </c>
      <c r="M439">
        <v>0.6</v>
      </c>
      <c r="N439">
        <v>0.22389999999999999</v>
      </c>
      <c r="O439">
        <v>0</v>
      </c>
      <c r="P439">
        <v>6</v>
      </c>
      <c r="Q439">
        <v>6</v>
      </c>
      <c r="R439" t="s">
        <v>33</v>
      </c>
      <c r="S439">
        <v>2011</v>
      </c>
      <c r="T439" t="s">
        <v>31</v>
      </c>
      <c r="U439" s="66">
        <v>0.20833333333333334</v>
      </c>
      <c r="V439" t="s">
        <v>53</v>
      </c>
      <c r="W439" t="s">
        <v>32</v>
      </c>
      <c r="X439" s="53">
        <v>0.24</v>
      </c>
      <c r="Y439" s="53">
        <v>0.23</v>
      </c>
      <c r="Z439" s="54">
        <v>0.6</v>
      </c>
      <c r="AA439" s="67" t="str">
        <f>TEXT(RESULT__B[[#This Row],[TIME]],"AM/PM")</f>
        <v>AM</v>
      </c>
      <c r="AB439" t="str">
        <f>TEXT(RESULT__B[[#This Row],[DTEDAY]],"DD")</f>
        <v>20</v>
      </c>
    </row>
    <row r="440" spans="1:28" x14ac:dyDescent="0.25">
      <c r="A440" t="s">
        <v>16</v>
      </c>
      <c r="B440">
        <v>438</v>
      </c>
      <c r="C440" s="1">
        <v>40563</v>
      </c>
      <c r="D440">
        <v>1</v>
      </c>
      <c r="E440">
        <v>0</v>
      </c>
      <c r="F440">
        <v>1</v>
      </c>
      <c r="G440">
        <v>6</v>
      </c>
      <c r="H440" t="s">
        <v>21</v>
      </c>
      <c r="I440">
        <v>4</v>
      </c>
      <c r="J440">
        <v>1</v>
      </c>
      <c r="K440" s="53">
        <v>0.22</v>
      </c>
      <c r="L440" s="53">
        <v>0.21210000000000001</v>
      </c>
      <c r="M440">
        <v>0.6</v>
      </c>
      <c r="N440">
        <v>0.22389999999999999</v>
      </c>
      <c r="O440">
        <v>0</v>
      </c>
      <c r="P440">
        <v>35</v>
      </c>
      <c r="Q440">
        <v>35</v>
      </c>
      <c r="R440" t="s">
        <v>33</v>
      </c>
      <c r="S440">
        <v>2011</v>
      </c>
      <c r="T440" t="s">
        <v>31</v>
      </c>
      <c r="U440" s="66">
        <v>0.25</v>
      </c>
      <c r="V440" t="s">
        <v>53</v>
      </c>
      <c r="W440" t="s">
        <v>32</v>
      </c>
      <c r="X440" s="53">
        <v>0.22</v>
      </c>
      <c r="Y440" s="53">
        <v>0.21</v>
      </c>
      <c r="Z440" s="54">
        <v>0.6</v>
      </c>
      <c r="AA440" s="67" t="str">
        <f>TEXT(RESULT__B[[#This Row],[TIME]],"AM/PM")</f>
        <v>AM</v>
      </c>
      <c r="AB440" t="str">
        <f>TEXT(RESULT__B[[#This Row],[DTEDAY]],"DD")</f>
        <v>20</v>
      </c>
    </row>
    <row r="441" spans="1:28" x14ac:dyDescent="0.25">
      <c r="A441" t="s">
        <v>16</v>
      </c>
      <c r="B441">
        <v>439</v>
      </c>
      <c r="C441" s="1">
        <v>40563</v>
      </c>
      <c r="D441">
        <v>1</v>
      </c>
      <c r="E441">
        <v>0</v>
      </c>
      <c r="F441">
        <v>1</v>
      </c>
      <c r="G441">
        <v>7</v>
      </c>
      <c r="H441" t="s">
        <v>21</v>
      </c>
      <c r="I441">
        <v>4</v>
      </c>
      <c r="J441">
        <v>1</v>
      </c>
      <c r="K441" s="53">
        <v>0.22</v>
      </c>
      <c r="L441" s="53">
        <v>0.21210000000000001</v>
      </c>
      <c r="M441">
        <v>0.55000000000000004</v>
      </c>
      <c r="N441">
        <v>0.22389999999999999</v>
      </c>
      <c r="O441">
        <v>1</v>
      </c>
      <c r="P441">
        <v>100</v>
      </c>
      <c r="Q441">
        <v>101</v>
      </c>
      <c r="R441" t="s">
        <v>33</v>
      </c>
      <c r="S441">
        <v>2011</v>
      </c>
      <c r="T441" t="s">
        <v>31</v>
      </c>
      <c r="U441" s="66">
        <v>0.29166666666666669</v>
      </c>
      <c r="V441" t="s">
        <v>53</v>
      </c>
      <c r="W441" t="s">
        <v>32</v>
      </c>
      <c r="X441" s="53">
        <v>0.22</v>
      </c>
      <c r="Y441" s="53">
        <v>0.21</v>
      </c>
      <c r="Z441" s="54">
        <v>0.55000000000000004</v>
      </c>
      <c r="AA441" s="67" t="str">
        <f>TEXT(RESULT__B[[#This Row],[TIME]],"AM/PM")</f>
        <v>AM</v>
      </c>
      <c r="AB441" t="str">
        <f>TEXT(RESULT__B[[#This Row],[DTEDAY]],"DD")</f>
        <v>20</v>
      </c>
    </row>
    <row r="442" spans="1:28" x14ac:dyDescent="0.25">
      <c r="A442" t="s">
        <v>16</v>
      </c>
      <c r="B442">
        <v>440</v>
      </c>
      <c r="C442" s="1">
        <v>40563</v>
      </c>
      <c r="D442">
        <v>1</v>
      </c>
      <c r="E442">
        <v>0</v>
      </c>
      <c r="F442">
        <v>1</v>
      </c>
      <c r="G442">
        <v>8</v>
      </c>
      <c r="H442" t="s">
        <v>21</v>
      </c>
      <c r="I442">
        <v>4</v>
      </c>
      <c r="J442">
        <v>1</v>
      </c>
      <c r="K442" s="53">
        <v>0.22</v>
      </c>
      <c r="L442" s="53">
        <v>0.21210000000000001</v>
      </c>
      <c r="M442">
        <v>0.55000000000000004</v>
      </c>
      <c r="N442">
        <v>0.28360000000000002</v>
      </c>
      <c r="O442">
        <v>2</v>
      </c>
      <c r="P442">
        <v>247</v>
      </c>
      <c r="Q442">
        <v>249</v>
      </c>
      <c r="R442" t="s">
        <v>33</v>
      </c>
      <c r="S442">
        <v>2011</v>
      </c>
      <c r="T442" t="s">
        <v>31</v>
      </c>
      <c r="U442" s="66">
        <v>0.33333333333333331</v>
      </c>
      <c r="V442" t="s">
        <v>53</v>
      </c>
      <c r="W442" t="s">
        <v>32</v>
      </c>
      <c r="X442" s="53">
        <v>0.22</v>
      </c>
      <c r="Y442" s="53">
        <v>0.21</v>
      </c>
      <c r="Z442" s="54">
        <v>0.55000000000000004</v>
      </c>
      <c r="AA442" s="67" t="str">
        <f>TEXT(RESULT__B[[#This Row],[TIME]],"AM/PM")</f>
        <v>AM</v>
      </c>
      <c r="AB442" t="str">
        <f>TEXT(RESULT__B[[#This Row],[DTEDAY]],"DD")</f>
        <v>20</v>
      </c>
    </row>
    <row r="443" spans="1:28" x14ac:dyDescent="0.25">
      <c r="A443" t="s">
        <v>16</v>
      </c>
      <c r="B443">
        <v>441</v>
      </c>
      <c r="C443" s="1">
        <v>40563</v>
      </c>
      <c r="D443">
        <v>1</v>
      </c>
      <c r="E443">
        <v>0</v>
      </c>
      <c r="F443">
        <v>1</v>
      </c>
      <c r="G443">
        <v>9</v>
      </c>
      <c r="H443" t="s">
        <v>21</v>
      </c>
      <c r="I443">
        <v>4</v>
      </c>
      <c r="J443">
        <v>2</v>
      </c>
      <c r="K443" s="53">
        <v>0.24</v>
      </c>
      <c r="L443" s="53">
        <v>0.2273</v>
      </c>
      <c r="M443">
        <v>0.52</v>
      </c>
      <c r="N443">
        <v>0.22389999999999999</v>
      </c>
      <c r="O443">
        <v>3</v>
      </c>
      <c r="P443">
        <v>140</v>
      </c>
      <c r="Q443">
        <v>143</v>
      </c>
      <c r="R443" t="s">
        <v>33</v>
      </c>
      <c r="S443">
        <v>2011</v>
      </c>
      <c r="T443" t="s">
        <v>31</v>
      </c>
      <c r="U443" s="66">
        <v>0.375</v>
      </c>
      <c r="V443" t="s">
        <v>53</v>
      </c>
      <c r="W443" t="s">
        <v>34</v>
      </c>
      <c r="X443" s="53">
        <v>0.24</v>
      </c>
      <c r="Y443" s="53">
        <v>0.23</v>
      </c>
      <c r="Z443" s="54">
        <v>0.52</v>
      </c>
      <c r="AA443" s="67" t="str">
        <f>TEXT(RESULT__B[[#This Row],[TIME]],"AM/PM")</f>
        <v>AM</v>
      </c>
      <c r="AB443" t="str">
        <f>TEXT(RESULT__B[[#This Row],[DTEDAY]],"DD")</f>
        <v>20</v>
      </c>
    </row>
    <row r="444" spans="1:28" x14ac:dyDescent="0.25">
      <c r="A444" t="s">
        <v>16</v>
      </c>
      <c r="B444">
        <v>442</v>
      </c>
      <c r="C444" s="1">
        <v>40563</v>
      </c>
      <c r="D444">
        <v>1</v>
      </c>
      <c r="E444">
        <v>0</v>
      </c>
      <c r="F444">
        <v>1</v>
      </c>
      <c r="G444">
        <v>10</v>
      </c>
      <c r="H444" t="s">
        <v>21</v>
      </c>
      <c r="I444">
        <v>4</v>
      </c>
      <c r="J444">
        <v>1</v>
      </c>
      <c r="K444" s="53">
        <v>0.26</v>
      </c>
      <c r="L444" s="53">
        <v>0.2273</v>
      </c>
      <c r="M444">
        <v>0.48</v>
      </c>
      <c r="N444">
        <v>0.29849999999999999</v>
      </c>
      <c r="O444">
        <v>1</v>
      </c>
      <c r="P444">
        <v>56</v>
      </c>
      <c r="Q444">
        <v>57</v>
      </c>
      <c r="R444" t="s">
        <v>33</v>
      </c>
      <c r="S444">
        <v>2011</v>
      </c>
      <c r="T444" t="s">
        <v>31</v>
      </c>
      <c r="U444" s="66">
        <v>0.41666666666666669</v>
      </c>
      <c r="V444" t="s">
        <v>53</v>
      </c>
      <c r="W444" t="s">
        <v>32</v>
      </c>
      <c r="X444" s="53">
        <v>0.26</v>
      </c>
      <c r="Y444" s="53">
        <v>0.23</v>
      </c>
      <c r="Z444" s="54">
        <v>0.48</v>
      </c>
      <c r="AA444" s="67" t="str">
        <f>TEXT(RESULT__B[[#This Row],[TIME]],"AM/PM")</f>
        <v>AM</v>
      </c>
      <c r="AB444" t="str">
        <f>TEXT(RESULT__B[[#This Row],[DTEDAY]],"DD")</f>
        <v>20</v>
      </c>
    </row>
    <row r="445" spans="1:28" x14ac:dyDescent="0.25">
      <c r="A445" t="s">
        <v>16</v>
      </c>
      <c r="B445">
        <v>443</v>
      </c>
      <c r="C445" s="1">
        <v>40563</v>
      </c>
      <c r="D445">
        <v>1</v>
      </c>
      <c r="E445">
        <v>0</v>
      </c>
      <c r="F445">
        <v>1</v>
      </c>
      <c r="G445">
        <v>11</v>
      </c>
      <c r="H445" t="s">
        <v>21</v>
      </c>
      <c r="I445">
        <v>4</v>
      </c>
      <c r="J445">
        <v>2</v>
      </c>
      <c r="K445" s="53">
        <v>0.28000000000000003</v>
      </c>
      <c r="L445" s="53">
        <v>0.2727</v>
      </c>
      <c r="M445">
        <v>0.45</v>
      </c>
      <c r="N445">
        <v>0.16420000000000001</v>
      </c>
      <c r="O445">
        <v>5</v>
      </c>
      <c r="P445">
        <v>63</v>
      </c>
      <c r="Q445">
        <v>68</v>
      </c>
      <c r="R445" t="s">
        <v>33</v>
      </c>
      <c r="S445">
        <v>2011</v>
      </c>
      <c r="T445" t="s">
        <v>31</v>
      </c>
      <c r="U445" s="66">
        <v>0.45833333333333331</v>
      </c>
      <c r="V445" t="s">
        <v>53</v>
      </c>
      <c r="W445" t="s">
        <v>34</v>
      </c>
      <c r="X445" s="53">
        <v>0.28000000000000003</v>
      </c>
      <c r="Y445" s="53">
        <v>0.27</v>
      </c>
      <c r="Z445" s="54">
        <v>0.45</v>
      </c>
      <c r="AA445" s="67" t="str">
        <f>TEXT(RESULT__B[[#This Row],[TIME]],"AM/PM")</f>
        <v>AM</v>
      </c>
      <c r="AB445" t="str">
        <f>TEXT(RESULT__B[[#This Row],[DTEDAY]],"DD")</f>
        <v>20</v>
      </c>
    </row>
    <row r="446" spans="1:28" x14ac:dyDescent="0.25">
      <c r="A446" t="s">
        <v>16</v>
      </c>
      <c r="B446">
        <v>444</v>
      </c>
      <c r="C446" s="1">
        <v>40563</v>
      </c>
      <c r="D446">
        <v>1</v>
      </c>
      <c r="E446">
        <v>0</v>
      </c>
      <c r="F446">
        <v>1</v>
      </c>
      <c r="G446">
        <v>12</v>
      </c>
      <c r="H446" t="s">
        <v>21</v>
      </c>
      <c r="I446">
        <v>4</v>
      </c>
      <c r="J446">
        <v>2</v>
      </c>
      <c r="K446" s="53">
        <v>0.3</v>
      </c>
      <c r="L446" s="53">
        <v>0.33329999999999999</v>
      </c>
      <c r="M446">
        <v>0.42</v>
      </c>
      <c r="N446">
        <v>0</v>
      </c>
      <c r="O446">
        <v>7</v>
      </c>
      <c r="P446">
        <v>77</v>
      </c>
      <c r="Q446">
        <v>84</v>
      </c>
      <c r="R446" t="s">
        <v>33</v>
      </c>
      <c r="S446">
        <v>2011</v>
      </c>
      <c r="T446" t="s">
        <v>31</v>
      </c>
      <c r="U446" s="66">
        <v>0.5</v>
      </c>
      <c r="V446" t="s">
        <v>53</v>
      </c>
      <c r="W446" t="s">
        <v>34</v>
      </c>
      <c r="X446" s="53">
        <v>0.3</v>
      </c>
      <c r="Y446" s="53">
        <v>0.33</v>
      </c>
      <c r="Z446" s="54">
        <v>0.42</v>
      </c>
      <c r="AA446" s="67" t="str">
        <f>TEXT(RESULT__B[[#This Row],[TIME]],"AM/PM")</f>
        <v>PM</v>
      </c>
      <c r="AB446" t="str">
        <f>TEXT(RESULT__B[[#This Row],[DTEDAY]],"DD")</f>
        <v>20</v>
      </c>
    </row>
    <row r="447" spans="1:28" x14ac:dyDescent="0.25">
      <c r="A447" t="s">
        <v>16</v>
      </c>
      <c r="B447">
        <v>445</v>
      </c>
      <c r="C447" s="1">
        <v>40563</v>
      </c>
      <c r="D447">
        <v>1</v>
      </c>
      <c r="E447">
        <v>0</v>
      </c>
      <c r="F447">
        <v>1</v>
      </c>
      <c r="G447">
        <v>13</v>
      </c>
      <c r="H447" t="s">
        <v>21</v>
      </c>
      <c r="I447">
        <v>4</v>
      </c>
      <c r="J447">
        <v>2</v>
      </c>
      <c r="K447" s="53">
        <v>0.28000000000000003</v>
      </c>
      <c r="L447" s="53">
        <v>0.28789999999999999</v>
      </c>
      <c r="M447">
        <v>0.45</v>
      </c>
      <c r="N447">
        <v>0.1045</v>
      </c>
      <c r="O447">
        <v>12</v>
      </c>
      <c r="P447">
        <v>86</v>
      </c>
      <c r="Q447">
        <v>98</v>
      </c>
      <c r="R447" t="s">
        <v>33</v>
      </c>
      <c r="S447">
        <v>2011</v>
      </c>
      <c r="T447" t="s">
        <v>31</v>
      </c>
      <c r="U447" s="66">
        <v>0.54166666666666663</v>
      </c>
      <c r="V447" t="s">
        <v>53</v>
      </c>
      <c r="W447" t="s">
        <v>34</v>
      </c>
      <c r="X447" s="53">
        <v>0.28000000000000003</v>
      </c>
      <c r="Y447" s="53">
        <v>0.28999999999999998</v>
      </c>
      <c r="Z447" s="54">
        <v>0.45</v>
      </c>
      <c r="AA447" s="67" t="str">
        <f>TEXT(RESULT__B[[#This Row],[TIME]],"AM/PM")</f>
        <v>PM</v>
      </c>
      <c r="AB447" t="str">
        <f>TEXT(RESULT__B[[#This Row],[DTEDAY]],"DD")</f>
        <v>20</v>
      </c>
    </row>
    <row r="448" spans="1:28" x14ac:dyDescent="0.25">
      <c r="A448" t="s">
        <v>16</v>
      </c>
      <c r="B448">
        <v>446</v>
      </c>
      <c r="C448" s="1">
        <v>40563</v>
      </c>
      <c r="D448">
        <v>1</v>
      </c>
      <c r="E448">
        <v>0</v>
      </c>
      <c r="F448">
        <v>1</v>
      </c>
      <c r="G448">
        <v>14</v>
      </c>
      <c r="H448" t="s">
        <v>21</v>
      </c>
      <c r="I448">
        <v>4</v>
      </c>
      <c r="J448">
        <v>2</v>
      </c>
      <c r="K448" s="53">
        <v>0.3</v>
      </c>
      <c r="L448" s="53">
        <v>0.30299999999999999</v>
      </c>
      <c r="M448">
        <v>0.45</v>
      </c>
      <c r="N448">
        <v>0.1343</v>
      </c>
      <c r="O448">
        <v>6</v>
      </c>
      <c r="P448">
        <v>75</v>
      </c>
      <c r="Q448">
        <v>81</v>
      </c>
      <c r="R448" t="s">
        <v>33</v>
      </c>
      <c r="S448">
        <v>2011</v>
      </c>
      <c r="T448" t="s">
        <v>31</v>
      </c>
      <c r="U448" s="66">
        <v>0.58333333333333337</v>
      </c>
      <c r="V448" t="s">
        <v>53</v>
      </c>
      <c r="W448" t="s">
        <v>34</v>
      </c>
      <c r="X448" s="53">
        <v>0.3</v>
      </c>
      <c r="Y448" s="53">
        <v>0.3</v>
      </c>
      <c r="Z448" s="54">
        <v>0.45</v>
      </c>
      <c r="AA448" s="67" t="str">
        <f>TEXT(RESULT__B[[#This Row],[TIME]],"AM/PM")</f>
        <v>PM</v>
      </c>
      <c r="AB448" t="str">
        <f>TEXT(RESULT__B[[#This Row],[DTEDAY]],"DD")</f>
        <v>20</v>
      </c>
    </row>
    <row r="449" spans="1:28" x14ac:dyDescent="0.25">
      <c r="A449" t="s">
        <v>16</v>
      </c>
      <c r="B449">
        <v>447</v>
      </c>
      <c r="C449" s="1">
        <v>40563</v>
      </c>
      <c r="D449">
        <v>1</v>
      </c>
      <c r="E449">
        <v>0</v>
      </c>
      <c r="F449">
        <v>1</v>
      </c>
      <c r="G449">
        <v>15</v>
      </c>
      <c r="H449" t="s">
        <v>21</v>
      </c>
      <c r="I449">
        <v>4</v>
      </c>
      <c r="J449">
        <v>2</v>
      </c>
      <c r="K449" s="53">
        <v>0.32</v>
      </c>
      <c r="L449" s="53">
        <v>0.31819999999999998</v>
      </c>
      <c r="M449">
        <v>0.45</v>
      </c>
      <c r="N449">
        <v>0.19400000000000001</v>
      </c>
      <c r="O449">
        <v>8</v>
      </c>
      <c r="P449">
        <v>62</v>
      </c>
      <c r="Q449">
        <v>70</v>
      </c>
      <c r="R449" t="s">
        <v>33</v>
      </c>
      <c r="S449">
        <v>2011</v>
      </c>
      <c r="T449" t="s">
        <v>31</v>
      </c>
      <c r="U449" s="66">
        <v>0.625</v>
      </c>
      <c r="V449" t="s">
        <v>53</v>
      </c>
      <c r="W449" t="s">
        <v>34</v>
      </c>
      <c r="X449" s="53">
        <v>0.32</v>
      </c>
      <c r="Y449" s="53">
        <v>0.32</v>
      </c>
      <c r="Z449" s="54">
        <v>0.45</v>
      </c>
      <c r="AA449" s="67" t="str">
        <f>TEXT(RESULT__B[[#This Row],[TIME]],"AM/PM")</f>
        <v>PM</v>
      </c>
      <c r="AB449" t="str">
        <f>TEXT(RESULT__B[[#This Row],[DTEDAY]],"DD")</f>
        <v>20</v>
      </c>
    </row>
    <row r="450" spans="1:28" x14ac:dyDescent="0.25">
      <c r="A450" t="s">
        <v>16</v>
      </c>
      <c r="B450">
        <v>448</v>
      </c>
      <c r="C450" s="1">
        <v>40563</v>
      </c>
      <c r="D450">
        <v>1</v>
      </c>
      <c r="E450">
        <v>0</v>
      </c>
      <c r="F450">
        <v>1</v>
      </c>
      <c r="G450">
        <v>16</v>
      </c>
      <c r="H450" t="s">
        <v>21</v>
      </c>
      <c r="I450">
        <v>4</v>
      </c>
      <c r="J450">
        <v>2</v>
      </c>
      <c r="K450" s="53">
        <v>0.3</v>
      </c>
      <c r="L450" s="53">
        <v>0.30299999999999999</v>
      </c>
      <c r="M450">
        <v>0.49</v>
      </c>
      <c r="N450">
        <v>0.1343</v>
      </c>
      <c r="O450">
        <v>8</v>
      </c>
      <c r="P450">
        <v>83</v>
      </c>
      <c r="Q450">
        <v>91</v>
      </c>
      <c r="R450" t="s">
        <v>33</v>
      </c>
      <c r="S450">
        <v>2011</v>
      </c>
      <c r="T450" t="s">
        <v>31</v>
      </c>
      <c r="U450" s="66">
        <v>0.66666666666666663</v>
      </c>
      <c r="V450" t="s">
        <v>53</v>
      </c>
      <c r="W450" t="s">
        <v>34</v>
      </c>
      <c r="X450" s="53">
        <v>0.3</v>
      </c>
      <c r="Y450" s="53">
        <v>0.3</v>
      </c>
      <c r="Z450" s="54">
        <v>0.49</v>
      </c>
      <c r="AA450" s="67" t="str">
        <f>TEXT(RESULT__B[[#This Row],[TIME]],"AM/PM")</f>
        <v>PM</v>
      </c>
      <c r="AB450" t="str">
        <f>TEXT(RESULT__B[[#This Row],[DTEDAY]],"DD")</f>
        <v>20</v>
      </c>
    </row>
    <row r="451" spans="1:28" x14ac:dyDescent="0.25">
      <c r="A451" t="s">
        <v>16</v>
      </c>
      <c r="B451">
        <v>449</v>
      </c>
      <c r="C451" s="1">
        <v>40563</v>
      </c>
      <c r="D451">
        <v>1</v>
      </c>
      <c r="E451">
        <v>0</v>
      </c>
      <c r="F451">
        <v>1</v>
      </c>
      <c r="G451">
        <v>17</v>
      </c>
      <c r="H451" t="s">
        <v>21</v>
      </c>
      <c r="I451">
        <v>4</v>
      </c>
      <c r="J451">
        <v>2</v>
      </c>
      <c r="K451" s="53">
        <v>0.3</v>
      </c>
      <c r="L451" s="53">
        <v>0.31819999999999998</v>
      </c>
      <c r="M451">
        <v>0.49</v>
      </c>
      <c r="N451">
        <v>0.1045</v>
      </c>
      <c r="O451">
        <v>8</v>
      </c>
      <c r="P451">
        <v>207</v>
      </c>
      <c r="Q451">
        <v>215</v>
      </c>
      <c r="R451" t="s">
        <v>33</v>
      </c>
      <c r="S451">
        <v>2011</v>
      </c>
      <c r="T451" t="s">
        <v>31</v>
      </c>
      <c r="U451" s="66">
        <v>0.70833333333333337</v>
      </c>
      <c r="V451" t="s">
        <v>53</v>
      </c>
      <c r="W451" t="s">
        <v>34</v>
      </c>
      <c r="X451" s="53">
        <v>0.3</v>
      </c>
      <c r="Y451" s="53">
        <v>0.32</v>
      </c>
      <c r="Z451" s="54">
        <v>0.49</v>
      </c>
      <c r="AA451" s="67" t="str">
        <f>TEXT(RESULT__B[[#This Row],[TIME]],"AM/PM")</f>
        <v>PM</v>
      </c>
      <c r="AB451" t="str">
        <f>TEXT(RESULT__B[[#This Row],[DTEDAY]],"DD")</f>
        <v>20</v>
      </c>
    </row>
    <row r="452" spans="1:28" x14ac:dyDescent="0.25">
      <c r="A452" t="s">
        <v>16</v>
      </c>
      <c r="B452">
        <v>450</v>
      </c>
      <c r="C452" s="1">
        <v>40563</v>
      </c>
      <c r="D452">
        <v>1</v>
      </c>
      <c r="E452">
        <v>0</v>
      </c>
      <c r="F452">
        <v>1</v>
      </c>
      <c r="G452">
        <v>18</v>
      </c>
      <c r="H452" t="s">
        <v>21</v>
      </c>
      <c r="I452">
        <v>4</v>
      </c>
      <c r="J452">
        <v>2</v>
      </c>
      <c r="K452" s="53">
        <v>0.26</v>
      </c>
      <c r="L452" s="53">
        <v>0.2576</v>
      </c>
      <c r="M452">
        <v>0.56000000000000005</v>
      </c>
      <c r="N452">
        <v>0.19400000000000001</v>
      </c>
      <c r="O452">
        <v>1</v>
      </c>
      <c r="P452">
        <v>184</v>
      </c>
      <c r="Q452">
        <v>185</v>
      </c>
      <c r="R452" t="s">
        <v>33</v>
      </c>
      <c r="S452">
        <v>2011</v>
      </c>
      <c r="T452" t="s">
        <v>31</v>
      </c>
      <c r="U452" s="66">
        <v>0.75</v>
      </c>
      <c r="V452" t="s">
        <v>53</v>
      </c>
      <c r="W452" t="s">
        <v>34</v>
      </c>
      <c r="X452" s="53">
        <v>0.26</v>
      </c>
      <c r="Y452" s="53">
        <v>0.26</v>
      </c>
      <c r="Z452" s="54">
        <v>0.56000000000000005</v>
      </c>
      <c r="AA452" s="67" t="str">
        <f>TEXT(RESULT__B[[#This Row],[TIME]],"AM/PM")</f>
        <v>PM</v>
      </c>
      <c r="AB452" t="str">
        <f>TEXT(RESULT__B[[#This Row],[DTEDAY]],"DD")</f>
        <v>20</v>
      </c>
    </row>
    <row r="453" spans="1:28" x14ac:dyDescent="0.25">
      <c r="A453" t="s">
        <v>16</v>
      </c>
      <c r="B453">
        <v>451</v>
      </c>
      <c r="C453" s="1">
        <v>40563</v>
      </c>
      <c r="D453">
        <v>1</v>
      </c>
      <c r="E453">
        <v>0</v>
      </c>
      <c r="F453">
        <v>1</v>
      </c>
      <c r="G453">
        <v>19</v>
      </c>
      <c r="H453" t="s">
        <v>21</v>
      </c>
      <c r="I453">
        <v>4</v>
      </c>
      <c r="J453">
        <v>1</v>
      </c>
      <c r="K453" s="53">
        <v>0.26</v>
      </c>
      <c r="L453" s="53">
        <v>0.2273</v>
      </c>
      <c r="M453">
        <v>0.56000000000000005</v>
      </c>
      <c r="N453">
        <v>0.32840000000000003</v>
      </c>
      <c r="O453">
        <v>6</v>
      </c>
      <c r="P453">
        <v>146</v>
      </c>
      <c r="Q453">
        <v>152</v>
      </c>
      <c r="R453" t="s">
        <v>33</v>
      </c>
      <c r="S453">
        <v>2011</v>
      </c>
      <c r="T453" t="s">
        <v>31</v>
      </c>
      <c r="U453" s="66">
        <v>0.79166666666666663</v>
      </c>
      <c r="V453" t="s">
        <v>53</v>
      </c>
      <c r="W453" t="s">
        <v>32</v>
      </c>
      <c r="X453" s="53">
        <v>0.26</v>
      </c>
      <c r="Y453" s="53">
        <v>0.23</v>
      </c>
      <c r="Z453" s="54">
        <v>0.56000000000000005</v>
      </c>
      <c r="AA453" s="67" t="str">
        <f>TEXT(RESULT__B[[#This Row],[TIME]],"AM/PM")</f>
        <v>PM</v>
      </c>
      <c r="AB453" t="str">
        <f>TEXT(RESULT__B[[#This Row],[DTEDAY]],"DD")</f>
        <v>20</v>
      </c>
    </row>
    <row r="454" spans="1:28" x14ac:dyDescent="0.25">
      <c r="A454" t="s">
        <v>16</v>
      </c>
      <c r="B454">
        <v>452</v>
      </c>
      <c r="C454" s="1">
        <v>40563</v>
      </c>
      <c r="D454">
        <v>1</v>
      </c>
      <c r="E454">
        <v>0</v>
      </c>
      <c r="F454">
        <v>1</v>
      </c>
      <c r="G454">
        <v>20</v>
      </c>
      <c r="H454" t="s">
        <v>21</v>
      </c>
      <c r="I454">
        <v>4</v>
      </c>
      <c r="J454">
        <v>2</v>
      </c>
      <c r="K454" s="53">
        <v>0.26</v>
      </c>
      <c r="L454" s="53">
        <v>0.2424</v>
      </c>
      <c r="M454">
        <v>0.6</v>
      </c>
      <c r="N454">
        <v>0.28360000000000002</v>
      </c>
      <c r="O454">
        <v>2</v>
      </c>
      <c r="P454">
        <v>124</v>
      </c>
      <c r="Q454">
        <v>126</v>
      </c>
      <c r="R454" t="s">
        <v>33</v>
      </c>
      <c r="S454">
        <v>2011</v>
      </c>
      <c r="T454" t="s">
        <v>31</v>
      </c>
      <c r="U454" s="66">
        <v>0.83333333333333337</v>
      </c>
      <c r="V454" t="s">
        <v>53</v>
      </c>
      <c r="W454" t="s">
        <v>34</v>
      </c>
      <c r="X454" s="53">
        <v>0.26</v>
      </c>
      <c r="Y454" s="53">
        <v>0.24</v>
      </c>
      <c r="Z454" s="54">
        <v>0.6</v>
      </c>
      <c r="AA454" s="67" t="str">
        <f>TEXT(RESULT__B[[#This Row],[TIME]],"AM/PM")</f>
        <v>PM</v>
      </c>
      <c r="AB454" t="str">
        <f>TEXT(RESULT__B[[#This Row],[DTEDAY]],"DD")</f>
        <v>20</v>
      </c>
    </row>
    <row r="455" spans="1:28" x14ac:dyDescent="0.25">
      <c r="A455" t="s">
        <v>16</v>
      </c>
      <c r="B455">
        <v>453</v>
      </c>
      <c r="C455" s="1">
        <v>40563</v>
      </c>
      <c r="D455">
        <v>1</v>
      </c>
      <c r="E455">
        <v>0</v>
      </c>
      <c r="F455">
        <v>1</v>
      </c>
      <c r="G455">
        <v>21</v>
      </c>
      <c r="H455" t="s">
        <v>21</v>
      </c>
      <c r="I455">
        <v>4</v>
      </c>
      <c r="J455">
        <v>2</v>
      </c>
      <c r="K455" s="53">
        <v>0.24</v>
      </c>
      <c r="L455" s="53">
        <v>0.2273</v>
      </c>
      <c r="M455">
        <v>0.6</v>
      </c>
      <c r="N455">
        <v>0.25369999999999998</v>
      </c>
      <c r="O455">
        <v>3</v>
      </c>
      <c r="P455">
        <v>54</v>
      </c>
      <c r="Q455">
        <v>57</v>
      </c>
      <c r="R455" t="s">
        <v>33</v>
      </c>
      <c r="S455">
        <v>2011</v>
      </c>
      <c r="T455" t="s">
        <v>31</v>
      </c>
      <c r="U455" s="66">
        <v>0.875</v>
      </c>
      <c r="V455" t="s">
        <v>53</v>
      </c>
      <c r="W455" t="s">
        <v>34</v>
      </c>
      <c r="X455" s="53">
        <v>0.24</v>
      </c>
      <c r="Y455" s="53">
        <v>0.23</v>
      </c>
      <c r="Z455" s="54">
        <v>0.6</v>
      </c>
      <c r="AA455" s="67" t="str">
        <f>TEXT(RESULT__B[[#This Row],[TIME]],"AM/PM")</f>
        <v>PM</v>
      </c>
      <c r="AB455" t="str">
        <f>TEXT(RESULT__B[[#This Row],[DTEDAY]],"DD")</f>
        <v>20</v>
      </c>
    </row>
    <row r="456" spans="1:28" x14ac:dyDescent="0.25">
      <c r="A456" t="s">
        <v>16</v>
      </c>
      <c r="B456">
        <v>454</v>
      </c>
      <c r="C456" s="1">
        <v>40563</v>
      </c>
      <c r="D456">
        <v>1</v>
      </c>
      <c r="E456">
        <v>0</v>
      </c>
      <c r="F456">
        <v>1</v>
      </c>
      <c r="G456">
        <v>22</v>
      </c>
      <c r="H456" t="s">
        <v>21</v>
      </c>
      <c r="I456">
        <v>4</v>
      </c>
      <c r="J456">
        <v>2</v>
      </c>
      <c r="K456" s="53">
        <v>0.24</v>
      </c>
      <c r="L456" s="53">
        <v>0.21210000000000001</v>
      </c>
      <c r="M456">
        <v>0.65</v>
      </c>
      <c r="N456">
        <v>0.28360000000000002</v>
      </c>
      <c r="O456">
        <v>0</v>
      </c>
      <c r="P456">
        <v>56</v>
      </c>
      <c r="Q456">
        <v>56</v>
      </c>
      <c r="R456" t="s">
        <v>33</v>
      </c>
      <c r="S456">
        <v>2011</v>
      </c>
      <c r="T456" t="s">
        <v>31</v>
      </c>
      <c r="U456" s="66">
        <v>0.91666666666666663</v>
      </c>
      <c r="V456" t="s">
        <v>53</v>
      </c>
      <c r="W456" t="s">
        <v>34</v>
      </c>
      <c r="X456" s="53">
        <v>0.24</v>
      </c>
      <c r="Y456" s="53">
        <v>0.21</v>
      </c>
      <c r="Z456" s="54">
        <v>0.65</v>
      </c>
      <c r="AA456" s="67" t="str">
        <f>TEXT(RESULT__B[[#This Row],[TIME]],"AM/PM")</f>
        <v>PM</v>
      </c>
      <c r="AB456" t="str">
        <f>TEXT(RESULT__B[[#This Row],[DTEDAY]],"DD")</f>
        <v>20</v>
      </c>
    </row>
    <row r="457" spans="1:28" x14ac:dyDescent="0.25">
      <c r="A457" t="s">
        <v>16</v>
      </c>
      <c r="B457">
        <v>455</v>
      </c>
      <c r="C457" s="1">
        <v>40563</v>
      </c>
      <c r="D457">
        <v>1</v>
      </c>
      <c r="E457">
        <v>0</v>
      </c>
      <c r="F457">
        <v>1</v>
      </c>
      <c r="G457">
        <v>23</v>
      </c>
      <c r="H457" t="s">
        <v>21</v>
      </c>
      <c r="I457">
        <v>4</v>
      </c>
      <c r="J457">
        <v>2</v>
      </c>
      <c r="K457" s="53">
        <v>0.24</v>
      </c>
      <c r="L457" s="53">
        <v>0.21210000000000001</v>
      </c>
      <c r="M457">
        <v>0.65</v>
      </c>
      <c r="N457">
        <v>0.32840000000000003</v>
      </c>
      <c r="O457">
        <v>3</v>
      </c>
      <c r="P457">
        <v>28</v>
      </c>
      <c r="Q457">
        <v>31</v>
      </c>
      <c r="R457" t="s">
        <v>33</v>
      </c>
      <c r="S457">
        <v>2011</v>
      </c>
      <c r="T457" t="s">
        <v>31</v>
      </c>
      <c r="U457" s="66">
        <v>0.95833333333333337</v>
      </c>
      <c r="V457" t="s">
        <v>53</v>
      </c>
      <c r="W457" t="s">
        <v>34</v>
      </c>
      <c r="X457" s="53">
        <v>0.24</v>
      </c>
      <c r="Y457" s="53">
        <v>0.21</v>
      </c>
      <c r="Z457" s="54">
        <v>0.65</v>
      </c>
      <c r="AA457" s="67" t="str">
        <f>TEXT(RESULT__B[[#This Row],[TIME]],"AM/PM")</f>
        <v>PM</v>
      </c>
      <c r="AB457" t="str">
        <f>TEXT(RESULT__B[[#This Row],[DTEDAY]],"DD")</f>
        <v>20</v>
      </c>
    </row>
    <row r="458" spans="1:28" x14ac:dyDescent="0.25">
      <c r="A458" t="s">
        <v>16</v>
      </c>
      <c r="B458">
        <v>456</v>
      </c>
      <c r="C458" s="1">
        <v>40564</v>
      </c>
      <c r="D458">
        <v>1</v>
      </c>
      <c r="E458">
        <v>0</v>
      </c>
      <c r="F458">
        <v>1</v>
      </c>
      <c r="G458">
        <v>0</v>
      </c>
      <c r="H458" t="s">
        <v>21</v>
      </c>
      <c r="I458">
        <v>5</v>
      </c>
      <c r="J458">
        <v>2</v>
      </c>
      <c r="K458" s="53">
        <v>0.24</v>
      </c>
      <c r="L458" s="53">
        <v>0.2273</v>
      </c>
      <c r="M458">
        <v>0.7</v>
      </c>
      <c r="N458">
        <v>0.25369999999999998</v>
      </c>
      <c r="O458">
        <v>1</v>
      </c>
      <c r="P458">
        <v>20</v>
      </c>
      <c r="Q458">
        <v>21</v>
      </c>
      <c r="R458" t="s">
        <v>33</v>
      </c>
      <c r="S458">
        <v>2011</v>
      </c>
      <c r="T458" t="s">
        <v>31</v>
      </c>
      <c r="U458" s="66">
        <v>0</v>
      </c>
      <c r="V458" t="s">
        <v>54</v>
      </c>
      <c r="W458" t="s">
        <v>34</v>
      </c>
      <c r="X458" s="53">
        <v>0.24</v>
      </c>
      <c r="Y458" s="53">
        <v>0.23</v>
      </c>
      <c r="Z458" s="54">
        <v>0.7</v>
      </c>
      <c r="AA458" s="67" t="str">
        <f>TEXT(RESULT__B[[#This Row],[TIME]],"AM/PM")</f>
        <v>AM</v>
      </c>
      <c r="AB458" t="str">
        <f>TEXT(RESULT__B[[#This Row],[DTEDAY]],"DD")</f>
        <v>21</v>
      </c>
    </row>
    <row r="459" spans="1:28" x14ac:dyDescent="0.25">
      <c r="A459" t="s">
        <v>16</v>
      </c>
      <c r="B459">
        <v>457</v>
      </c>
      <c r="C459" s="1">
        <v>40564</v>
      </c>
      <c r="D459">
        <v>1</v>
      </c>
      <c r="E459">
        <v>0</v>
      </c>
      <c r="F459">
        <v>1</v>
      </c>
      <c r="G459">
        <v>1</v>
      </c>
      <c r="H459" t="s">
        <v>21</v>
      </c>
      <c r="I459">
        <v>5</v>
      </c>
      <c r="J459">
        <v>2</v>
      </c>
      <c r="K459" s="53">
        <v>0.24</v>
      </c>
      <c r="L459" s="53">
        <v>0.2273</v>
      </c>
      <c r="M459">
        <v>0.7</v>
      </c>
      <c r="N459">
        <v>0.25369999999999998</v>
      </c>
      <c r="O459">
        <v>0</v>
      </c>
      <c r="P459">
        <v>6</v>
      </c>
      <c r="Q459">
        <v>6</v>
      </c>
      <c r="R459" t="s">
        <v>33</v>
      </c>
      <c r="S459">
        <v>2011</v>
      </c>
      <c r="T459" t="s">
        <v>31</v>
      </c>
      <c r="U459" s="66">
        <v>4.1666666666666664E-2</v>
      </c>
      <c r="V459" t="s">
        <v>54</v>
      </c>
      <c r="W459" t="s">
        <v>34</v>
      </c>
      <c r="X459" s="53">
        <v>0.24</v>
      </c>
      <c r="Y459" s="53">
        <v>0.23</v>
      </c>
      <c r="Z459" s="54">
        <v>0.7</v>
      </c>
      <c r="AA459" s="67" t="str">
        <f>TEXT(RESULT__B[[#This Row],[TIME]],"AM/PM")</f>
        <v>AM</v>
      </c>
      <c r="AB459" t="str">
        <f>TEXT(RESULT__B[[#This Row],[DTEDAY]],"DD")</f>
        <v>21</v>
      </c>
    </row>
    <row r="460" spans="1:28" x14ac:dyDescent="0.25">
      <c r="A460" t="s">
        <v>16</v>
      </c>
      <c r="B460">
        <v>458</v>
      </c>
      <c r="C460" s="1">
        <v>40564</v>
      </c>
      <c r="D460">
        <v>1</v>
      </c>
      <c r="E460">
        <v>0</v>
      </c>
      <c r="F460">
        <v>1</v>
      </c>
      <c r="G460">
        <v>2</v>
      </c>
      <c r="H460" t="s">
        <v>21</v>
      </c>
      <c r="I460">
        <v>5</v>
      </c>
      <c r="J460">
        <v>3</v>
      </c>
      <c r="K460" s="53">
        <v>0.24</v>
      </c>
      <c r="L460" s="53">
        <v>0.2424</v>
      </c>
      <c r="M460">
        <v>0.75</v>
      </c>
      <c r="N460">
        <v>0.16420000000000001</v>
      </c>
      <c r="O460">
        <v>0</v>
      </c>
      <c r="P460">
        <v>2</v>
      </c>
      <c r="Q460">
        <v>2</v>
      </c>
      <c r="R460" t="s">
        <v>33</v>
      </c>
      <c r="S460">
        <v>2011</v>
      </c>
      <c r="T460" t="s">
        <v>31</v>
      </c>
      <c r="U460" s="66">
        <v>8.3333333333333329E-2</v>
      </c>
      <c r="V460" t="s">
        <v>54</v>
      </c>
      <c r="W460" t="s">
        <v>35</v>
      </c>
      <c r="X460" s="53">
        <v>0.24</v>
      </c>
      <c r="Y460" s="53">
        <v>0.24</v>
      </c>
      <c r="Z460" s="54">
        <v>0.75</v>
      </c>
      <c r="AA460" s="67" t="str">
        <f>TEXT(RESULT__B[[#This Row],[TIME]],"AM/PM")</f>
        <v>AM</v>
      </c>
      <c r="AB460" t="str">
        <f>TEXT(RESULT__B[[#This Row],[DTEDAY]],"DD")</f>
        <v>21</v>
      </c>
    </row>
    <row r="461" spans="1:28" x14ac:dyDescent="0.25">
      <c r="A461" t="s">
        <v>16</v>
      </c>
      <c r="B461">
        <v>459</v>
      </c>
      <c r="C461" s="1">
        <v>40564</v>
      </c>
      <c r="D461">
        <v>1</v>
      </c>
      <c r="E461">
        <v>0</v>
      </c>
      <c r="F461">
        <v>1</v>
      </c>
      <c r="G461">
        <v>3</v>
      </c>
      <c r="H461" t="s">
        <v>21</v>
      </c>
      <c r="I461">
        <v>5</v>
      </c>
      <c r="J461">
        <v>3</v>
      </c>
      <c r="K461" s="53">
        <v>0.22</v>
      </c>
      <c r="L461" s="53">
        <v>0.21210000000000001</v>
      </c>
      <c r="M461">
        <v>0.8</v>
      </c>
      <c r="N461">
        <v>0.29849999999999999</v>
      </c>
      <c r="O461">
        <v>0</v>
      </c>
      <c r="P461">
        <v>1</v>
      </c>
      <c r="Q461">
        <v>1</v>
      </c>
      <c r="R461" t="s">
        <v>33</v>
      </c>
      <c r="S461">
        <v>2011</v>
      </c>
      <c r="T461" t="s">
        <v>31</v>
      </c>
      <c r="U461" s="66">
        <v>0.125</v>
      </c>
      <c r="V461" t="s">
        <v>54</v>
      </c>
      <c r="W461" t="s">
        <v>35</v>
      </c>
      <c r="X461" s="53">
        <v>0.22</v>
      </c>
      <c r="Y461" s="53">
        <v>0.21</v>
      </c>
      <c r="Z461" s="54">
        <v>0.8</v>
      </c>
      <c r="AA461" s="67" t="str">
        <f>TEXT(RESULT__B[[#This Row],[TIME]],"AM/PM")</f>
        <v>AM</v>
      </c>
      <c r="AB461" t="str">
        <f>TEXT(RESULT__B[[#This Row],[DTEDAY]],"DD")</f>
        <v>21</v>
      </c>
    </row>
    <row r="462" spans="1:28" x14ac:dyDescent="0.25">
      <c r="A462" t="s">
        <v>16</v>
      </c>
      <c r="B462">
        <v>460</v>
      </c>
      <c r="C462" s="1">
        <v>40564</v>
      </c>
      <c r="D462">
        <v>1</v>
      </c>
      <c r="E462">
        <v>0</v>
      </c>
      <c r="F462">
        <v>1</v>
      </c>
      <c r="G462">
        <v>4</v>
      </c>
      <c r="H462" t="s">
        <v>21</v>
      </c>
      <c r="I462">
        <v>5</v>
      </c>
      <c r="J462">
        <v>2</v>
      </c>
      <c r="K462" s="53">
        <v>0.22</v>
      </c>
      <c r="L462" s="53">
        <v>0.2576</v>
      </c>
      <c r="M462">
        <v>0.87</v>
      </c>
      <c r="N462">
        <v>8.9599999999999999E-2</v>
      </c>
      <c r="O462">
        <v>0</v>
      </c>
      <c r="P462">
        <v>1</v>
      </c>
      <c r="Q462">
        <v>1</v>
      </c>
      <c r="R462" t="s">
        <v>33</v>
      </c>
      <c r="S462">
        <v>2011</v>
      </c>
      <c r="T462" t="s">
        <v>31</v>
      </c>
      <c r="U462" s="66">
        <v>0.16666666666666666</v>
      </c>
      <c r="V462" t="s">
        <v>54</v>
      </c>
      <c r="W462" t="s">
        <v>34</v>
      </c>
      <c r="X462" s="53">
        <v>0.22</v>
      </c>
      <c r="Y462" s="53">
        <v>0.26</v>
      </c>
      <c r="Z462" s="54">
        <v>0.87</v>
      </c>
      <c r="AA462" s="67" t="str">
        <f>TEXT(RESULT__B[[#This Row],[TIME]],"AM/PM")</f>
        <v>AM</v>
      </c>
      <c r="AB462" t="str">
        <f>TEXT(RESULT__B[[#This Row],[DTEDAY]],"DD")</f>
        <v>21</v>
      </c>
    </row>
    <row r="463" spans="1:28" x14ac:dyDescent="0.25">
      <c r="A463" t="s">
        <v>16</v>
      </c>
      <c r="B463">
        <v>461</v>
      </c>
      <c r="C463" s="1">
        <v>40564</v>
      </c>
      <c r="D463">
        <v>1</v>
      </c>
      <c r="E463">
        <v>0</v>
      </c>
      <c r="F463">
        <v>1</v>
      </c>
      <c r="G463">
        <v>5</v>
      </c>
      <c r="H463" t="s">
        <v>21</v>
      </c>
      <c r="I463">
        <v>5</v>
      </c>
      <c r="J463">
        <v>1</v>
      </c>
      <c r="K463" s="53">
        <v>0.24</v>
      </c>
      <c r="L463" s="53">
        <v>0.19700000000000001</v>
      </c>
      <c r="M463">
        <v>0.6</v>
      </c>
      <c r="N463">
        <v>0.41789999999999999</v>
      </c>
      <c r="O463">
        <v>1</v>
      </c>
      <c r="P463">
        <v>4</v>
      </c>
      <c r="Q463">
        <v>5</v>
      </c>
      <c r="R463" t="s">
        <v>33</v>
      </c>
      <c r="S463">
        <v>2011</v>
      </c>
      <c r="T463" t="s">
        <v>31</v>
      </c>
      <c r="U463" s="66">
        <v>0.20833333333333334</v>
      </c>
      <c r="V463" t="s">
        <v>54</v>
      </c>
      <c r="W463" t="s">
        <v>32</v>
      </c>
      <c r="X463" s="53">
        <v>0.24</v>
      </c>
      <c r="Y463" s="53">
        <v>0.2</v>
      </c>
      <c r="Z463" s="54">
        <v>0.6</v>
      </c>
      <c r="AA463" s="67" t="str">
        <f>TEXT(RESULT__B[[#This Row],[TIME]],"AM/PM")</f>
        <v>AM</v>
      </c>
      <c r="AB463" t="str">
        <f>TEXT(RESULT__B[[#This Row],[DTEDAY]],"DD")</f>
        <v>21</v>
      </c>
    </row>
    <row r="464" spans="1:28" x14ac:dyDescent="0.25">
      <c r="A464" t="s">
        <v>16</v>
      </c>
      <c r="B464">
        <v>462</v>
      </c>
      <c r="C464" s="1">
        <v>40564</v>
      </c>
      <c r="D464">
        <v>1</v>
      </c>
      <c r="E464">
        <v>0</v>
      </c>
      <c r="F464">
        <v>1</v>
      </c>
      <c r="G464">
        <v>6</v>
      </c>
      <c r="H464" t="s">
        <v>21</v>
      </c>
      <c r="I464">
        <v>5</v>
      </c>
      <c r="J464">
        <v>1</v>
      </c>
      <c r="K464" s="53">
        <v>0.22</v>
      </c>
      <c r="L464" s="53">
        <v>0.21210000000000001</v>
      </c>
      <c r="M464">
        <v>0.55000000000000004</v>
      </c>
      <c r="N464">
        <v>0.25369999999999998</v>
      </c>
      <c r="O464">
        <v>0</v>
      </c>
      <c r="P464">
        <v>27</v>
      </c>
      <c r="Q464">
        <v>27</v>
      </c>
      <c r="R464" t="s">
        <v>33</v>
      </c>
      <c r="S464">
        <v>2011</v>
      </c>
      <c r="T464" t="s">
        <v>31</v>
      </c>
      <c r="U464" s="66">
        <v>0.25</v>
      </c>
      <c r="V464" t="s">
        <v>54</v>
      </c>
      <c r="W464" t="s">
        <v>32</v>
      </c>
      <c r="X464" s="53">
        <v>0.22</v>
      </c>
      <c r="Y464" s="53">
        <v>0.21</v>
      </c>
      <c r="Z464" s="54">
        <v>0.55000000000000004</v>
      </c>
      <c r="AA464" s="67" t="str">
        <f>TEXT(RESULT__B[[#This Row],[TIME]],"AM/PM")</f>
        <v>AM</v>
      </c>
      <c r="AB464" t="str">
        <f>TEXT(RESULT__B[[#This Row],[DTEDAY]],"DD")</f>
        <v>21</v>
      </c>
    </row>
    <row r="465" spans="1:28" x14ac:dyDescent="0.25">
      <c r="A465" t="s">
        <v>16</v>
      </c>
      <c r="B465">
        <v>463</v>
      </c>
      <c r="C465" s="1">
        <v>40564</v>
      </c>
      <c r="D465">
        <v>1</v>
      </c>
      <c r="E465">
        <v>0</v>
      </c>
      <c r="F465">
        <v>1</v>
      </c>
      <c r="G465">
        <v>7</v>
      </c>
      <c r="H465" t="s">
        <v>21</v>
      </c>
      <c r="I465">
        <v>5</v>
      </c>
      <c r="J465">
        <v>1</v>
      </c>
      <c r="K465" s="53">
        <v>0.2</v>
      </c>
      <c r="L465" s="53">
        <v>0.18179999999999999</v>
      </c>
      <c r="M465">
        <v>0.51</v>
      </c>
      <c r="N465">
        <v>0.28360000000000002</v>
      </c>
      <c r="O465">
        <v>2</v>
      </c>
      <c r="P465">
        <v>66</v>
      </c>
      <c r="Q465">
        <v>68</v>
      </c>
      <c r="R465" t="s">
        <v>33</v>
      </c>
      <c r="S465">
        <v>2011</v>
      </c>
      <c r="T465" t="s">
        <v>31</v>
      </c>
      <c r="U465" s="66">
        <v>0.29166666666666669</v>
      </c>
      <c r="V465" t="s">
        <v>54</v>
      </c>
      <c r="W465" t="s">
        <v>32</v>
      </c>
      <c r="X465" s="53">
        <v>0.2</v>
      </c>
      <c r="Y465" s="53">
        <v>0.18</v>
      </c>
      <c r="Z465" s="54">
        <v>0.51</v>
      </c>
      <c r="AA465" s="67" t="str">
        <f>TEXT(RESULT__B[[#This Row],[TIME]],"AM/PM")</f>
        <v>AM</v>
      </c>
      <c r="AB465" t="str">
        <f>TEXT(RESULT__B[[#This Row],[DTEDAY]],"DD")</f>
        <v>21</v>
      </c>
    </row>
    <row r="466" spans="1:28" x14ac:dyDescent="0.25">
      <c r="A466" t="s">
        <v>16</v>
      </c>
      <c r="B466">
        <v>464</v>
      </c>
      <c r="C466" s="1">
        <v>40564</v>
      </c>
      <c r="D466">
        <v>1</v>
      </c>
      <c r="E466">
        <v>0</v>
      </c>
      <c r="F466">
        <v>1</v>
      </c>
      <c r="G466">
        <v>8</v>
      </c>
      <c r="H466" t="s">
        <v>21</v>
      </c>
      <c r="I466">
        <v>5</v>
      </c>
      <c r="J466">
        <v>1</v>
      </c>
      <c r="K466" s="53">
        <v>0.2</v>
      </c>
      <c r="L466" s="53">
        <v>0.18179999999999999</v>
      </c>
      <c r="M466">
        <v>0.47</v>
      </c>
      <c r="N466">
        <v>0.32840000000000003</v>
      </c>
      <c r="O466">
        <v>7</v>
      </c>
      <c r="P466">
        <v>210</v>
      </c>
      <c r="Q466">
        <v>217</v>
      </c>
      <c r="R466" t="s">
        <v>33</v>
      </c>
      <c r="S466">
        <v>2011</v>
      </c>
      <c r="T466" t="s">
        <v>31</v>
      </c>
      <c r="U466" s="66">
        <v>0.33333333333333331</v>
      </c>
      <c r="V466" t="s">
        <v>54</v>
      </c>
      <c r="W466" t="s">
        <v>32</v>
      </c>
      <c r="X466" s="53">
        <v>0.2</v>
      </c>
      <c r="Y466" s="53">
        <v>0.18</v>
      </c>
      <c r="Z466" s="54">
        <v>0.47</v>
      </c>
      <c r="AA466" s="67" t="str">
        <f>TEXT(RESULT__B[[#This Row],[TIME]],"AM/PM")</f>
        <v>AM</v>
      </c>
      <c r="AB466" t="str">
        <f>TEXT(RESULT__B[[#This Row],[DTEDAY]],"DD")</f>
        <v>21</v>
      </c>
    </row>
    <row r="467" spans="1:28" x14ac:dyDescent="0.25">
      <c r="A467" t="s">
        <v>16</v>
      </c>
      <c r="B467">
        <v>465</v>
      </c>
      <c r="C467" s="1">
        <v>40564</v>
      </c>
      <c r="D467">
        <v>1</v>
      </c>
      <c r="E467">
        <v>0</v>
      </c>
      <c r="F467">
        <v>1</v>
      </c>
      <c r="G467">
        <v>9</v>
      </c>
      <c r="H467" t="s">
        <v>21</v>
      </c>
      <c r="I467">
        <v>5</v>
      </c>
      <c r="J467">
        <v>1</v>
      </c>
      <c r="K467" s="53">
        <v>0.2</v>
      </c>
      <c r="L467" s="53">
        <v>0.18179999999999999</v>
      </c>
      <c r="M467">
        <v>0.51</v>
      </c>
      <c r="N467">
        <v>0.35820000000000002</v>
      </c>
      <c r="O467">
        <v>7</v>
      </c>
      <c r="P467">
        <v>159</v>
      </c>
      <c r="Q467">
        <v>166</v>
      </c>
      <c r="R467" t="s">
        <v>33</v>
      </c>
      <c r="S467">
        <v>2011</v>
      </c>
      <c r="T467" t="s">
        <v>31</v>
      </c>
      <c r="U467" s="66">
        <v>0.375</v>
      </c>
      <c r="V467" t="s">
        <v>54</v>
      </c>
      <c r="W467" t="s">
        <v>32</v>
      </c>
      <c r="X467" s="53">
        <v>0.2</v>
      </c>
      <c r="Y467" s="53">
        <v>0.18</v>
      </c>
      <c r="Z467" s="54">
        <v>0.51</v>
      </c>
      <c r="AA467" s="67" t="str">
        <f>TEXT(RESULT__B[[#This Row],[TIME]],"AM/PM")</f>
        <v>AM</v>
      </c>
      <c r="AB467" t="str">
        <f>TEXT(RESULT__B[[#This Row],[DTEDAY]],"DD")</f>
        <v>21</v>
      </c>
    </row>
    <row r="468" spans="1:28" x14ac:dyDescent="0.25">
      <c r="A468" t="s">
        <v>16</v>
      </c>
      <c r="B468">
        <v>466</v>
      </c>
      <c r="C468" s="1">
        <v>40564</v>
      </c>
      <c r="D468">
        <v>1</v>
      </c>
      <c r="E468">
        <v>0</v>
      </c>
      <c r="F468">
        <v>1</v>
      </c>
      <c r="G468">
        <v>10</v>
      </c>
      <c r="H468" t="s">
        <v>21</v>
      </c>
      <c r="I468">
        <v>5</v>
      </c>
      <c r="J468">
        <v>1</v>
      </c>
      <c r="K468" s="53">
        <v>0.2</v>
      </c>
      <c r="L468" s="53">
        <v>0.16669999999999999</v>
      </c>
      <c r="M468">
        <v>0.47</v>
      </c>
      <c r="N468">
        <v>0.4627</v>
      </c>
      <c r="O468">
        <v>6</v>
      </c>
      <c r="P468">
        <v>57</v>
      </c>
      <c r="Q468">
        <v>63</v>
      </c>
      <c r="R468" t="s">
        <v>33</v>
      </c>
      <c r="S468">
        <v>2011</v>
      </c>
      <c r="T468" t="s">
        <v>31</v>
      </c>
      <c r="U468" s="66">
        <v>0.41666666666666669</v>
      </c>
      <c r="V468" t="s">
        <v>54</v>
      </c>
      <c r="W468" t="s">
        <v>32</v>
      </c>
      <c r="X468" s="53">
        <v>0.2</v>
      </c>
      <c r="Y468" s="53">
        <v>0.17</v>
      </c>
      <c r="Z468" s="54">
        <v>0.47</v>
      </c>
      <c r="AA468" s="67" t="str">
        <f>TEXT(RESULT__B[[#This Row],[TIME]],"AM/PM")</f>
        <v>AM</v>
      </c>
      <c r="AB468" t="str">
        <f>TEXT(RESULT__B[[#This Row],[DTEDAY]],"DD")</f>
        <v>21</v>
      </c>
    </row>
    <row r="469" spans="1:28" x14ac:dyDescent="0.25">
      <c r="A469" t="s">
        <v>16</v>
      </c>
      <c r="B469">
        <v>467</v>
      </c>
      <c r="C469" s="1">
        <v>40564</v>
      </c>
      <c r="D469">
        <v>1</v>
      </c>
      <c r="E469">
        <v>0</v>
      </c>
      <c r="F469">
        <v>1</v>
      </c>
      <c r="G469">
        <v>11</v>
      </c>
      <c r="H469" t="s">
        <v>21</v>
      </c>
      <c r="I469">
        <v>5</v>
      </c>
      <c r="J469">
        <v>1</v>
      </c>
      <c r="K469" s="53">
        <v>0.22</v>
      </c>
      <c r="L469" s="53">
        <v>0.18179999999999999</v>
      </c>
      <c r="M469">
        <v>0.41</v>
      </c>
      <c r="N469">
        <v>0.4627</v>
      </c>
      <c r="O469">
        <v>6</v>
      </c>
      <c r="P469">
        <v>53</v>
      </c>
      <c r="Q469">
        <v>59</v>
      </c>
      <c r="R469" t="s">
        <v>33</v>
      </c>
      <c r="S469">
        <v>2011</v>
      </c>
      <c r="T469" t="s">
        <v>31</v>
      </c>
      <c r="U469" s="66">
        <v>0.45833333333333331</v>
      </c>
      <c r="V469" t="s">
        <v>54</v>
      </c>
      <c r="W469" t="s">
        <v>32</v>
      </c>
      <c r="X469" s="53">
        <v>0.22</v>
      </c>
      <c r="Y469" s="53">
        <v>0.18</v>
      </c>
      <c r="Z469" s="54">
        <v>0.41</v>
      </c>
      <c r="AA469" s="67" t="str">
        <f>TEXT(RESULT__B[[#This Row],[TIME]],"AM/PM")</f>
        <v>AM</v>
      </c>
      <c r="AB469" t="str">
        <f>TEXT(RESULT__B[[#This Row],[DTEDAY]],"DD")</f>
        <v>21</v>
      </c>
    </row>
    <row r="470" spans="1:28" x14ac:dyDescent="0.25">
      <c r="A470" t="s">
        <v>16</v>
      </c>
      <c r="B470">
        <v>468</v>
      </c>
      <c r="C470" s="1">
        <v>40564</v>
      </c>
      <c r="D470">
        <v>1</v>
      </c>
      <c r="E470">
        <v>0</v>
      </c>
      <c r="F470">
        <v>1</v>
      </c>
      <c r="G470">
        <v>12</v>
      </c>
      <c r="H470" t="s">
        <v>21</v>
      </c>
      <c r="I470">
        <v>5</v>
      </c>
      <c r="J470">
        <v>1</v>
      </c>
      <c r="K470" s="53">
        <v>0.22</v>
      </c>
      <c r="L470" s="53">
        <v>0.18179999999999999</v>
      </c>
      <c r="M470">
        <v>0.27</v>
      </c>
      <c r="N470">
        <v>0.58209999999999995</v>
      </c>
      <c r="O470">
        <v>11</v>
      </c>
      <c r="P470">
        <v>67</v>
      </c>
      <c r="Q470">
        <v>78</v>
      </c>
      <c r="R470" t="s">
        <v>33</v>
      </c>
      <c r="S470">
        <v>2011</v>
      </c>
      <c r="T470" t="s">
        <v>31</v>
      </c>
      <c r="U470" s="66">
        <v>0.5</v>
      </c>
      <c r="V470" t="s">
        <v>54</v>
      </c>
      <c r="W470" t="s">
        <v>32</v>
      </c>
      <c r="X470" s="53">
        <v>0.22</v>
      </c>
      <c r="Y470" s="53">
        <v>0.18</v>
      </c>
      <c r="Z470" s="54">
        <v>0.27</v>
      </c>
      <c r="AA470" s="67" t="str">
        <f>TEXT(RESULT__B[[#This Row],[TIME]],"AM/PM")</f>
        <v>PM</v>
      </c>
      <c r="AB470" t="str">
        <f>TEXT(RESULT__B[[#This Row],[DTEDAY]],"DD")</f>
        <v>21</v>
      </c>
    </row>
    <row r="471" spans="1:28" x14ac:dyDescent="0.25">
      <c r="A471" t="s">
        <v>16</v>
      </c>
      <c r="B471">
        <v>469</v>
      </c>
      <c r="C471" s="1">
        <v>40564</v>
      </c>
      <c r="D471">
        <v>1</v>
      </c>
      <c r="E471">
        <v>0</v>
      </c>
      <c r="F471">
        <v>1</v>
      </c>
      <c r="G471">
        <v>13</v>
      </c>
      <c r="H471" t="s">
        <v>21</v>
      </c>
      <c r="I471">
        <v>5</v>
      </c>
      <c r="J471">
        <v>1</v>
      </c>
      <c r="K471" s="53">
        <v>0.2</v>
      </c>
      <c r="L471" s="53">
        <v>0.1515</v>
      </c>
      <c r="M471">
        <v>0.21</v>
      </c>
      <c r="N471">
        <v>0.58209999999999995</v>
      </c>
      <c r="O471">
        <v>8</v>
      </c>
      <c r="P471">
        <v>65</v>
      </c>
      <c r="Q471">
        <v>73</v>
      </c>
      <c r="R471" t="s">
        <v>33</v>
      </c>
      <c r="S471">
        <v>2011</v>
      </c>
      <c r="T471" t="s">
        <v>31</v>
      </c>
      <c r="U471" s="66">
        <v>0.54166666666666663</v>
      </c>
      <c r="V471" t="s">
        <v>54</v>
      </c>
      <c r="W471" t="s">
        <v>32</v>
      </c>
      <c r="X471" s="53">
        <v>0.2</v>
      </c>
      <c r="Y471" s="53">
        <v>0.15</v>
      </c>
      <c r="Z471" s="54">
        <v>0.21</v>
      </c>
      <c r="AA471" s="67" t="str">
        <f>TEXT(RESULT__B[[#This Row],[TIME]],"AM/PM")</f>
        <v>PM</v>
      </c>
      <c r="AB471" t="str">
        <f>TEXT(RESULT__B[[#This Row],[DTEDAY]],"DD")</f>
        <v>21</v>
      </c>
    </row>
    <row r="472" spans="1:28" x14ac:dyDescent="0.25">
      <c r="A472" t="s">
        <v>16</v>
      </c>
      <c r="B472">
        <v>470</v>
      </c>
      <c r="C472" s="1">
        <v>40564</v>
      </c>
      <c r="D472">
        <v>1</v>
      </c>
      <c r="E472">
        <v>0</v>
      </c>
      <c r="F472">
        <v>1</v>
      </c>
      <c r="G472">
        <v>14</v>
      </c>
      <c r="H472" t="s">
        <v>21</v>
      </c>
      <c r="I472">
        <v>5</v>
      </c>
      <c r="J472">
        <v>1</v>
      </c>
      <c r="K472" s="53">
        <v>0.2</v>
      </c>
      <c r="L472" s="53">
        <v>0.1515</v>
      </c>
      <c r="M472">
        <v>0.25</v>
      </c>
      <c r="N472">
        <v>0.52239999999999998</v>
      </c>
      <c r="O472">
        <v>6</v>
      </c>
      <c r="P472">
        <v>56</v>
      </c>
      <c r="Q472">
        <v>62</v>
      </c>
      <c r="R472" t="s">
        <v>33</v>
      </c>
      <c r="S472">
        <v>2011</v>
      </c>
      <c r="T472" t="s">
        <v>31</v>
      </c>
      <c r="U472" s="66">
        <v>0.58333333333333337</v>
      </c>
      <c r="V472" t="s">
        <v>54</v>
      </c>
      <c r="W472" t="s">
        <v>32</v>
      </c>
      <c r="X472" s="53">
        <v>0.2</v>
      </c>
      <c r="Y472" s="53">
        <v>0.15</v>
      </c>
      <c r="Z472" s="54">
        <v>0.25</v>
      </c>
      <c r="AA472" s="67" t="str">
        <f>TEXT(RESULT__B[[#This Row],[TIME]],"AM/PM")</f>
        <v>PM</v>
      </c>
      <c r="AB472" t="str">
        <f>TEXT(RESULT__B[[#This Row],[DTEDAY]],"DD")</f>
        <v>21</v>
      </c>
    </row>
    <row r="473" spans="1:28" x14ac:dyDescent="0.25">
      <c r="A473" t="s">
        <v>16</v>
      </c>
      <c r="B473">
        <v>471</v>
      </c>
      <c r="C473" s="1">
        <v>40564</v>
      </c>
      <c r="D473">
        <v>1</v>
      </c>
      <c r="E473">
        <v>0</v>
      </c>
      <c r="F473">
        <v>1</v>
      </c>
      <c r="G473">
        <v>15</v>
      </c>
      <c r="H473" t="s">
        <v>21</v>
      </c>
      <c r="I473">
        <v>5</v>
      </c>
      <c r="J473">
        <v>1</v>
      </c>
      <c r="K473" s="53">
        <v>0.16</v>
      </c>
      <c r="L473" s="53">
        <v>0.1212</v>
      </c>
      <c r="M473">
        <v>0.26</v>
      </c>
      <c r="N473">
        <v>0.44779999999999998</v>
      </c>
      <c r="O473">
        <v>4</v>
      </c>
      <c r="P473">
        <v>61</v>
      </c>
      <c r="Q473">
        <v>65</v>
      </c>
      <c r="R473" t="s">
        <v>33</v>
      </c>
      <c r="S473">
        <v>2011</v>
      </c>
      <c r="T473" t="s">
        <v>31</v>
      </c>
      <c r="U473" s="66">
        <v>0.625</v>
      </c>
      <c r="V473" t="s">
        <v>54</v>
      </c>
      <c r="W473" t="s">
        <v>32</v>
      </c>
      <c r="X473" s="53">
        <v>0.16</v>
      </c>
      <c r="Y473" s="53">
        <v>0.12</v>
      </c>
      <c r="Z473" s="54">
        <v>0.26</v>
      </c>
      <c r="AA473" s="67" t="str">
        <f>TEXT(RESULT__B[[#This Row],[TIME]],"AM/PM")</f>
        <v>PM</v>
      </c>
      <c r="AB473" t="str">
        <f>TEXT(RESULT__B[[#This Row],[DTEDAY]],"DD")</f>
        <v>21</v>
      </c>
    </row>
    <row r="474" spans="1:28" x14ac:dyDescent="0.25">
      <c r="A474" t="s">
        <v>16</v>
      </c>
      <c r="B474">
        <v>472</v>
      </c>
      <c r="C474" s="1">
        <v>40564</v>
      </c>
      <c r="D474">
        <v>1</v>
      </c>
      <c r="E474">
        <v>0</v>
      </c>
      <c r="F474">
        <v>1</v>
      </c>
      <c r="G474">
        <v>16</v>
      </c>
      <c r="H474" t="s">
        <v>21</v>
      </c>
      <c r="I474">
        <v>5</v>
      </c>
      <c r="J474">
        <v>1</v>
      </c>
      <c r="K474" s="53">
        <v>0.16</v>
      </c>
      <c r="L474" s="53">
        <v>0.13639999999999999</v>
      </c>
      <c r="M474">
        <v>0.26</v>
      </c>
      <c r="N474">
        <v>0.35820000000000002</v>
      </c>
      <c r="O474">
        <v>0</v>
      </c>
      <c r="P474">
        <v>97</v>
      </c>
      <c r="Q474">
        <v>97</v>
      </c>
      <c r="R474" t="s">
        <v>33</v>
      </c>
      <c r="S474">
        <v>2011</v>
      </c>
      <c r="T474" t="s">
        <v>31</v>
      </c>
      <c r="U474" s="66">
        <v>0.66666666666666663</v>
      </c>
      <c r="V474" t="s">
        <v>54</v>
      </c>
      <c r="W474" t="s">
        <v>32</v>
      </c>
      <c r="X474" s="53">
        <v>0.16</v>
      </c>
      <c r="Y474" s="53">
        <v>0.14000000000000001</v>
      </c>
      <c r="Z474" s="54">
        <v>0.26</v>
      </c>
      <c r="AA474" s="67" t="str">
        <f>TEXT(RESULT__B[[#This Row],[TIME]],"AM/PM")</f>
        <v>PM</v>
      </c>
      <c r="AB474" t="str">
        <f>TEXT(RESULT__B[[#This Row],[DTEDAY]],"DD")</f>
        <v>21</v>
      </c>
    </row>
    <row r="475" spans="1:28" x14ac:dyDescent="0.25">
      <c r="A475" t="s">
        <v>16</v>
      </c>
      <c r="B475">
        <v>473</v>
      </c>
      <c r="C475" s="1">
        <v>40564</v>
      </c>
      <c r="D475">
        <v>1</v>
      </c>
      <c r="E475">
        <v>0</v>
      </c>
      <c r="F475">
        <v>1</v>
      </c>
      <c r="G475">
        <v>17</v>
      </c>
      <c r="H475" t="s">
        <v>21</v>
      </c>
      <c r="I475">
        <v>5</v>
      </c>
      <c r="J475">
        <v>1</v>
      </c>
      <c r="K475" s="53">
        <v>0.14000000000000001</v>
      </c>
      <c r="L475" s="53">
        <v>0.1212</v>
      </c>
      <c r="M475">
        <v>0.28000000000000003</v>
      </c>
      <c r="N475">
        <v>0.35820000000000002</v>
      </c>
      <c r="O475">
        <v>10</v>
      </c>
      <c r="P475">
        <v>151</v>
      </c>
      <c r="Q475">
        <v>161</v>
      </c>
      <c r="R475" t="s">
        <v>33</v>
      </c>
      <c r="S475">
        <v>2011</v>
      </c>
      <c r="T475" t="s">
        <v>31</v>
      </c>
      <c r="U475" s="66">
        <v>0.70833333333333337</v>
      </c>
      <c r="V475" t="s">
        <v>54</v>
      </c>
      <c r="W475" t="s">
        <v>32</v>
      </c>
      <c r="X475" s="53">
        <v>0.14000000000000001</v>
      </c>
      <c r="Y475" s="53">
        <v>0.12</v>
      </c>
      <c r="Z475" s="54">
        <v>0.28000000000000003</v>
      </c>
      <c r="AA475" s="67" t="str">
        <f>TEXT(RESULT__B[[#This Row],[TIME]],"AM/PM")</f>
        <v>PM</v>
      </c>
      <c r="AB475" t="str">
        <f>TEXT(RESULT__B[[#This Row],[DTEDAY]],"DD")</f>
        <v>21</v>
      </c>
    </row>
    <row r="476" spans="1:28" x14ac:dyDescent="0.25">
      <c r="A476" t="s">
        <v>16</v>
      </c>
      <c r="B476">
        <v>474</v>
      </c>
      <c r="C476" s="1">
        <v>40564</v>
      </c>
      <c r="D476">
        <v>1</v>
      </c>
      <c r="E476">
        <v>0</v>
      </c>
      <c r="F476">
        <v>1</v>
      </c>
      <c r="G476">
        <v>18</v>
      </c>
      <c r="H476" t="s">
        <v>21</v>
      </c>
      <c r="I476">
        <v>5</v>
      </c>
      <c r="J476">
        <v>1</v>
      </c>
      <c r="K476" s="53">
        <v>0.12</v>
      </c>
      <c r="L476" s="53">
        <v>0.1212</v>
      </c>
      <c r="M476">
        <v>0.3</v>
      </c>
      <c r="N476">
        <v>0.25369999999999998</v>
      </c>
      <c r="O476">
        <v>1</v>
      </c>
      <c r="P476">
        <v>119</v>
      </c>
      <c r="Q476">
        <v>120</v>
      </c>
      <c r="R476" t="s">
        <v>33</v>
      </c>
      <c r="S476">
        <v>2011</v>
      </c>
      <c r="T476" t="s">
        <v>31</v>
      </c>
      <c r="U476" s="66">
        <v>0.75</v>
      </c>
      <c r="V476" t="s">
        <v>54</v>
      </c>
      <c r="W476" t="s">
        <v>32</v>
      </c>
      <c r="X476" s="53">
        <v>0.12</v>
      </c>
      <c r="Y476" s="53">
        <v>0.12</v>
      </c>
      <c r="Z476" s="54">
        <v>0.3</v>
      </c>
      <c r="AA476" s="67" t="str">
        <f>TEXT(RESULT__B[[#This Row],[TIME]],"AM/PM")</f>
        <v>PM</v>
      </c>
      <c r="AB476" t="str">
        <f>TEXT(RESULT__B[[#This Row],[DTEDAY]],"DD")</f>
        <v>21</v>
      </c>
    </row>
    <row r="477" spans="1:28" x14ac:dyDescent="0.25">
      <c r="A477" t="s">
        <v>16</v>
      </c>
      <c r="B477">
        <v>475</v>
      </c>
      <c r="C477" s="1">
        <v>40564</v>
      </c>
      <c r="D477">
        <v>1</v>
      </c>
      <c r="E477">
        <v>0</v>
      </c>
      <c r="F477">
        <v>1</v>
      </c>
      <c r="G477">
        <v>19</v>
      </c>
      <c r="H477" t="s">
        <v>21</v>
      </c>
      <c r="I477">
        <v>5</v>
      </c>
      <c r="J477">
        <v>1</v>
      </c>
      <c r="K477" s="53">
        <v>0.12</v>
      </c>
      <c r="L477" s="53">
        <v>0.1061</v>
      </c>
      <c r="M477">
        <v>0.3</v>
      </c>
      <c r="N477">
        <v>0.32840000000000003</v>
      </c>
      <c r="O477">
        <v>3</v>
      </c>
      <c r="P477">
        <v>93</v>
      </c>
      <c r="Q477">
        <v>96</v>
      </c>
      <c r="R477" t="s">
        <v>33</v>
      </c>
      <c r="S477">
        <v>2011</v>
      </c>
      <c r="T477" t="s">
        <v>31</v>
      </c>
      <c r="U477" s="66">
        <v>0.79166666666666663</v>
      </c>
      <c r="V477" t="s">
        <v>54</v>
      </c>
      <c r="W477" t="s">
        <v>32</v>
      </c>
      <c r="X477" s="53">
        <v>0.12</v>
      </c>
      <c r="Y477" s="53">
        <v>0.11</v>
      </c>
      <c r="Z477" s="54">
        <v>0.3</v>
      </c>
      <c r="AA477" s="67" t="str">
        <f>TEXT(RESULT__B[[#This Row],[TIME]],"AM/PM")</f>
        <v>PM</v>
      </c>
      <c r="AB477" t="str">
        <f>TEXT(RESULT__B[[#This Row],[DTEDAY]],"DD")</f>
        <v>21</v>
      </c>
    </row>
    <row r="478" spans="1:28" x14ac:dyDescent="0.25">
      <c r="A478" t="s">
        <v>16</v>
      </c>
      <c r="B478">
        <v>476</v>
      </c>
      <c r="C478" s="1">
        <v>40564</v>
      </c>
      <c r="D478">
        <v>1</v>
      </c>
      <c r="E478">
        <v>0</v>
      </c>
      <c r="F478">
        <v>1</v>
      </c>
      <c r="G478">
        <v>20</v>
      </c>
      <c r="H478" t="s">
        <v>21</v>
      </c>
      <c r="I478">
        <v>5</v>
      </c>
      <c r="J478">
        <v>1</v>
      </c>
      <c r="K478" s="53">
        <v>0.1</v>
      </c>
      <c r="L478" s="53">
        <v>7.5800000000000006E-2</v>
      </c>
      <c r="M478">
        <v>0.33</v>
      </c>
      <c r="N478">
        <v>0.41789999999999999</v>
      </c>
      <c r="O478">
        <v>1</v>
      </c>
      <c r="P478">
        <v>52</v>
      </c>
      <c r="Q478">
        <v>53</v>
      </c>
      <c r="R478" t="s">
        <v>33</v>
      </c>
      <c r="S478">
        <v>2011</v>
      </c>
      <c r="T478" t="s">
        <v>31</v>
      </c>
      <c r="U478" s="66">
        <v>0.83333333333333337</v>
      </c>
      <c r="V478" t="s">
        <v>54</v>
      </c>
      <c r="W478" t="s">
        <v>32</v>
      </c>
      <c r="X478" s="53">
        <v>0.1</v>
      </c>
      <c r="Y478" s="53">
        <v>0.08</v>
      </c>
      <c r="Z478" s="54">
        <v>0.33</v>
      </c>
      <c r="AA478" s="67" t="str">
        <f>TEXT(RESULT__B[[#This Row],[TIME]],"AM/PM")</f>
        <v>PM</v>
      </c>
      <c r="AB478" t="str">
        <f>TEXT(RESULT__B[[#This Row],[DTEDAY]],"DD")</f>
        <v>21</v>
      </c>
    </row>
    <row r="479" spans="1:28" x14ac:dyDescent="0.25">
      <c r="A479" t="s">
        <v>16</v>
      </c>
      <c r="B479">
        <v>477</v>
      </c>
      <c r="C479" s="1">
        <v>40564</v>
      </c>
      <c r="D479">
        <v>1</v>
      </c>
      <c r="E479">
        <v>0</v>
      </c>
      <c r="F479">
        <v>1</v>
      </c>
      <c r="G479">
        <v>21</v>
      </c>
      <c r="H479" t="s">
        <v>21</v>
      </c>
      <c r="I479">
        <v>5</v>
      </c>
      <c r="J479">
        <v>1</v>
      </c>
      <c r="K479" s="53">
        <v>0.08</v>
      </c>
      <c r="L479" s="53">
        <v>7.5800000000000006E-2</v>
      </c>
      <c r="M479">
        <v>0.38</v>
      </c>
      <c r="N479">
        <v>0.28360000000000002</v>
      </c>
      <c r="O479">
        <v>0</v>
      </c>
      <c r="P479">
        <v>41</v>
      </c>
      <c r="Q479">
        <v>41</v>
      </c>
      <c r="R479" t="s">
        <v>33</v>
      </c>
      <c r="S479">
        <v>2011</v>
      </c>
      <c r="T479" t="s">
        <v>31</v>
      </c>
      <c r="U479" s="66">
        <v>0.875</v>
      </c>
      <c r="V479" t="s">
        <v>54</v>
      </c>
      <c r="W479" t="s">
        <v>32</v>
      </c>
      <c r="X479" s="53">
        <v>0.08</v>
      </c>
      <c r="Y479" s="53">
        <v>0.08</v>
      </c>
      <c r="Z479" s="54">
        <v>0.38</v>
      </c>
      <c r="AA479" s="67" t="str">
        <f>TEXT(RESULT__B[[#This Row],[TIME]],"AM/PM")</f>
        <v>PM</v>
      </c>
      <c r="AB479" t="str">
        <f>TEXT(RESULT__B[[#This Row],[DTEDAY]],"DD")</f>
        <v>21</v>
      </c>
    </row>
    <row r="480" spans="1:28" x14ac:dyDescent="0.25">
      <c r="A480" t="s">
        <v>16</v>
      </c>
      <c r="B480">
        <v>478</v>
      </c>
      <c r="C480" s="1">
        <v>40564</v>
      </c>
      <c r="D480">
        <v>1</v>
      </c>
      <c r="E480">
        <v>0</v>
      </c>
      <c r="F480">
        <v>1</v>
      </c>
      <c r="G480">
        <v>22</v>
      </c>
      <c r="H480" t="s">
        <v>21</v>
      </c>
      <c r="I480">
        <v>5</v>
      </c>
      <c r="J480">
        <v>1</v>
      </c>
      <c r="K480" s="53">
        <v>0.06</v>
      </c>
      <c r="L480" s="53">
        <v>3.0300000000000001E-2</v>
      </c>
      <c r="M480">
        <v>0.41</v>
      </c>
      <c r="N480">
        <v>0.3881</v>
      </c>
      <c r="O480">
        <v>1</v>
      </c>
      <c r="P480">
        <v>33</v>
      </c>
      <c r="Q480">
        <v>34</v>
      </c>
      <c r="R480" t="s">
        <v>33</v>
      </c>
      <c r="S480">
        <v>2011</v>
      </c>
      <c r="T480" t="s">
        <v>31</v>
      </c>
      <c r="U480" s="66">
        <v>0.91666666666666663</v>
      </c>
      <c r="V480" t="s">
        <v>54</v>
      </c>
      <c r="W480" t="s">
        <v>32</v>
      </c>
      <c r="X480" s="53">
        <v>0.06</v>
      </c>
      <c r="Y480" s="53">
        <v>0.03</v>
      </c>
      <c r="Z480" s="54">
        <v>0.41</v>
      </c>
      <c r="AA480" s="67" t="str">
        <f>TEXT(RESULT__B[[#This Row],[TIME]],"AM/PM")</f>
        <v>PM</v>
      </c>
      <c r="AB480" t="str">
        <f>TEXT(RESULT__B[[#This Row],[DTEDAY]],"DD")</f>
        <v>21</v>
      </c>
    </row>
    <row r="481" spans="1:28" x14ac:dyDescent="0.25">
      <c r="A481" t="s">
        <v>16</v>
      </c>
      <c r="B481">
        <v>479</v>
      </c>
      <c r="C481" s="1">
        <v>40564</v>
      </c>
      <c r="D481">
        <v>1</v>
      </c>
      <c r="E481">
        <v>0</v>
      </c>
      <c r="F481">
        <v>1</v>
      </c>
      <c r="G481">
        <v>23</v>
      </c>
      <c r="H481" t="s">
        <v>21</v>
      </c>
      <c r="I481">
        <v>5</v>
      </c>
      <c r="J481">
        <v>1</v>
      </c>
      <c r="K481" s="53">
        <v>0.06</v>
      </c>
      <c r="L481" s="53">
        <v>4.5499999999999999E-2</v>
      </c>
      <c r="M481">
        <v>0.38</v>
      </c>
      <c r="N481">
        <v>0.32840000000000003</v>
      </c>
      <c r="O481">
        <v>0</v>
      </c>
      <c r="P481">
        <v>27</v>
      </c>
      <c r="Q481">
        <v>27</v>
      </c>
      <c r="R481" t="s">
        <v>33</v>
      </c>
      <c r="S481">
        <v>2011</v>
      </c>
      <c r="T481" t="s">
        <v>31</v>
      </c>
      <c r="U481" s="66">
        <v>0.95833333333333337</v>
      </c>
      <c r="V481" t="s">
        <v>54</v>
      </c>
      <c r="W481" t="s">
        <v>32</v>
      </c>
      <c r="X481" s="53">
        <v>0.06</v>
      </c>
      <c r="Y481" s="53">
        <v>0.05</v>
      </c>
      <c r="Z481" s="54">
        <v>0.38</v>
      </c>
      <c r="AA481" s="67" t="str">
        <f>TEXT(RESULT__B[[#This Row],[TIME]],"AM/PM")</f>
        <v>PM</v>
      </c>
      <c r="AB481" t="str">
        <f>TEXT(RESULT__B[[#This Row],[DTEDAY]],"DD")</f>
        <v>21</v>
      </c>
    </row>
    <row r="482" spans="1:28" x14ac:dyDescent="0.25">
      <c r="A482" t="s">
        <v>16</v>
      </c>
      <c r="B482">
        <v>480</v>
      </c>
      <c r="C482" s="1">
        <v>40565</v>
      </c>
      <c r="D482">
        <v>1</v>
      </c>
      <c r="E482">
        <v>0</v>
      </c>
      <c r="F482">
        <v>1</v>
      </c>
      <c r="G482">
        <v>0</v>
      </c>
      <c r="H482" t="s">
        <v>21</v>
      </c>
      <c r="I482">
        <v>6</v>
      </c>
      <c r="J482">
        <v>1</v>
      </c>
      <c r="K482" s="53">
        <v>0.04</v>
      </c>
      <c r="L482" s="53">
        <v>3.0300000000000001E-2</v>
      </c>
      <c r="M482">
        <v>0.45</v>
      </c>
      <c r="N482">
        <v>0.25369999999999998</v>
      </c>
      <c r="O482">
        <v>0</v>
      </c>
      <c r="P482">
        <v>13</v>
      </c>
      <c r="Q482">
        <v>13</v>
      </c>
      <c r="R482" t="s">
        <v>33</v>
      </c>
      <c r="S482">
        <v>2011</v>
      </c>
      <c r="T482" t="s">
        <v>31</v>
      </c>
      <c r="U482" s="66">
        <v>0</v>
      </c>
      <c r="V482" t="s">
        <v>48</v>
      </c>
      <c r="W482" t="s">
        <v>32</v>
      </c>
      <c r="X482" s="53">
        <v>0.04</v>
      </c>
      <c r="Y482" s="53">
        <v>0.03</v>
      </c>
      <c r="Z482" s="54">
        <v>0.45</v>
      </c>
      <c r="AA482" s="67" t="str">
        <f>TEXT(RESULT__B[[#This Row],[TIME]],"AM/PM")</f>
        <v>AM</v>
      </c>
      <c r="AB482" t="str">
        <f>TEXT(RESULT__B[[#This Row],[DTEDAY]],"DD")</f>
        <v>22</v>
      </c>
    </row>
    <row r="483" spans="1:28" x14ac:dyDescent="0.25">
      <c r="A483" t="s">
        <v>16</v>
      </c>
      <c r="B483">
        <v>481</v>
      </c>
      <c r="C483" s="1">
        <v>40565</v>
      </c>
      <c r="D483">
        <v>1</v>
      </c>
      <c r="E483">
        <v>0</v>
      </c>
      <c r="F483">
        <v>1</v>
      </c>
      <c r="G483">
        <v>1</v>
      </c>
      <c r="H483" t="s">
        <v>21</v>
      </c>
      <c r="I483">
        <v>6</v>
      </c>
      <c r="J483">
        <v>2</v>
      </c>
      <c r="K483" s="53">
        <v>0.04</v>
      </c>
      <c r="L483" s="53">
        <v>0</v>
      </c>
      <c r="M483">
        <v>0.41</v>
      </c>
      <c r="N483">
        <v>0.3881</v>
      </c>
      <c r="O483">
        <v>3</v>
      </c>
      <c r="P483">
        <v>9</v>
      </c>
      <c r="Q483">
        <v>12</v>
      </c>
      <c r="R483" t="s">
        <v>33</v>
      </c>
      <c r="S483">
        <v>2011</v>
      </c>
      <c r="T483" t="s">
        <v>31</v>
      </c>
      <c r="U483" s="66">
        <v>4.1666666666666664E-2</v>
      </c>
      <c r="V483" t="s">
        <v>48</v>
      </c>
      <c r="W483" t="s">
        <v>34</v>
      </c>
      <c r="X483" s="53">
        <v>0.04</v>
      </c>
      <c r="Y483" s="53">
        <v>0</v>
      </c>
      <c r="Z483" s="54">
        <v>0.41</v>
      </c>
      <c r="AA483" s="67" t="str">
        <f>TEXT(RESULT__B[[#This Row],[TIME]],"AM/PM")</f>
        <v>AM</v>
      </c>
      <c r="AB483" t="str">
        <f>TEXT(RESULT__B[[#This Row],[DTEDAY]],"DD")</f>
        <v>22</v>
      </c>
    </row>
    <row r="484" spans="1:28" x14ac:dyDescent="0.25">
      <c r="A484" t="s">
        <v>16</v>
      </c>
      <c r="B484">
        <v>482</v>
      </c>
      <c r="C484" s="1">
        <v>40565</v>
      </c>
      <c r="D484">
        <v>1</v>
      </c>
      <c r="E484">
        <v>0</v>
      </c>
      <c r="F484">
        <v>1</v>
      </c>
      <c r="G484">
        <v>2</v>
      </c>
      <c r="H484" t="s">
        <v>21</v>
      </c>
      <c r="I484">
        <v>6</v>
      </c>
      <c r="J484">
        <v>2</v>
      </c>
      <c r="K484" s="53">
        <v>0.04</v>
      </c>
      <c r="L484" s="53">
        <v>3.0300000000000001E-2</v>
      </c>
      <c r="M484">
        <v>0.41</v>
      </c>
      <c r="N484">
        <v>0.25369999999999998</v>
      </c>
      <c r="O484">
        <v>0</v>
      </c>
      <c r="P484">
        <v>11</v>
      </c>
      <c r="Q484">
        <v>11</v>
      </c>
      <c r="R484" t="s">
        <v>33</v>
      </c>
      <c r="S484">
        <v>2011</v>
      </c>
      <c r="T484" t="s">
        <v>31</v>
      </c>
      <c r="U484" s="66">
        <v>8.3333333333333329E-2</v>
      </c>
      <c r="V484" t="s">
        <v>48</v>
      </c>
      <c r="W484" t="s">
        <v>34</v>
      </c>
      <c r="X484" s="53">
        <v>0.04</v>
      </c>
      <c r="Y484" s="53">
        <v>0.03</v>
      </c>
      <c r="Z484" s="54">
        <v>0.41</v>
      </c>
      <c r="AA484" s="67" t="str">
        <f>TEXT(RESULT__B[[#This Row],[TIME]],"AM/PM")</f>
        <v>AM</v>
      </c>
      <c r="AB484" t="str">
        <f>TEXT(RESULT__B[[#This Row],[DTEDAY]],"DD")</f>
        <v>22</v>
      </c>
    </row>
    <row r="485" spans="1:28" x14ac:dyDescent="0.25">
      <c r="A485" t="s">
        <v>16</v>
      </c>
      <c r="B485">
        <v>483</v>
      </c>
      <c r="C485" s="1">
        <v>40565</v>
      </c>
      <c r="D485">
        <v>1</v>
      </c>
      <c r="E485">
        <v>0</v>
      </c>
      <c r="F485">
        <v>1</v>
      </c>
      <c r="G485">
        <v>3</v>
      </c>
      <c r="H485" t="s">
        <v>21</v>
      </c>
      <c r="I485">
        <v>6</v>
      </c>
      <c r="J485">
        <v>2</v>
      </c>
      <c r="K485" s="53">
        <v>0.04</v>
      </c>
      <c r="L485" s="53">
        <v>3.0300000000000001E-2</v>
      </c>
      <c r="M485">
        <v>0.41</v>
      </c>
      <c r="N485">
        <v>0.28360000000000002</v>
      </c>
      <c r="O485">
        <v>1</v>
      </c>
      <c r="P485">
        <v>6</v>
      </c>
      <c r="Q485">
        <v>7</v>
      </c>
      <c r="R485" t="s">
        <v>33</v>
      </c>
      <c r="S485">
        <v>2011</v>
      </c>
      <c r="T485" t="s">
        <v>31</v>
      </c>
      <c r="U485" s="66">
        <v>0.125</v>
      </c>
      <c r="V485" t="s">
        <v>48</v>
      </c>
      <c r="W485" t="s">
        <v>34</v>
      </c>
      <c r="X485" s="53">
        <v>0.04</v>
      </c>
      <c r="Y485" s="53">
        <v>0.03</v>
      </c>
      <c r="Z485" s="54">
        <v>0.41</v>
      </c>
      <c r="AA485" s="67" t="str">
        <f>TEXT(RESULT__B[[#This Row],[TIME]],"AM/PM")</f>
        <v>AM</v>
      </c>
      <c r="AB485" t="str">
        <f>TEXT(RESULT__B[[#This Row],[DTEDAY]],"DD")</f>
        <v>22</v>
      </c>
    </row>
    <row r="486" spans="1:28" x14ac:dyDescent="0.25">
      <c r="A486" t="s">
        <v>16</v>
      </c>
      <c r="B486">
        <v>484</v>
      </c>
      <c r="C486" s="1">
        <v>40565</v>
      </c>
      <c r="D486">
        <v>1</v>
      </c>
      <c r="E486">
        <v>0</v>
      </c>
      <c r="F486">
        <v>1</v>
      </c>
      <c r="G486">
        <v>4</v>
      </c>
      <c r="H486" t="s">
        <v>21</v>
      </c>
      <c r="I486">
        <v>6</v>
      </c>
      <c r="J486">
        <v>2</v>
      </c>
      <c r="K486" s="53">
        <v>0.02</v>
      </c>
      <c r="L486" s="53">
        <v>1.52E-2</v>
      </c>
      <c r="M486">
        <v>0.48</v>
      </c>
      <c r="N486">
        <v>0.29849999999999999</v>
      </c>
      <c r="O486">
        <v>0</v>
      </c>
      <c r="P486">
        <v>3</v>
      </c>
      <c r="Q486">
        <v>3</v>
      </c>
      <c r="R486" t="s">
        <v>33</v>
      </c>
      <c r="S486">
        <v>2011</v>
      </c>
      <c r="T486" t="s">
        <v>31</v>
      </c>
      <c r="U486" s="66">
        <v>0.16666666666666666</v>
      </c>
      <c r="V486" t="s">
        <v>48</v>
      </c>
      <c r="W486" t="s">
        <v>34</v>
      </c>
      <c r="X486" s="53">
        <v>0.02</v>
      </c>
      <c r="Y486" s="53">
        <v>0.02</v>
      </c>
      <c r="Z486" s="54">
        <v>0.48</v>
      </c>
      <c r="AA486" s="67" t="str">
        <f>TEXT(RESULT__B[[#This Row],[TIME]],"AM/PM")</f>
        <v>AM</v>
      </c>
      <c r="AB486" t="str">
        <f>TEXT(RESULT__B[[#This Row],[DTEDAY]],"DD")</f>
        <v>22</v>
      </c>
    </row>
    <row r="487" spans="1:28" x14ac:dyDescent="0.25">
      <c r="A487" t="s">
        <v>16</v>
      </c>
      <c r="B487">
        <v>485</v>
      </c>
      <c r="C487" s="1">
        <v>40565</v>
      </c>
      <c r="D487">
        <v>1</v>
      </c>
      <c r="E487">
        <v>0</v>
      </c>
      <c r="F487">
        <v>1</v>
      </c>
      <c r="G487">
        <v>6</v>
      </c>
      <c r="H487" t="s">
        <v>21</v>
      </c>
      <c r="I487">
        <v>6</v>
      </c>
      <c r="J487">
        <v>2</v>
      </c>
      <c r="K487" s="53">
        <v>0.02</v>
      </c>
      <c r="L487" s="53">
        <v>3.0300000000000001E-2</v>
      </c>
      <c r="M487">
        <v>0.44</v>
      </c>
      <c r="N487">
        <v>0.22389999999999999</v>
      </c>
      <c r="O487">
        <v>0</v>
      </c>
      <c r="P487">
        <v>2</v>
      </c>
      <c r="Q487">
        <v>2</v>
      </c>
      <c r="R487" t="s">
        <v>33</v>
      </c>
      <c r="S487">
        <v>2011</v>
      </c>
      <c r="T487" t="s">
        <v>31</v>
      </c>
      <c r="U487" s="66">
        <v>0.25</v>
      </c>
      <c r="V487" t="s">
        <v>48</v>
      </c>
      <c r="W487" t="s">
        <v>34</v>
      </c>
      <c r="X487" s="53">
        <v>0.02</v>
      </c>
      <c r="Y487" s="53">
        <v>0.03</v>
      </c>
      <c r="Z487" s="54">
        <v>0.44</v>
      </c>
      <c r="AA487" s="67" t="str">
        <f>TEXT(RESULT__B[[#This Row],[TIME]],"AM/PM")</f>
        <v>AM</v>
      </c>
      <c r="AB487" t="str">
        <f>TEXT(RESULT__B[[#This Row],[DTEDAY]],"DD")</f>
        <v>22</v>
      </c>
    </row>
    <row r="488" spans="1:28" x14ac:dyDescent="0.25">
      <c r="A488" t="s">
        <v>16</v>
      </c>
      <c r="B488">
        <v>486</v>
      </c>
      <c r="C488" s="1">
        <v>40565</v>
      </c>
      <c r="D488">
        <v>1</v>
      </c>
      <c r="E488">
        <v>0</v>
      </c>
      <c r="F488">
        <v>1</v>
      </c>
      <c r="G488">
        <v>7</v>
      </c>
      <c r="H488" t="s">
        <v>21</v>
      </c>
      <c r="I488">
        <v>6</v>
      </c>
      <c r="J488">
        <v>1</v>
      </c>
      <c r="K488" s="53">
        <v>0.02</v>
      </c>
      <c r="L488" s="53">
        <v>1.52E-2</v>
      </c>
      <c r="M488">
        <v>0.44</v>
      </c>
      <c r="N488">
        <v>0.28360000000000002</v>
      </c>
      <c r="O488">
        <v>0</v>
      </c>
      <c r="P488">
        <v>8</v>
      </c>
      <c r="Q488">
        <v>8</v>
      </c>
      <c r="R488" t="s">
        <v>33</v>
      </c>
      <c r="S488">
        <v>2011</v>
      </c>
      <c r="T488" t="s">
        <v>31</v>
      </c>
      <c r="U488" s="66">
        <v>0.29166666666666669</v>
      </c>
      <c r="V488" t="s">
        <v>48</v>
      </c>
      <c r="W488" t="s">
        <v>32</v>
      </c>
      <c r="X488" s="53">
        <v>0.02</v>
      </c>
      <c r="Y488" s="53">
        <v>0.02</v>
      </c>
      <c r="Z488" s="54">
        <v>0.44</v>
      </c>
      <c r="AA488" s="67" t="str">
        <f>TEXT(RESULT__B[[#This Row],[TIME]],"AM/PM")</f>
        <v>AM</v>
      </c>
      <c r="AB488" t="str">
        <f>TEXT(RESULT__B[[#This Row],[DTEDAY]],"DD")</f>
        <v>22</v>
      </c>
    </row>
    <row r="489" spans="1:28" x14ac:dyDescent="0.25">
      <c r="A489" t="s">
        <v>16</v>
      </c>
      <c r="B489">
        <v>487</v>
      </c>
      <c r="C489" s="1">
        <v>40565</v>
      </c>
      <c r="D489">
        <v>1</v>
      </c>
      <c r="E489">
        <v>0</v>
      </c>
      <c r="F489">
        <v>1</v>
      </c>
      <c r="G489">
        <v>8</v>
      </c>
      <c r="H489" t="s">
        <v>21</v>
      </c>
      <c r="I489">
        <v>6</v>
      </c>
      <c r="J489">
        <v>1</v>
      </c>
      <c r="K489" s="53">
        <v>0.02</v>
      </c>
      <c r="L489" s="53">
        <v>0</v>
      </c>
      <c r="M489">
        <v>0.44</v>
      </c>
      <c r="N489">
        <v>0.32840000000000003</v>
      </c>
      <c r="O489">
        <v>1</v>
      </c>
      <c r="P489">
        <v>26</v>
      </c>
      <c r="Q489">
        <v>27</v>
      </c>
      <c r="R489" t="s">
        <v>33</v>
      </c>
      <c r="S489">
        <v>2011</v>
      </c>
      <c r="T489" t="s">
        <v>31</v>
      </c>
      <c r="U489" s="66">
        <v>0.33333333333333331</v>
      </c>
      <c r="V489" t="s">
        <v>48</v>
      </c>
      <c r="W489" t="s">
        <v>32</v>
      </c>
      <c r="X489" s="53">
        <v>0.02</v>
      </c>
      <c r="Y489" s="53">
        <v>0</v>
      </c>
      <c r="Z489" s="54">
        <v>0.44</v>
      </c>
      <c r="AA489" s="67" t="str">
        <f>TEXT(RESULT__B[[#This Row],[TIME]],"AM/PM")</f>
        <v>AM</v>
      </c>
      <c r="AB489" t="str">
        <f>TEXT(RESULT__B[[#This Row],[DTEDAY]],"DD")</f>
        <v>22</v>
      </c>
    </row>
    <row r="490" spans="1:28" x14ac:dyDescent="0.25">
      <c r="A490" t="s">
        <v>16</v>
      </c>
      <c r="B490">
        <v>488</v>
      </c>
      <c r="C490" s="1">
        <v>40565</v>
      </c>
      <c r="D490">
        <v>1</v>
      </c>
      <c r="E490">
        <v>0</v>
      </c>
      <c r="F490">
        <v>1</v>
      </c>
      <c r="G490">
        <v>9</v>
      </c>
      <c r="H490" t="s">
        <v>21</v>
      </c>
      <c r="I490">
        <v>6</v>
      </c>
      <c r="J490">
        <v>1</v>
      </c>
      <c r="K490" s="53">
        <v>0.04</v>
      </c>
      <c r="L490" s="53">
        <v>3.0300000000000001E-2</v>
      </c>
      <c r="M490">
        <v>0.41</v>
      </c>
      <c r="N490">
        <v>0.25369999999999998</v>
      </c>
      <c r="O490">
        <v>3</v>
      </c>
      <c r="P490">
        <v>37</v>
      </c>
      <c r="Q490">
        <v>40</v>
      </c>
      <c r="R490" t="s">
        <v>33</v>
      </c>
      <c r="S490">
        <v>2011</v>
      </c>
      <c r="T490" t="s">
        <v>31</v>
      </c>
      <c r="U490" s="66">
        <v>0.375</v>
      </c>
      <c r="V490" t="s">
        <v>48</v>
      </c>
      <c r="W490" t="s">
        <v>32</v>
      </c>
      <c r="X490" s="53">
        <v>0.04</v>
      </c>
      <c r="Y490" s="53">
        <v>0.03</v>
      </c>
      <c r="Z490" s="54">
        <v>0.41</v>
      </c>
      <c r="AA490" s="67" t="str">
        <f>TEXT(RESULT__B[[#This Row],[TIME]],"AM/PM")</f>
        <v>AM</v>
      </c>
      <c r="AB490" t="str">
        <f>TEXT(RESULT__B[[#This Row],[DTEDAY]],"DD")</f>
        <v>22</v>
      </c>
    </row>
    <row r="491" spans="1:28" x14ac:dyDescent="0.25">
      <c r="A491" t="s">
        <v>16</v>
      </c>
      <c r="B491">
        <v>489</v>
      </c>
      <c r="C491" s="1">
        <v>40565</v>
      </c>
      <c r="D491">
        <v>1</v>
      </c>
      <c r="E491">
        <v>0</v>
      </c>
      <c r="F491">
        <v>1</v>
      </c>
      <c r="G491">
        <v>10</v>
      </c>
      <c r="H491" t="s">
        <v>21</v>
      </c>
      <c r="I491">
        <v>6</v>
      </c>
      <c r="J491">
        <v>2</v>
      </c>
      <c r="K491" s="53">
        <v>0.04</v>
      </c>
      <c r="L491" s="53">
        <v>6.0600000000000001E-2</v>
      </c>
      <c r="M491">
        <v>0.41</v>
      </c>
      <c r="N491">
        <v>0.16420000000000001</v>
      </c>
      <c r="O491">
        <v>3</v>
      </c>
      <c r="P491">
        <v>50</v>
      </c>
      <c r="Q491">
        <v>53</v>
      </c>
      <c r="R491" t="s">
        <v>33</v>
      </c>
      <c r="S491">
        <v>2011</v>
      </c>
      <c r="T491" t="s">
        <v>31</v>
      </c>
      <c r="U491" s="66">
        <v>0.41666666666666669</v>
      </c>
      <c r="V491" t="s">
        <v>48</v>
      </c>
      <c r="W491" t="s">
        <v>34</v>
      </c>
      <c r="X491" s="53">
        <v>0.04</v>
      </c>
      <c r="Y491" s="53">
        <v>0.06</v>
      </c>
      <c r="Z491" s="54">
        <v>0.41</v>
      </c>
      <c r="AA491" s="67" t="str">
        <f>TEXT(RESULT__B[[#This Row],[TIME]],"AM/PM")</f>
        <v>AM</v>
      </c>
      <c r="AB491" t="str">
        <f>TEXT(RESULT__B[[#This Row],[DTEDAY]],"DD")</f>
        <v>22</v>
      </c>
    </row>
    <row r="492" spans="1:28" x14ac:dyDescent="0.25">
      <c r="A492" t="s">
        <v>16</v>
      </c>
      <c r="B492">
        <v>490</v>
      </c>
      <c r="C492" s="1">
        <v>40565</v>
      </c>
      <c r="D492">
        <v>1</v>
      </c>
      <c r="E492">
        <v>0</v>
      </c>
      <c r="F492">
        <v>1</v>
      </c>
      <c r="G492">
        <v>11</v>
      </c>
      <c r="H492" t="s">
        <v>21</v>
      </c>
      <c r="I492">
        <v>6</v>
      </c>
      <c r="J492">
        <v>2</v>
      </c>
      <c r="K492" s="53">
        <v>0.06</v>
      </c>
      <c r="L492" s="53">
        <v>7.5800000000000006E-2</v>
      </c>
      <c r="M492">
        <v>0.38</v>
      </c>
      <c r="N492">
        <v>0.1343</v>
      </c>
      <c r="O492">
        <v>4</v>
      </c>
      <c r="P492">
        <v>59</v>
      </c>
      <c r="Q492">
        <v>63</v>
      </c>
      <c r="R492" t="s">
        <v>33</v>
      </c>
      <c r="S492">
        <v>2011</v>
      </c>
      <c r="T492" t="s">
        <v>31</v>
      </c>
      <c r="U492" s="66">
        <v>0.45833333333333331</v>
      </c>
      <c r="V492" t="s">
        <v>48</v>
      </c>
      <c r="W492" t="s">
        <v>34</v>
      </c>
      <c r="X492" s="53">
        <v>0.06</v>
      </c>
      <c r="Y492" s="53">
        <v>0.08</v>
      </c>
      <c r="Z492" s="54">
        <v>0.38</v>
      </c>
      <c r="AA492" s="67" t="str">
        <f>TEXT(RESULT__B[[#This Row],[TIME]],"AM/PM")</f>
        <v>AM</v>
      </c>
      <c r="AB492" t="str">
        <f>TEXT(RESULT__B[[#This Row],[DTEDAY]],"DD")</f>
        <v>22</v>
      </c>
    </row>
    <row r="493" spans="1:28" x14ac:dyDescent="0.25">
      <c r="A493" t="s">
        <v>16</v>
      </c>
      <c r="B493">
        <v>491</v>
      </c>
      <c r="C493" s="1">
        <v>40565</v>
      </c>
      <c r="D493">
        <v>1</v>
      </c>
      <c r="E493">
        <v>0</v>
      </c>
      <c r="F493">
        <v>1</v>
      </c>
      <c r="G493">
        <v>12</v>
      </c>
      <c r="H493" t="s">
        <v>21</v>
      </c>
      <c r="I493">
        <v>6</v>
      </c>
      <c r="J493">
        <v>2</v>
      </c>
      <c r="K493" s="53">
        <v>0.06</v>
      </c>
      <c r="L493" s="53">
        <v>0.1061</v>
      </c>
      <c r="M493">
        <v>0.38</v>
      </c>
      <c r="N493">
        <v>0.1045</v>
      </c>
      <c r="O493">
        <v>10</v>
      </c>
      <c r="P493">
        <v>60</v>
      </c>
      <c r="Q493">
        <v>70</v>
      </c>
      <c r="R493" t="s">
        <v>33</v>
      </c>
      <c r="S493">
        <v>2011</v>
      </c>
      <c r="T493" t="s">
        <v>31</v>
      </c>
      <c r="U493" s="66">
        <v>0.5</v>
      </c>
      <c r="V493" t="s">
        <v>48</v>
      </c>
      <c r="W493" t="s">
        <v>34</v>
      </c>
      <c r="X493" s="53">
        <v>0.06</v>
      </c>
      <c r="Y493" s="53">
        <v>0.11</v>
      </c>
      <c r="Z493" s="54">
        <v>0.38</v>
      </c>
      <c r="AA493" s="67" t="str">
        <f>TEXT(RESULT__B[[#This Row],[TIME]],"AM/PM")</f>
        <v>PM</v>
      </c>
      <c r="AB493" t="str">
        <f>TEXT(RESULT__B[[#This Row],[DTEDAY]],"DD")</f>
        <v>22</v>
      </c>
    </row>
    <row r="494" spans="1:28" x14ac:dyDescent="0.25">
      <c r="A494" t="s">
        <v>16</v>
      </c>
      <c r="B494">
        <v>492</v>
      </c>
      <c r="C494" s="1">
        <v>40565</v>
      </c>
      <c r="D494">
        <v>1</v>
      </c>
      <c r="E494">
        <v>0</v>
      </c>
      <c r="F494">
        <v>1</v>
      </c>
      <c r="G494">
        <v>13</v>
      </c>
      <c r="H494" t="s">
        <v>21</v>
      </c>
      <c r="I494">
        <v>6</v>
      </c>
      <c r="J494">
        <v>1</v>
      </c>
      <c r="K494" s="53">
        <v>0.08</v>
      </c>
      <c r="L494" s="53">
        <v>0.16669999999999999</v>
      </c>
      <c r="M494">
        <v>0.35</v>
      </c>
      <c r="N494">
        <v>0</v>
      </c>
      <c r="O494">
        <v>12</v>
      </c>
      <c r="P494">
        <v>72</v>
      </c>
      <c r="Q494">
        <v>84</v>
      </c>
      <c r="R494" t="s">
        <v>33</v>
      </c>
      <c r="S494">
        <v>2011</v>
      </c>
      <c r="T494" t="s">
        <v>31</v>
      </c>
      <c r="U494" s="66">
        <v>0.54166666666666663</v>
      </c>
      <c r="V494" t="s">
        <v>48</v>
      </c>
      <c r="W494" t="s">
        <v>32</v>
      </c>
      <c r="X494" s="53">
        <v>0.08</v>
      </c>
      <c r="Y494" s="53">
        <v>0.17</v>
      </c>
      <c r="Z494" s="54">
        <v>0.35</v>
      </c>
      <c r="AA494" s="67" t="str">
        <f>TEXT(RESULT__B[[#This Row],[TIME]],"AM/PM")</f>
        <v>PM</v>
      </c>
      <c r="AB494" t="str">
        <f>TEXT(RESULT__B[[#This Row],[DTEDAY]],"DD")</f>
        <v>22</v>
      </c>
    </row>
    <row r="495" spans="1:28" x14ac:dyDescent="0.25">
      <c r="A495" t="s">
        <v>16</v>
      </c>
      <c r="B495">
        <v>493</v>
      </c>
      <c r="C495" s="1">
        <v>40565</v>
      </c>
      <c r="D495">
        <v>1</v>
      </c>
      <c r="E495">
        <v>0</v>
      </c>
      <c r="F495">
        <v>1</v>
      </c>
      <c r="G495">
        <v>14</v>
      </c>
      <c r="H495" t="s">
        <v>21</v>
      </c>
      <c r="I495">
        <v>6</v>
      </c>
      <c r="J495">
        <v>1</v>
      </c>
      <c r="K495" s="53">
        <v>0.1</v>
      </c>
      <c r="L495" s="53">
        <v>0.13639999999999999</v>
      </c>
      <c r="M495">
        <v>0.33</v>
      </c>
      <c r="N495">
        <v>0.1045</v>
      </c>
      <c r="O495">
        <v>11</v>
      </c>
      <c r="P495">
        <v>64</v>
      </c>
      <c r="Q495">
        <v>75</v>
      </c>
      <c r="R495" t="s">
        <v>33</v>
      </c>
      <c r="S495">
        <v>2011</v>
      </c>
      <c r="T495" t="s">
        <v>31</v>
      </c>
      <c r="U495" s="66">
        <v>0.58333333333333337</v>
      </c>
      <c r="V495" t="s">
        <v>48</v>
      </c>
      <c r="W495" t="s">
        <v>32</v>
      </c>
      <c r="X495" s="53">
        <v>0.1</v>
      </c>
      <c r="Y495" s="53">
        <v>0.14000000000000001</v>
      </c>
      <c r="Z495" s="54">
        <v>0.33</v>
      </c>
      <c r="AA495" s="67" t="str">
        <f>TEXT(RESULT__B[[#This Row],[TIME]],"AM/PM")</f>
        <v>PM</v>
      </c>
      <c r="AB495" t="str">
        <f>TEXT(RESULT__B[[#This Row],[DTEDAY]],"DD")</f>
        <v>22</v>
      </c>
    </row>
    <row r="496" spans="1:28" x14ac:dyDescent="0.25">
      <c r="A496" t="s">
        <v>16</v>
      </c>
      <c r="B496">
        <v>494</v>
      </c>
      <c r="C496" s="1">
        <v>40565</v>
      </c>
      <c r="D496">
        <v>1</v>
      </c>
      <c r="E496">
        <v>0</v>
      </c>
      <c r="F496">
        <v>1</v>
      </c>
      <c r="G496">
        <v>15</v>
      </c>
      <c r="H496" t="s">
        <v>21</v>
      </c>
      <c r="I496">
        <v>6</v>
      </c>
      <c r="J496">
        <v>1</v>
      </c>
      <c r="K496" s="53">
        <v>0.12</v>
      </c>
      <c r="L496" s="53">
        <v>0.1515</v>
      </c>
      <c r="M496">
        <v>0.28000000000000003</v>
      </c>
      <c r="N496">
        <v>0</v>
      </c>
      <c r="O496">
        <v>10</v>
      </c>
      <c r="P496">
        <v>93</v>
      </c>
      <c r="Q496">
        <v>103</v>
      </c>
      <c r="R496" t="s">
        <v>33</v>
      </c>
      <c r="S496">
        <v>2011</v>
      </c>
      <c r="T496" t="s">
        <v>31</v>
      </c>
      <c r="U496" s="66">
        <v>0.625</v>
      </c>
      <c r="V496" t="s">
        <v>48</v>
      </c>
      <c r="W496" t="s">
        <v>32</v>
      </c>
      <c r="X496" s="53">
        <v>0.12</v>
      </c>
      <c r="Y496" s="53">
        <v>0.15</v>
      </c>
      <c r="Z496" s="54">
        <v>0.28000000000000003</v>
      </c>
      <c r="AA496" s="67" t="str">
        <f>TEXT(RESULT__B[[#This Row],[TIME]],"AM/PM")</f>
        <v>PM</v>
      </c>
      <c r="AB496" t="str">
        <f>TEXT(RESULT__B[[#This Row],[DTEDAY]],"DD")</f>
        <v>22</v>
      </c>
    </row>
    <row r="497" spans="1:28" x14ac:dyDescent="0.25">
      <c r="A497" t="s">
        <v>16</v>
      </c>
      <c r="B497">
        <v>495</v>
      </c>
      <c r="C497" s="1">
        <v>40565</v>
      </c>
      <c r="D497">
        <v>1</v>
      </c>
      <c r="E497">
        <v>0</v>
      </c>
      <c r="F497">
        <v>1</v>
      </c>
      <c r="G497">
        <v>16</v>
      </c>
      <c r="H497" t="s">
        <v>21</v>
      </c>
      <c r="I497">
        <v>6</v>
      </c>
      <c r="J497">
        <v>1</v>
      </c>
      <c r="K497" s="53">
        <v>0.12</v>
      </c>
      <c r="L497" s="53">
        <v>0.13639999999999999</v>
      </c>
      <c r="M497">
        <v>0.28000000000000003</v>
      </c>
      <c r="N497">
        <v>0.19400000000000001</v>
      </c>
      <c r="O497">
        <v>11</v>
      </c>
      <c r="P497">
        <v>72</v>
      </c>
      <c r="Q497">
        <v>83</v>
      </c>
      <c r="R497" t="s">
        <v>33</v>
      </c>
      <c r="S497">
        <v>2011</v>
      </c>
      <c r="T497" t="s">
        <v>31</v>
      </c>
      <c r="U497" s="66">
        <v>0.66666666666666663</v>
      </c>
      <c r="V497" t="s">
        <v>48</v>
      </c>
      <c r="W497" t="s">
        <v>32</v>
      </c>
      <c r="X497" s="53">
        <v>0.12</v>
      </c>
      <c r="Y497" s="53">
        <v>0.14000000000000001</v>
      </c>
      <c r="Z497" s="54">
        <v>0.28000000000000003</v>
      </c>
      <c r="AA497" s="67" t="str">
        <f>TEXT(RESULT__B[[#This Row],[TIME]],"AM/PM")</f>
        <v>PM</v>
      </c>
      <c r="AB497" t="str">
        <f>TEXT(RESULT__B[[#This Row],[DTEDAY]],"DD")</f>
        <v>22</v>
      </c>
    </row>
    <row r="498" spans="1:28" x14ac:dyDescent="0.25">
      <c r="A498" t="s">
        <v>16</v>
      </c>
      <c r="B498">
        <v>496</v>
      </c>
      <c r="C498" s="1">
        <v>40565</v>
      </c>
      <c r="D498">
        <v>1</v>
      </c>
      <c r="E498">
        <v>0</v>
      </c>
      <c r="F498">
        <v>1</v>
      </c>
      <c r="G498">
        <v>17</v>
      </c>
      <c r="H498" t="s">
        <v>21</v>
      </c>
      <c r="I498">
        <v>6</v>
      </c>
      <c r="J498">
        <v>1</v>
      </c>
      <c r="K498" s="53">
        <v>0.12</v>
      </c>
      <c r="L498" s="53">
        <v>0.19700000000000001</v>
      </c>
      <c r="M498">
        <v>0.28000000000000003</v>
      </c>
      <c r="N498">
        <v>0</v>
      </c>
      <c r="O498">
        <v>8</v>
      </c>
      <c r="P498">
        <v>59</v>
      </c>
      <c r="Q498">
        <v>67</v>
      </c>
      <c r="R498" t="s">
        <v>33</v>
      </c>
      <c r="S498">
        <v>2011</v>
      </c>
      <c r="T498" t="s">
        <v>31</v>
      </c>
      <c r="U498" s="66">
        <v>0.70833333333333337</v>
      </c>
      <c r="V498" t="s">
        <v>48</v>
      </c>
      <c r="W498" t="s">
        <v>32</v>
      </c>
      <c r="X498" s="53">
        <v>0.12</v>
      </c>
      <c r="Y498" s="53">
        <v>0.2</v>
      </c>
      <c r="Z498" s="54">
        <v>0.28000000000000003</v>
      </c>
      <c r="AA498" s="67" t="str">
        <f>TEXT(RESULT__B[[#This Row],[TIME]],"AM/PM")</f>
        <v>PM</v>
      </c>
      <c r="AB498" t="str">
        <f>TEXT(RESULT__B[[#This Row],[DTEDAY]],"DD")</f>
        <v>22</v>
      </c>
    </row>
    <row r="499" spans="1:28" x14ac:dyDescent="0.25">
      <c r="A499" t="s">
        <v>16</v>
      </c>
      <c r="B499">
        <v>497</v>
      </c>
      <c r="C499" s="1">
        <v>40565</v>
      </c>
      <c r="D499">
        <v>1</v>
      </c>
      <c r="E499">
        <v>0</v>
      </c>
      <c r="F499">
        <v>1</v>
      </c>
      <c r="G499">
        <v>18</v>
      </c>
      <c r="H499" t="s">
        <v>21</v>
      </c>
      <c r="I499">
        <v>6</v>
      </c>
      <c r="J499">
        <v>1</v>
      </c>
      <c r="K499" s="53">
        <v>0.08</v>
      </c>
      <c r="L499" s="53">
        <v>9.0899999999999995E-2</v>
      </c>
      <c r="M499">
        <v>0.35</v>
      </c>
      <c r="N499">
        <v>0.19400000000000001</v>
      </c>
      <c r="O499">
        <v>0</v>
      </c>
      <c r="P499">
        <v>54</v>
      </c>
      <c r="Q499">
        <v>54</v>
      </c>
      <c r="R499" t="s">
        <v>33</v>
      </c>
      <c r="S499">
        <v>2011</v>
      </c>
      <c r="T499" t="s">
        <v>31</v>
      </c>
      <c r="U499" s="66">
        <v>0.75</v>
      </c>
      <c r="V499" t="s">
        <v>48</v>
      </c>
      <c r="W499" t="s">
        <v>32</v>
      </c>
      <c r="X499" s="53">
        <v>0.08</v>
      </c>
      <c r="Y499" s="53">
        <v>0.09</v>
      </c>
      <c r="Z499" s="54">
        <v>0.35</v>
      </c>
      <c r="AA499" s="67" t="str">
        <f>TEXT(RESULT__B[[#This Row],[TIME]],"AM/PM")</f>
        <v>PM</v>
      </c>
      <c r="AB499" t="str">
        <f>TEXT(RESULT__B[[#This Row],[DTEDAY]],"DD")</f>
        <v>22</v>
      </c>
    </row>
    <row r="500" spans="1:28" x14ac:dyDescent="0.25">
      <c r="A500" t="s">
        <v>16</v>
      </c>
      <c r="B500">
        <v>498</v>
      </c>
      <c r="C500" s="1">
        <v>40565</v>
      </c>
      <c r="D500">
        <v>1</v>
      </c>
      <c r="E500">
        <v>0</v>
      </c>
      <c r="F500">
        <v>1</v>
      </c>
      <c r="G500">
        <v>19</v>
      </c>
      <c r="H500" t="s">
        <v>21</v>
      </c>
      <c r="I500">
        <v>6</v>
      </c>
      <c r="J500">
        <v>1</v>
      </c>
      <c r="K500" s="53">
        <v>0.08</v>
      </c>
      <c r="L500" s="53">
        <v>0.1061</v>
      </c>
      <c r="M500">
        <v>0.35</v>
      </c>
      <c r="N500">
        <v>0.1343</v>
      </c>
      <c r="O500">
        <v>6</v>
      </c>
      <c r="P500">
        <v>53</v>
      </c>
      <c r="Q500">
        <v>59</v>
      </c>
      <c r="R500" t="s">
        <v>33</v>
      </c>
      <c r="S500">
        <v>2011</v>
      </c>
      <c r="T500" t="s">
        <v>31</v>
      </c>
      <c r="U500" s="66">
        <v>0.79166666666666663</v>
      </c>
      <c r="V500" t="s">
        <v>48</v>
      </c>
      <c r="W500" t="s">
        <v>32</v>
      </c>
      <c r="X500" s="53">
        <v>0.08</v>
      </c>
      <c r="Y500" s="53">
        <v>0.11</v>
      </c>
      <c r="Z500" s="54">
        <v>0.35</v>
      </c>
      <c r="AA500" s="67" t="str">
        <f>TEXT(RESULT__B[[#This Row],[TIME]],"AM/PM")</f>
        <v>PM</v>
      </c>
      <c r="AB500" t="str">
        <f>TEXT(RESULT__B[[#This Row],[DTEDAY]],"DD")</f>
        <v>22</v>
      </c>
    </row>
    <row r="501" spans="1:28" x14ac:dyDescent="0.25">
      <c r="A501" t="s">
        <v>16</v>
      </c>
      <c r="B501">
        <v>499</v>
      </c>
      <c r="C501" s="1">
        <v>40565</v>
      </c>
      <c r="D501">
        <v>1</v>
      </c>
      <c r="E501">
        <v>0</v>
      </c>
      <c r="F501">
        <v>1</v>
      </c>
      <c r="G501">
        <v>20</v>
      </c>
      <c r="H501" t="s">
        <v>21</v>
      </c>
      <c r="I501">
        <v>6</v>
      </c>
      <c r="J501">
        <v>1</v>
      </c>
      <c r="K501" s="53">
        <v>0.06</v>
      </c>
      <c r="L501" s="53">
        <v>7.5800000000000006E-2</v>
      </c>
      <c r="M501">
        <v>0.45</v>
      </c>
      <c r="N501">
        <v>0.16420000000000001</v>
      </c>
      <c r="O501">
        <v>1</v>
      </c>
      <c r="P501">
        <v>44</v>
      </c>
      <c r="Q501">
        <v>45</v>
      </c>
      <c r="R501" t="s">
        <v>33</v>
      </c>
      <c r="S501">
        <v>2011</v>
      </c>
      <c r="T501" t="s">
        <v>31</v>
      </c>
      <c r="U501" s="66">
        <v>0.83333333333333337</v>
      </c>
      <c r="V501" t="s">
        <v>48</v>
      </c>
      <c r="W501" t="s">
        <v>32</v>
      </c>
      <c r="X501" s="53">
        <v>0.06</v>
      </c>
      <c r="Y501" s="53">
        <v>0.08</v>
      </c>
      <c r="Z501" s="54">
        <v>0.45</v>
      </c>
      <c r="AA501" s="67" t="str">
        <f>TEXT(RESULT__B[[#This Row],[TIME]],"AM/PM")</f>
        <v>PM</v>
      </c>
      <c r="AB501" t="str">
        <f>TEXT(RESULT__B[[#This Row],[DTEDAY]],"DD")</f>
        <v>22</v>
      </c>
    </row>
    <row r="502" spans="1:28" x14ac:dyDescent="0.25">
      <c r="A502" t="s">
        <v>16</v>
      </c>
      <c r="B502">
        <v>500</v>
      </c>
      <c r="C502" s="1">
        <v>40565</v>
      </c>
      <c r="D502">
        <v>1</v>
      </c>
      <c r="E502">
        <v>0</v>
      </c>
      <c r="F502">
        <v>1</v>
      </c>
      <c r="G502">
        <v>21</v>
      </c>
      <c r="H502" t="s">
        <v>21</v>
      </c>
      <c r="I502">
        <v>6</v>
      </c>
      <c r="J502">
        <v>1</v>
      </c>
      <c r="K502" s="53">
        <v>0.06</v>
      </c>
      <c r="L502" s="53">
        <v>0.1061</v>
      </c>
      <c r="M502">
        <v>0.41</v>
      </c>
      <c r="N502">
        <v>8.9599999999999999E-2</v>
      </c>
      <c r="O502">
        <v>0</v>
      </c>
      <c r="P502">
        <v>39</v>
      </c>
      <c r="Q502">
        <v>39</v>
      </c>
      <c r="R502" t="s">
        <v>33</v>
      </c>
      <c r="S502">
        <v>2011</v>
      </c>
      <c r="T502" t="s">
        <v>31</v>
      </c>
      <c r="U502" s="66">
        <v>0.875</v>
      </c>
      <c r="V502" t="s">
        <v>48</v>
      </c>
      <c r="W502" t="s">
        <v>32</v>
      </c>
      <c r="X502" s="53">
        <v>0.06</v>
      </c>
      <c r="Y502" s="53">
        <v>0.11</v>
      </c>
      <c r="Z502" s="54">
        <v>0.41</v>
      </c>
      <c r="AA502" s="67" t="str">
        <f>TEXT(RESULT__B[[#This Row],[TIME]],"AM/PM")</f>
        <v>PM</v>
      </c>
      <c r="AB502" t="str">
        <f>TEXT(RESULT__B[[#This Row],[DTEDAY]],"DD")</f>
        <v>22</v>
      </c>
    </row>
    <row r="503" spans="1:28" x14ac:dyDescent="0.25">
      <c r="A503" t="s">
        <v>16</v>
      </c>
      <c r="B503">
        <v>501</v>
      </c>
      <c r="C503" s="1">
        <v>40565</v>
      </c>
      <c r="D503">
        <v>1</v>
      </c>
      <c r="E503">
        <v>0</v>
      </c>
      <c r="F503">
        <v>1</v>
      </c>
      <c r="G503">
        <v>22</v>
      </c>
      <c r="H503" t="s">
        <v>21</v>
      </c>
      <c r="I503">
        <v>6</v>
      </c>
      <c r="J503">
        <v>1</v>
      </c>
      <c r="K503" s="53">
        <v>0.06</v>
      </c>
      <c r="L503" s="53">
        <v>0.1515</v>
      </c>
      <c r="M503">
        <v>0.49</v>
      </c>
      <c r="N503">
        <v>0</v>
      </c>
      <c r="O503">
        <v>7</v>
      </c>
      <c r="P503">
        <v>23</v>
      </c>
      <c r="Q503">
        <v>30</v>
      </c>
      <c r="R503" t="s">
        <v>33</v>
      </c>
      <c r="S503">
        <v>2011</v>
      </c>
      <c r="T503" t="s">
        <v>31</v>
      </c>
      <c r="U503" s="66">
        <v>0.91666666666666663</v>
      </c>
      <c r="V503" t="s">
        <v>48</v>
      </c>
      <c r="W503" t="s">
        <v>32</v>
      </c>
      <c r="X503" s="53">
        <v>0.06</v>
      </c>
      <c r="Y503" s="53">
        <v>0.15</v>
      </c>
      <c r="Z503" s="54">
        <v>0.49</v>
      </c>
      <c r="AA503" s="67" t="str">
        <f>TEXT(RESULT__B[[#This Row],[TIME]],"AM/PM")</f>
        <v>PM</v>
      </c>
      <c r="AB503" t="str">
        <f>TEXT(RESULT__B[[#This Row],[DTEDAY]],"DD")</f>
        <v>22</v>
      </c>
    </row>
    <row r="504" spans="1:28" x14ac:dyDescent="0.25">
      <c r="A504" t="s">
        <v>16</v>
      </c>
      <c r="B504">
        <v>502</v>
      </c>
      <c r="C504" s="1">
        <v>40565</v>
      </c>
      <c r="D504">
        <v>1</v>
      </c>
      <c r="E504">
        <v>0</v>
      </c>
      <c r="F504">
        <v>1</v>
      </c>
      <c r="G504">
        <v>23</v>
      </c>
      <c r="H504" t="s">
        <v>21</v>
      </c>
      <c r="I504">
        <v>6</v>
      </c>
      <c r="J504">
        <v>1</v>
      </c>
      <c r="K504" s="53">
        <v>0.04</v>
      </c>
      <c r="L504" s="53">
        <v>7.5800000000000006E-2</v>
      </c>
      <c r="M504">
        <v>0.56999999999999995</v>
      </c>
      <c r="N504">
        <v>0.1045</v>
      </c>
      <c r="O504">
        <v>2</v>
      </c>
      <c r="P504">
        <v>31</v>
      </c>
      <c r="Q504">
        <v>33</v>
      </c>
      <c r="R504" t="s">
        <v>33</v>
      </c>
      <c r="S504">
        <v>2011</v>
      </c>
      <c r="T504" t="s">
        <v>31</v>
      </c>
      <c r="U504" s="66">
        <v>0.95833333333333337</v>
      </c>
      <c r="V504" t="s">
        <v>48</v>
      </c>
      <c r="W504" t="s">
        <v>32</v>
      </c>
      <c r="X504" s="53">
        <v>0.04</v>
      </c>
      <c r="Y504" s="53">
        <v>0.08</v>
      </c>
      <c r="Z504" s="54">
        <v>0.56999999999999995</v>
      </c>
      <c r="AA504" s="67" t="str">
        <f>TEXT(RESULT__B[[#This Row],[TIME]],"AM/PM")</f>
        <v>PM</v>
      </c>
      <c r="AB504" t="str">
        <f>TEXT(RESULT__B[[#This Row],[DTEDAY]],"DD")</f>
        <v>22</v>
      </c>
    </row>
    <row r="505" spans="1:28" x14ac:dyDescent="0.25">
      <c r="A505" t="s">
        <v>16</v>
      </c>
      <c r="B505">
        <v>503</v>
      </c>
      <c r="C505" s="1">
        <v>40566</v>
      </c>
      <c r="D505">
        <v>1</v>
      </c>
      <c r="E505">
        <v>0</v>
      </c>
      <c r="F505">
        <v>1</v>
      </c>
      <c r="G505">
        <v>0</v>
      </c>
      <c r="H505" t="s">
        <v>21</v>
      </c>
      <c r="I505">
        <v>0</v>
      </c>
      <c r="J505">
        <v>1</v>
      </c>
      <c r="K505" s="53">
        <v>0.04</v>
      </c>
      <c r="L505" s="53">
        <v>7.5800000000000006E-2</v>
      </c>
      <c r="M505">
        <v>0.56999999999999995</v>
      </c>
      <c r="N505">
        <v>0.1045</v>
      </c>
      <c r="O505">
        <v>2</v>
      </c>
      <c r="P505">
        <v>20</v>
      </c>
      <c r="Q505">
        <v>22</v>
      </c>
      <c r="R505" t="s">
        <v>33</v>
      </c>
      <c r="S505">
        <v>2011</v>
      </c>
      <c r="T505" t="s">
        <v>31</v>
      </c>
      <c r="U505" s="66">
        <v>0</v>
      </c>
      <c r="V505" t="s">
        <v>49</v>
      </c>
      <c r="W505" t="s">
        <v>32</v>
      </c>
      <c r="X505" s="53">
        <v>0.04</v>
      </c>
      <c r="Y505" s="53">
        <v>0.08</v>
      </c>
      <c r="Z505" s="54">
        <v>0.56999999999999995</v>
      </c>
      <c r="AA505" s="67" t="str">
        <f>TEXT(RESULT__B[[#This Row],[TIME]],"AM/PM")</f>
        <v>AM</v>
      </c>
      <c r="AB505" t="str">
        <f>TEXT(RESULT__B[[#This Row],[DTEDAY]],"DD")</f>
        <v>23</v>
      </c>
    </row>
    <row r="506" spans="1:28" x14ac:dyDescent="0.25">
      <c r="A506" t="s">
        <v>16</v>
      </c>
      <c r="B506">
        <v>504</v>
      </c>
      <c r="C506" s="1">
        <v>40566</v>
      </c>
      <c r="D506">
        <v>1</v>
      </c>
      <c r="E506">
        <v>0</v>
      </c>
      <c r="F506">
        <v>1</v>
      </c>
      <c r="G506">
        <v>1</v>
      </c>
      <c r="H506" t="s">
        <v>21</v>
      </c>
      <c r="I506">
        <v>0</v>
      </c>
      <c r="J506">
        <v>1</v>
      </c>
      <c r="K506" s="53">
        <v>0.04</v>
      </c>
      <c r="L506" s="53">
        <v>7.5800000000000006E-2</v>
      </c>
      <c r="M506">
        <v>0.56999999999999995</v>
      </c>
      <c r="N506">
        <v>0.1045</v>
      </c>
      <c r="O506">
        <v>1</v>
      </c>
      <c r="P506">
        <v>12</v>
      </c>
      <c r="Q506">
        <v>13</v>
      </c>
      <c r="R506" t="s">
        <v>33</v>
      </c>
      <c r="S506">
        <v>2011</v>
      </c>
      <c r="T506" t="s">
        <v>31</v>
      </c>
      <c r="U506" s="66">
        <v>4.1666666666666664E-2</v>
      </c>
      <c r="V506" t="s">
        <v>49</v>
      </c>
      <c r="W506" t="s">
        <v>32</v>
      </c>
      <c r="X506" s="53">
        <v>0.04</v>
      </c>
      <c r="Y506" s="53">
        <v>0.08</v>
      </c>
      <c r="Z506" s="54">
        <v>0.56999999999999995</v>
      </c>
      <c r="AA506" s="67" t="str">
        <f>TEXT(RESULT__B[[#This Row],[TIME]],"AM/PM")</f>
        <v>AM</v>
      </c>
      <c r="AB506" t="str">
        <f>TEXT(RESULT__B[[#This Row],[DTEDAY]],"DD")</f>
        <v>23</v>
      </c>
    </row>
    <row r="507" spans="1:28" x14ac:dyDescent="0.25">
      <c r="A507" t="s">
        <v>16</v>
      </c>
      <c r="B507">
        <v>505</v>
      </c>
      <c r="C507" s="1">
        <v>40566</v>
      </c>
      <c r="D507">
        <v>1</v>
      </c>
      <c r="E507">
        <v>0</v>
      </c>
      <c r="F507">
        <v>1</v>
      </c>
      <c r="G507">
        <v>2</v>
      </c>
      <c r="H507" t="s">
        <v>21</v>
      </c>
      <c r="I507">
        <v>0</v>
      </c>
      <c r="J507">
        <v>1</v>
      </c>
      <c r="K507" s="53">
        <v>0.02</v>
      </c>
      <c r="L507" s="53">
        <v>6.0600000000000001E-2</v>
      </c>
      <c r="M507">
        <v>0.62</v>
      </c>
      <c r="N507">
        <v>0.1343</v>
      </c>
      <c r="O507">
        <v>3</v>
      </c>
      <c r="P507">
        <v>15</v>
      </c>
      <c r="Q507">
        <v>18</v>
      </c>
      <c r="R507" t="s">
        <v>33</v>
      </c>
      <c r="S507">
        <v>2011</v>
      </c>
      <c r="T507" t="s">
        <v>31</v>
      </c>
      <c r="U507" s="66">
        <v>8.3333333333333329E-2</v>
      </c>
      <c r="V507" t="s">
        <v>49</v>
      </c>
      <c r="W507" t="s">
        <v>32</v>
      </c>
      <c r="X507" s="53">
        <v>0.02</v>
      </c>
      <c r="Y507" s="53">
        <v>0.06</v>
      </c>
      <c r="Z507" s="54">
        <v>0.62</v>
      </c>
      <c r="AA507" s="67" t="str">
        <f>TEXT(RESULT__B[[#This Row],[TIME]],"AM/PM")</f>
        <v>AM</v>
      </c>
      <c r="AB507" t="str">
        <f>TEXT(RESULT__B[[#This Row],[DTEDAY]],"DD")</f>
        <v>23</v>
      </c>
    </row>
    <row r="508" spans="1:28" x14ac:dyDescent="0.25">
      <c r="A508" t="s">
        <v>16</v>
      </c>
      <c r="B508">
        <v>506</v>
      </c>
      <c r="C508" s="1">
        <v>40566</v>
      </c>
      <c r="D508">
        <v>1</v>
      </c>
      <c r="E508">
        <v>0</v>
      </c>
      <c r="F508">
        <v>1</v>
      </c>
      <c r="G508">
        <v>3</v>
      </c>
      <c r="H508" t="s">
        <v>21</v>
      </c>
      <c r="I508">
        <v>0</v>
      </c>
      <c r="J508">
        <v>1</v>
      </c>
      <c r="K508" s="53">
        <v>0.02</v>
      </c>
      <c r="L508" s="53">
        <v>6.0600000000000001E-2</v>
      </c>
      <c r="M508">
        <v>0.62</v>
      </c>
      <c r="N508">
        <v>0.1343</v>
      </c>
      <c r="O508">
        <v>1</v>
      </c>
      <c r="P508">
        <v>4</v>
      </c>
      <c r="Q508">
        <v>5</v>
      </c>
      <c r="R508" t="s">
        <v>33</v>
      </c>
      <c r="S508">
        <v>2011</v>
      </c>
      <c r="T508" t="s">
        <v>31</v>
      </c>
      <c r="U508" s="66">
        <v>0.125</v>
      </c>
      <c r="V508" t="s">
        <v>49</v>
      </c>
      <c r="W508" t="s">
        <v>32</v>
      </c>
      <c r="X508" s="53">
        <v>0.02</v>
      </c>
      <c r="Y508" s="53">
        <v>0.06</v>
      </c>
      <c r="Z508" s="54">
        <v>0.62</v>
      </c>
      <c r="AA508" s="67" t="str">
        <f>TEXT(RESULT__B[[#This Row],[TIME]],"AM/PM")</f>
        <v>AM</v>
      </c>
      <c r="AB508" t="str">
        <f>TEXT(RESULT__B[[#This Row],[DTEDAY]],"DD")</f>
        <v>23</v>
      </c>
    </row>
    <row r="509" spans="1:28" x14ac:dyDescent="0.25">
      <c r="A509" t="s">
        <v>16</v>
      </c>
      <c r="B509">
        <v>507</v>
      </c>
      <c r="C509" s="1">
        <v>40566</v>
      </c>
      <c r="D509">
        <v>1</v>
      </c>
      <c r="E509">
        <v>0</v>
      </c>
      <c r="F509">
        <v>1</v>
      </c>
      <c r="G509">
        <v>5</v>
      </c>
      <c r="H509" t="s">
        <v>21</v>
      </c>
      <c r="I509">
        <v>0</v>
      </c>
      <c r="J509">
        <v>2</v>
      </c>
      <c r="K509" s="53">
        <v>0.04</v>
      </c>
      <c r="L509" s="53">
        <v>7.5800000000000006E-2</v>
      </c>
      <c r="M509">
        <v>0.56999999999999995</v>
      </c>
      <c r="N509">
        <v>0.1045</v>
      </c>
      <c r="O509">
        <v>0</v>
      </c>
      <c r="P509">
        <v>3</v>
      </c>
      <c r="Q509">
        <v>3</v>
      </c>
      <c r="R509" t="s">
        <v>33</v>
      </c>
      <c r="S509">
        <v>2011</v>
      </c>
      <c r="T509" t="s">
        <v>31</v>
      </c>
      <c r="U509" s="66">
        <v>0.20833333333333334</v>
      </c>
      <c r="V509" t="s">
        <v>49</v>
      </c>
      <c r="W509" t="s">
        <v>34</v>
      </c>
      <c r="X509" s="53">
        <v>0.04</v>
      </c>
      <c r="Y509" s="53">
        <v>0.08</v>
      </c>
      <c r="Z509" s="54">
        <v>0.56999999999999995</v>
      </c>
      <c r="AA509" s="67" t="str">
        <f>TEXT(RESULT__B[[#This Row],[TIME]],"AM/PM")</f>
        <v>AM</v>
      </c>
      <c r="AB509" t="str">
        <f>TEXT(RESULT__B[[#This Row],[DTEDAY]],"DD")</f>
        <v>23</v>
      </c>
    </row>
    <row r="510" spans="1:28" x14ac:dyDescent="0.25">
      <c r="A510" t="s">
        <v>16</v>
      </c>
      <c r="B510">
        <v>508</v>
      </c>
      <c r="C510" s="1">
        <v>40566</v>
      </c>
      <c r="D510">
        <v>1</v>
      </c>
      <c r="E510">
        <v>0</v>
      </c>
      <c r="F510">
        <v>1</v>
      </c>
      <c r="G510">
        <v>6</v>
      </c>
      <c r="H510" t="s">
        <v>21</v>
      </c>
      <c r="I510">
        <v>0</v>
      </c>
      <c r="J510">
        <v>2</v>
      </c>
      <c r="K510" s="53">
        <v>0.04</v>
      </c>
      <c r="L510" s="53">
        <v>7.5800000000000006E-2</v>
      </c>
      <c r="M510">
        <v>0.56999999999999995</v>
      </c>
      <c r="N510">
        <v>0.1045</v>
      </c>
      <c r="O510">
        <v>0</v>
      </c>
      <c r="P510">
        <v>1</v>
      </c>
      <c r="Q510">
        <v>1</v>
      </c>
      <c r="R510" t="s">
        <v>33</v>
      </c>
      <c r="S510">
        <v>2011</v>
      </c>
      <c r="T510" t="s">
        <v>31</v>
      </c>
      <c r="U510" s="66">
        <v>0.25</v>
      </c>
      <c r="V510" t="s">
        <v>49</v>
      </c>
      <c r="W510" t="s">
        <v>34</v>
      </c>
      <c r="X510" s="53">
        <v>0.04</v>
      </c>
      <c r="Y510" s="53">
        <v>0.08</v>
      </c>
      <c r="Z510" s="54">
        <v>0.56999999999999995</v>
      </c>
      <c r="AA510" s="67" t="str">
        <f>TEXT(RESULT__B[[#This Row],[TIME]],"AM/PM")</f>
        <v>AM</v>
      </c>
      <c r="AB510" t="str">
        <f>TEXT(RESULT__B[[#This Row],[DTEDAY]],"DD")</f>
        <v>23</v>
      </c>
    </row>
    <row r="511" spans="1:28" x14ac:dyDescent="0.25">
      <c r="A511" t="s">
        <v>16</v>
      </c>
      <c r="B511">
        <v>509</v>
      </c>
      <c r="C511" s="1">
        <v>40566</v>
      </c>
      <c r="D511">
        <v>1</v>
      </c>
      <c r="E511">
        <v>0</v>
      </c>
      <c r="F511">
        <v>1</v>
      </c>
      <c r="G511">
        <v>7</v>
      </c>
      <c r="H511" t="s">
        <v>21</v>
      </c>
      <c r="I511">
        <v>0</v>
      </c>
      <c r="J511">
        <v>1</v>
      </c>
      <c r="K511" s="53">
        <v>0.08</v>
      </c>
      <c r="L511" s="53">
        <v>0.1061</v>
      </c>
      <c r="M511">
        <v>0.57999999999999996</v>
      </c>
      <c r="N511">
        <v>0.16420000000000001</v>
      </c>
      <c r="O511">
        <v>1</v>
      </c>
      <c r="P511">
        <v>1</v>
      </c>
      <c r="Q511">
        <v>2</v>
      </c>
      <c r="R511" t="s">
        <v>33</v>
      </c>
      <c r="S511">
        <v>2011</v>
      </c>
      <c r="T511" t="s">
        <v>31</v>
      </c>
      <c r="U511" s="66">
        <v>0.29166666666666669</v>
      </c>
      <c r="V511" t="s">
        <v>49</v>
      </c>
      <c r="W511" t="s">
        <v>32</v>
      </c>
      <c r="X511" s="53">
        <v>0.08</v>
      </c>
      <c r="Y511" s="53">
        <v>0.11</v>
      </c>
      <c r="Z511" s="54">
        <v>0.57999999999999996</v>
      </c>
      <c r="AA511" s="67" t="str">
        <f>TEXT(RESULT__B[[#This Row],[TIME]],"AM/PM")</f>
        <v>AM</v>
      </c>
      <c r="AB511" t="str">
        <f>TEXT(RESULT__B[[#This Row],[DTEDAY]],"DD")</f>
        <v>23</v>
      </c>
    </row>
    <row r="512" spans="1:28" x14ac:dyDescent="0.25">
      <c r="A512" t="s">
        <v>16</v>
      </c>
      <c r="B512">
        <v>510</v>
      </c>
      <c r="C512" s="1">
        <v>40566</v>
      </c>
      <c r="D512">
        <v>1</v>
      </c>
      <c r="E512">
        <v>0</v>
      </c>
      <c r="F512">
        <v>1</v>
      </c>
      <c r="G512">
        <v>8</v>
      </c>
      <c r="H512" t="s">
        <v>21</v>
      </c>
      <c r="I512">
        <v>0</v>
      </c>
      <c r="J512">
        <v>1</v>
      </c>
      <c r="K512" s="53">
        <v>0.06</v>
      </c>
      <c r="L512" s="53">
        <v>7.5800000000000006E-2</v>
      </c>
      <c r="M512">
        <v>0.62</v>
      </c>
      <c r="N512">
        <v>0.16420000000000001</v>
      </c>
      <c r="O512">
        <v>2</v>
      </c>
      <c r="P512">
        <v>17</v>
      </c>
      <c r="Q512">
        <v>19</v>
      </c>
      <c r="R512" t="s">
        <v>33</v>
      </c>
      <c r="S512">
        <v>2011</v>
      </c>
      <c r="T512" t="s">
        <v>31</v>
      </c>
      <c r="U512" s="66">
        <v>0.33333333333333331</v>
      </c>
      <c r="V512" t="s">
        <v>49</v>
      </c>
      <c r="W512" t="s">
        <v>32</v>
      </c>
      <c r="X512" s="53">
        <v>0.06</v>
      </c>
      <c r="Y512" s="53">
        <v>0.08</v>
      </c>
      <c r="Z512" s="54">
        <v>0.62</v>
      </c>
      <c r="AA512" s="67" t="str">
        <f>TEXT(RESULT__B[[#This Row],[TIME]],"AM/PM")</f>
        <v>AM</v>
      </c>
      <c r="AB512" t="str">
        <f>TEXT(RESULT__B[[#This Row],[DTEDAY]],"DD")</f>
        <v>23</v>
      </c>
    </row>
    <row r="513" spans="1:28" x14ac:dyDescent="0.25">
      <c r="A513" t="s">
        <v>16</v>
      </c>
      <c r="B513">
        <v>511</v>
      </c>
      <c r="C513" s="1">
        <v>40566</v>
      </c>
      <c r="D513">
        <v>1</v>
      </c>
      <c r="E513">
        <v>0</v>
      </c>
      <c r="F513">
        <v>1</v>
      </c>
      <c r="G513">
        <v>9</v>
      </c>
      <c r="H513" t="s">
        <v>21</v>
      </c>
      <c r="I513">
        <v>0</v>
      </c>
      <c r="J513">
        <v>1</v>
      </c>
      <c r="K513" s="53">
        <v>0.1</v>
      </c>
      <c r="L513" s="53">
        <v>7.5800000000000006E-2</v>
      </c>
      <c r="M513">
        <v>0.54</v>
      </c>
      <c r="N513">
        <v>0.35820000000000002</v>
      </c>
      <c r="O513">
        <v>3</v>
      </c>
      <c r="P513">
        <v>25</v>
      </c>
      <c r="Q513">
        <v>28</v>
      </c>
      <c r="R513" t="s">
        <v>33</v>
      </c>
      <c r="S513">
        <v>2011</v>
      </c>
      <c r="T513" t="s">
        <v>31</v>
      </c>
      <c r="U513" s="66">
        <v>0.375</v>
      </c>
      <c r="V513" t="s">
        <v>49</v>
      </c>
      <c r="W513" t="s">
        <v>32</v>
      </c>
      <c r="X513" s="53">
        <v>0.1</v>
      </c>
      <c r="Y513" s="53">
        <v>0.08</v>
      </c>
      <c r="Z513" s="54">
        <v>0.54</v>
      </c>
      <c r="AA513" s="67" t="str">
        <f>TEXT(RESULT__B[[#This Row],[TIME]],"AM/PM")</f>
        <v>AM</v>
      </c>
      <c r="AB513" t="str">
        <f>TEXT(RESULT__B[[#This Row],[DTEDAY]],"DD")</f>
        <v>23</v>
      </c>
    </row>
    <row r="514" spans="1:28" x14ac:dyDescent="0.25">
      <c r="A514" t="s">
        <v>16</v>
      </c>
      <c r="B514">
        <v>512</v>
      </c>
      <c r="C514" s="1">
        <v>40566</v>
      </c>
      <c r="D514">
        <v>1</v>
      </c>
      <c r="E514">
        <v>0</v>
      </c>
      <c r="F514">
        <v>1</v>
      </c>
      <c r="G514">
        <v>10</v>
      </c>
      <c r="H514" t="s">
        <v>21</v>
      </c>
      <c r="I514">
        <v>0</v>
      </c>
      <c r="J514">
        <v>1</v>
      </c>
      <c r="K514" s="53">
        <v>0.14000000000000001</v>
      </c>
      <c r="L514" s="53">
        <v>0.1061</v>
      </c>
      <c r="M514">
        <v>0.46</v>
      </c>
      <c r="N514">
        <v>0.3881</v>
      </c>
      <c r="O514">
        <v>7</v>
      </c>
      <c r="P514">
        <v>51</v>
      </c>
      <c r="Q514">
        <v>58</v>
      </c>
      <c r="R514" t="s">
        <v>33</v>
      </c>
      <c r="S514">
        <v>2011</v>
      </c>
      <c r="T514" t="s">
        <v>31</v>
      </c>
      <c r="U514" s="66">
        <v>0.41666666666666669</v>
      </c>
      <c r="V514" t="s">
        <v>49</v>
      </c>
      <c r="W514" t="s">
        <v>32</v>
      </c>
      <c r="X514" s="53">
        <v>0.14000000000000001</v>
      </c>
      <c r="Y514" s="53">
        <v>0.11</v>
      </c>
      <c r="Z514" s="54">
        <v>0.46</v>
      </c>
      <c r="AA514" s="67" t="str">
        <f>TEXT(RESULT__B[[#This Row],[TIME]],"AM/PM")</f>
        <v>AM</v>
      </c>
      <c r="AB514" t="str">
        <f>TEXT(RESULT__B[[#This Row],[DTEDAY]],"DD")</f>
        <v>23</v>
      </c>
    </row>
    <row r="515" spans="1:28" x14ac:dyDescent="0.25">
      <c r="A515" t="s">
        <v>16</v>
      </c>
      <c r="B515">
        <v>513</v>
      </c>
      <c r="C515" s="1">
        <v>40566</v>
      </c>
      <c r="D515">
        <v>1</v>
      </c>
      <c r="E515">
        <v>0</v>
      </c>
      <c r="F515">
        <v>1</v>
      </c>
      <c r="G515">
        <v>11</v>
      </c>
      <c r="H515" t="s">
        <v>21</v>
      </c>
      <c r="I515">
        <v>0</v>
      </c>
      <c r="J515">
        <v>1</v>
      </c>
      <c r="K515" s="53">
        <v>0.14000000000000001</v>
      </c>
      <c r="L515" s="53">
        <v>0.13639999999999999</v>
      </c>
      <c r="M515">
        <v>0.43</v>
      </c>
      <c r="N515">
        <v>0.22389999999999999</v>
      </c>
      <c r="O515">
        <v>22</v>
      </c>
      <c r="P515">
        <v>77</v>
      </c>
      <c r="Q515">
        <v>99</v>
      </c>
      <c r="R515" t="s">
        <v>33</v>
      </c>
      <c r="S515">
        <v>2011</v>
      </c>
      <c r="T515" t="s">
        <v>31</v>
      </c>
      <c r="U515" s="66">
        <v>0.45833333333333331</v>
      </c>
      <c r="V515" t="s">
        <v>49</v>
      </c>
      <c r="W515" t="s">
        <v>32</v>
      </c>
      <c r="X515" s="53">
        <v>0.14000000000000001</v>
      </c>
      <c r="Y515" s="53">
        <v>0.14000000000000001</v>
      </c>
      <c r="Z515" s="54">
        <v>0.43</v>
      </c>
      <c r="AA515" s="67" t="str">
        <f>TEXT(RESULT__B[[#This Row],[TIME]],"AM/PM")</f>
        <v>AM</v>
      </c>
      <c r="AB515" t="str">
        <f>TEXT(RESULT__B[[#This Row],[DTEDAY]],"DD")</f>
        <v>23</v>
      </c>
    </row>
    <row r="516" spans="1:28" x14ac:dyDescent="0.25">
      <c r="A516" t="s">
        <v>16</v>
      </c>
      <c r="B516">
        <v>514</v>
      </c>
      <c r="C516" s="1">
        <v>40566</v>
      </c>
      <c r="D516">
        <v>1</v>
      </c>
      <c r="E516">
        <v>0</v>
      </c>
      <c r="F516">
        <v>1</v>
      </c>
      <c r="G516">
        <v>12</v>
      </c>
      <c r="H516" t="s">
        <v>21</v>
      </c>
      <c r="I516">
        <v>0</v>
      </c>
      <c r="J516">
        <v>1</v>
      </c>
      <c r="K516" s="53">
        <v>0.16</v>
      </c>
      <c r="L516" s="53">
        <v>0.1212</v>
      </c>
      <c r="M516">
        <v>0.37</v>
      </c>
      <c r="N516">
        <v>0.4627</v>
      </c>
      <c r="O516">
        <v>24</v>
      </c>
      <c r="P516">
        <v>92</v>
      </c>
      <c r="Q516">
        <v>116</v>
      </c>
      <c r="R516" t="s">
        <v>33</v>
      </c>
      <c r="S516">
        <v>2011</v>
      </c>
      <c r="T516" t="s">
        <v>31</v>
      </c>
      <c r="U516" s="66">
        <v>0.5</v>
      </c>
      <c r="V516" t="s">
        <v>49</v>
      </c>
      <c r="W516" t="s">
        <v>32</v>
      </c>
      <c r="X516" s="53">
        <v>0.16</v>
      </c>
      <c r="Y516" s="53">
        <v>0.12</v>
      </c>
      <c r="Z516" s="54">
        <v>0.37</v>
      </c>
      <c r="AA516" s="67" t="str">
        <f>TEXT(RESULT__B[[#This Row],[TIME]],"AM/PM")</f>
        <v>PM</v>
      </c>
      <c r="AB516" t="str">
        <f>TEXT(RESULT__B[[#This Row],[DTEDAY]],"DD")</f>
        <v>23</v>
      </c>
    </row>
    <row r="517" spans="1:28" x14ac:dyDescent="0.25">
      <c r="A517" t="s">
        <v>16</v>
      </c>
      <c r="B517">
        <v>515</v>
      </c>
      <c r="C517" s="1">
        <v>40566</v>
      </c>
      <c r="D517">
        <v>1</v>
      </c>
      <c r="E517">
        <v>0</v>
      </c>
      <c r="F517">
        <v>1</v>
      </c>
      <c r="G517">
        <v>13</v>
      </c>
      <c r="H517" t="s">
        <v>21</v>
      </c>
      <c r="I517">
        <v>0</v>
      </c>
      <c r="J517">
        <v>1</v>
      </c>
      <c r="K517" s="53">
        <v>0.14000000000000001</v>
      </c>
      <c r="L517" s="53">
        <v>0.1061</v>
      </c>
      <c r="M517">
        <v>0.33</v>
      </c>
      <c r="N517">
        <v>0.3881</v>
      </c>
      <c r="O517">
        <v>12</v>
      </c>
      <c r="P517">
        <v>75</v>
      </c>
      <c r="Q517">
        <v>87</v>
      </c>
      <c r="R517" t="s">
        <v>33</v>
      </c>
      <c r="S517">
        <v>2011</v>
      </c>
      <c r="T517" t="s">
        <v>31</v>
      </c>
      <c r="U517" s="66">
        <v>0.54166666666666663</v>
      </c>
      <c r="V517" t="s">
        <v>49</v>
      </c>
      <c r="W517" t="s">
        <v>32</v>
      </c>
      <c r="X517" s="53">
        <v>0.14000000000000001</v>
      </c>
      <c r="Y517" s="53">
        <v>0.11</v>
      </c>
      <c r="Z517" s="54">
        <v>0.33</v>
      </c>
      <c r="AA517" s="67" t="str">
        <f>TEXT(RESULT__B[[#This Row],[TIME]],"AM/PM")</f>
        <v>PM</v>
      </c>
      <c r="AB517" t="str">
        <f>TEXT(RESULT__B[[#This Row],[DTEDAY]],"DD")</f>
        <v>23</v>
      </c>
    </row>
    <row r="518" spans="1:28" x14ac:dyDescent="0.25">
      <c r="A518" t="s">
        <v>16</v>
      </c>
      <c r="B518">
        <v>516</v>
      </c>
      <c r="C518" s="1">
        <v>40566</v>
      </c>
      <c r="D518">
        <v>1</v>
      </c>
      <c r="E518">
        <v>0</v>
      </c>
      <c r="F518">
        <v>1</v>
      </c>
      <c r="G518">
        <v>14</v>
      </c>
      <c r="H518" t="s">
        <v>21</v>
      </c>
      <c r="I518">
        <v>0</v>
      </c>
      <c r="J518">
        <v>1</v>
      </c>
      <c r="K518" s="53">
        <v>0.16</v>
      </c>
      <c r="L518" s="53">
        <v>0.13639999999999999</v>
      </c>
      <c r="M518">
        <v>0.28000000000000003</v>
      </c>
      <c r="N518">
        <v>0.35820000000000002</v>
      </c>
      <c r="O518">
        <v>17</v>
      </c>
      <c r="P518">
        <v>93</v>
      </c>
      <c r="Q518">
        <v>110</v>
      </c>
      <c r="R518" t="s">
        <v>33</v>
      </c>
      <c r="S518">
        <v>2011</v>
      </c>
      <c r="T518" t="s">
        <v>31</v>
      </c>
      <c r="U518" s="66">
        <v>0.58333333333333337</v>
      </c>
      <c r="V518" t="s">
        <v>49</v>
      </c>
      <c r="W518" t="s">
        <v>32</v>
      </c>
      <c r="X518" s="53">
        <v>0.16</v>
      </c>
      <c r="Y518" s="53">
        <v>0.14000000000000001</v>
      </c>
      <c r="Z518" s="54">
        <v>0.28000000000000003</v>
      </c>
      <c r="AA518" s="67" t="str">
        <f>TEXT(RESULT__B[[#This Row],[TIME]],"AM/PM")</f>
        <v>PM</v>
      </c>
      <c r="AB518" t="str">
        <f>TEXT(RESULT__B[[#This Row],[DTEDAY]],"DD")</f>
        <v>23</v>
      </c>
    </row>
    <row r="519" spans="1:28" x14ac:dyDescent="0.25">
      <c r="A519" t="s">
        <v>16</v>
      </c>
      <c r="B519">
        <v>517</v>
      </c>
      <c r="C519" s="1">
        <v>40566</v>
      </c>
      <c r="D519">
        <v>1</v>
      </c>
      <c r="E519">
        <v>0</v>
      </c>
      <c r="F519">
        <v>1</v>
      </c>
      <c r="G519">
        <v>15</v>
      </c>
      <c r="H519" t="s">
        <v>21</v>
      </c>
      <c r="I519">
        <v>0</v>
      </c>
      <c r="J519">
        <v>1</v>
      </c>
      <c r="K519" s="53">
        <v>0.16</v>
      </c>
      <c r="L519" s="53">
        <v>0.13639999999999999</v>
      </c>
      <c r="M519">
        <v>0.28000000000000003</v>
      </c>
      <c r="N519">
        <v>0.35820000000000002</v>
      </c>
      <c r="O519">
        <v>13</v>
      </c>
      <c r="P519">
        <v>64</v>
      </c>
      <c r="Q519">
        <v>77</v>
      </c>
      <c r="R519" t="s">
        <v>33</v>
      </c>
      <c r="S519">
        <v>2011</v>
      </c>
      <c r="T519" t="s">
        <v>31</v>
      </c>
      <c r="U519" s="66">
        <v>0.625</v>
      </c>
      <c r="V519" t="s">
        <v>49</v>
      </c>
      <c r="W519" t="s">
        <v>32</v>
      </c>
      <c r="X519" s="53">
        <v>0.16</v>
      </c>
      <c r="Y519" s="53">
        <v>0.14000000000000001</v>
      </c>
      <c r="Z519" s="54">
        <v>0.28000000000000003</v>
      </c>
      <c r="AA519" s="67" t="str">
        <f>TEXT(RESULT__B[[#This Row],[TIME]],"AM/PM")</f>
        <v>PM</v>
      </c>
      <c r="AB519" t="str">
        <f>TEXT(RESULT__B[[#This Row],[DTEDAY]],"DD")</f>
        <v>23</v>
      </c>
    </row>
    <row r="520" spans="1:28" x14ac:dyDescent="0.25">
      <c r="A520" t="s">
        <v>16</v>
      </c>
      <c r="B520">
        <v>518</v>
      </c>
      <c r="C520" s="1">
        <v>40566</v>
      </c>
      <c r="D520">
        <v>1</v>
      </c>
      <c r="E520">
        <v>0</v>
      </c>
      <c r="F520">
        <v>1</v>
      </c>
      <c r="G520">
        <v>16</v>
      </c>
      <c r="H520" t="s">
        <v>21</v>
      </c>
      <c r="I520">
        <v>0</v>
      </c>
      <c r="J520">
        <v>1</v>
      </c>
      <c r="K520" s="53">
        <v>0.16</v>
      </c>
      <c r="L520" s="53">
        <v>0.13639999999999999</v>
      </c>
      <c r="M520">
        <v>0.26</v>
      </c>
      <c r="N520">
        <v>0.32840000000000003</v>
      </c>
      <c r="O520">
        <v>9</v>
      </c>
      <c r="P520">
        <v>56</v>
      </c>
      <c r="Q520">
        <v>65</v>
      </c>
      <c r="R520" t="s">
        <v>33</v>
      </c>
      <c r="S520">
        <v>2011</v>
      </c>
      <c r="T520" t="s">
        <v>31</v>
      </c>
      <c r="U520" s="66">
        <v>0.66666666666666663</v>
      </c>
      <c r="V520" t="s">
        <v>49</v>
      </c>
      <c r="W520" t="s">
        <v>32</v>
      </c>
      <c r="X520" s="53">
        <v>0.16</v>
      </c>
      <c r="Y520" s="53">
        <v>0.14000000000000001</v>
      </c>
      <c r="Z520" s="54">
        <v>0.26</v>
      </c>
      <c r="AA520" s="67" t="str">
        <f>TEXT(RESULT__B[[#This Row],[TIME]],"AM/PM")</f>
        <v>PM</v>
      </c>
      <c r="AB520" t="str">
        <f>TEXT(RESULT__B[[#This Row],[DTEDAY]],"DD")</f>
        <v>23</v>
      </c>
    </row>
    <row r="521" spans="1:28" x14ac:dyDescent="0.25">
      <c r="A521" t="s">
        <v>16</v>
      </c>
      <c r="B521">
        <v>519</v>
      </c>
      <c r="C521" s="1">
        <v>40566</v>
      </c>
      <c r="D521">
        <v>1</v>
      </c>
      <c r="E521">
        <v>0</v>
      </c>
      <c r="F521">
        <v>1</v>
      </c>
      <c r="G521">
        <v>17</v>
      </c>
      <c r="H521" t="s">
        <v>21</v>
      </c>
      <c r="I521">
        <v>0</v>
      </c>
      <c r="J521">
        <v>1</v>
      </c>
      <c r="K521" s="53">
        <v>0.14000000000000001</v>
      </c>
      <c r="L521" s="53">
        <v>0.1061</v>
      </c>
      <c r="M521">
        <v>0.26</v>
      </c>
      <c r="N521">
        <v>0.3881</v>
      </c>
      <c r="O521">
        <v>5</v>
      </c>
      <c r="P521">
        <v>50</v>
      </c>
      <c r="Q521">
        <v>55</v>
      </c>
      <c r="R521" t="s">
        <v>33</v>
      </c>
      <c r="S521">
        <v>2011</v>
      </c>
      <c r="T521" t="s">
        <v>31</v>
      </c>
      <c r="U521" s="66">
        <v>0.70833333333333337</v>
      </c>
      <c r="V521" t="s">
        <v>49</v>
      </c>
      <c r="W521" t="s">
        <v>32</v>
      </c>
      <c r="X521" s="53">
        <v>0.14000000000000001</v>
      </c>
      <c r="Y521" s="53">
        <v>0.11</v>
      </c>
      <c r="Z521" s="54">
        <v>0.26</v>
      </c>
      <c r="AA521" s="67" t="str">
        <f>TEXT(RESULT__B[[#This Row],[TIME]],"AM/PM")</f>
        <v>PM</v>
      </c>
      <c r="AB521" t="str">
        <f>TEXT(RESULT__B[[#This Row],[DTEDAY]],"DD")</f>
        <v>23</v>
      </c>
    </row>
    <row r="522" spans="1:28" x14ac:dyDescent="0.25">
      <c r="A522" t="s">
        <v>16</v>
      </c>
      <c r="B522">
        <v>520</v>
      </c>
      <c r="C522" s="1">
        <v>40566</v>
      </c>
      <c r="D522">
        <v>1</v>
      </c>
      <c r="E522">
        <v>0</v>
      </c>
      <c r="F522">
        <v>1</v>
      </c>
      <c r="G522">
        <v>18</v>
      </c>
      <c r="H522" t="s">
        <v>21</v>
      </c>
      <c r="I522">
        <v>0</v>
      </c>
      <c r="J522">
        <v>1</v>
      </c>
      <c r="K522" s="53">
        <v>0.12</v>
      </c>
      <c r="L522" s="53">
        <v>0.1212</v>
      </c>
      <c r="M522">
        <v>0.3</v>
      </c>
      <c r="N522">
        <v>0.25369999999999998</v>
      </c>
      <c r="O522">
        <v>5</v>
      </c>
      <c r="P522">
        <v>44</v>
      </c>
      <c r="Q522">
        <v>49</v>
      </c>
      <c r="R522" t="s">
        <v>33</v>
      </c>
      <c r="S522">
        <v>2011</v>
      </c>
      <c r="T522" t="s">
        <v>31</v>
      </c>
      <c r="U522" s="66">
        <v>0.75</v>
      </c>
      <c r="V522" t="s">
        <v>49</v>
      </c>
      <c r="W522" t="s">
        <v>32</v>
      </c>
      <c r="X522" s="53">
        <v>0.12</v>
      </c>
      <c r="Y522" s="53">
        <v>0.12</v>
      </c>
      <c r="Z522" s="54">
        <v>0.3</v>
      </c>
      <c r="AA522" s="67" t="str">
        <f>TEXT(RESULT__B[[#This Row],[TIME]],"AM/PM")</f>
        <v>PM</v>
      </c>
      <c r="AB522" t="str">
        <f>TEXT(RESULT__B[[#This Row],[DTEDAY]],"DD")</f>
        <v>23</v>
      </c>
    </row>
    <row r="523" spans="1:28" x14ac:dyDescent="0.25">
      <c r="A523" t="s">
        <v>16</v>
      </c>
      <c r="B523">
        <v>521</v>
      </c>
      <c r="C523" s="1">
        <v>40566</v>
      </c>
      <c r="D523">
        <v>1</v>
      </c>
      <c r="E523">
        <v>0</v>
      </c>
      <c r="F523">
        <v>1</v>
      </c>
      <c r="G523">
        <v>19</v>
      </c>
      <c r="H523" t="s">
        <v>21</v>
      </c>
      <c r="I523">
        <v>0</v>
      </c>
      <c r="J523">
        <v>1</v>
      </c>
      <c r="K523" s="53">
        <v>0.12</v>
      </c>
      <c r="L523" s="53">
        <v>0.1212</v>
      </c>
      <c r="M523">
        <v>0.3</v>
      </c>
      <c r="N523">
        <v>0.28360000000000002</v>
      </c>
      <c r="O523">
        <v>5</v>
      </c>
      <c r="P523">
        <v>45</v>
      </c>
      <c r="Q523">
        <v>50</v>
      </c>
      <c r="R523" t="s">
        <v>33</v>
      </c>
      <c r="S523">
        <v>2011</v>
      </c>
      <c r="T523" t="s">
        <v>31</v>
      </c>
      <c r="U523" s="66">
        <v>0.79166666666666663</v>
      </c>
      <c r="V523" t="s">
        <v>49</v>
      </c>
      <c r="W523" t="s">
        <v>32</v>
      </c>
      <c r="X523" s="53">
        <v>0.12</v>
      </c>
      <c r="Y523" s="53">
        <v>0.12</v>
      </c>
      <c r="Z523" s="54">
        <v>0.3</v>
      </c>
      <c r="AA523" s="67" t="str">
        <f>TEXT(RESULT__B[[#This Row],[TIME]],"AM/PM")</f>
        <v>PM</v>
      </c>
      <c r="AB523" t="str">
        <f>TEXT(RESULT__B[[#This Row],[DTEDAY]],"DD")</f>
        <v>23</v>
      </c>
    </row>
    <row r="524" spans="1:28" x14ac:dyDescent="0.25">
      <c r="A524" t="s">
        <v>16</v>
      </c>
      <c r="B524">
        <v>522</v>
      </c>
      <c r="C524" s="1">
        <v>40566</v>
      </c>
      <c r="D524">
        <v>1</v>
      </c>
      <c r="E524">
        <v>0</v>
      </c>
      <c r="F524">
        <v>1</v>
      </c>
      <c r="G524">
        <v>20</v>
      </c>
      <c r="H524" t="s">
        <v>21</v>
      </c>
      <c r="I524">
        <v>0</v>
      </c>
      <c r="J524">
        <v>1</v>
      </c>
      <c r="K524" s="53">
        <v>0.1</v>
      </c>
      <c r="L524" s="53">
        <v>0.1061</v>
      </c>
      <c r="M524">
        <v>0.36</v>
      </c>
      <c r="N524">
        <v>0.25369999999999998</v>
      </c>
      <c r="O524">
        <v>4</v>
      </c>
      <c r="P524">
        <v>31</v>
      </c>
      <c r="Q524">
        <v>35</v>
      </c>
      <c r="R524" t="s">
        <v>33</v>
      </c>
      <c r="S524">
        <v>2011</v>
      </c>
      <c r="T524" t="s">
        <v>31</v>
      </c>
      <c r="U524" s="66">
        <v>0.83333333333333337</v>
      </c>
      <c r="V524" t="s">
        <v>49</v>
      </c>
      <c r="W524" t="s">
        <v>32</v>
      </c>
      <c r="X524" s="53">
        <v>0.1</v>
      </c>
      <c r="Y524" s="53">
        <v>0.11</v>
      </c>
      <c r="Z524" s="54">
        <v>0.36</v>
      </c>
      <c r="AA524" s="67" t="str">
        <f>TEXT(RESULT__B[[#This Row],[TIME]],"AM/PM")</f>
        <v>PM</v>
      </c>
      <c r="AB524" t="str">
        <f>TEXT(RESULT__B[[#This Row],[DTEDAY]],"DD")</f>
        <v>23</v>
      </c>
    </row>
    <row r="525" spans="1:28" x14ac:dyDescent="0.25">
      <c r="A525" t="s">
        <v>16</v>
      </c>
      <c r="B525">
        <v>523</v>
      </c>
      <c r="C525" s="1">
        <v>40566</v>
      </c>
      <c r="D525">
        <v>1</v>
      </c>
      <c r="E525">
        <v>0</v>
      </c>
      <c r="F525">
        <v>1</v>
      </c>
      <c r="G525">
        <v>21</v>
      </c>
      <c r="H525" t="s">
        <v>21</v>
      </c>
      <c r="I525">
        <v>0</v>
      </c>
      <c r="J525">
        <v>1</v>
      </c>
      <c r="K525" s="53">
        <v>0.1</v>
      </c>
      <c r="L525" s="53">
        <v>0.1061</v>
      </c>
      <c r="M525">
        <v>0.36</v>
      </c>
      <c r="N525">
        <v>0.19400000000000001</v>
      </c>
      <c r="O525">
        <v>5</v>
      </c>
      <c r="P525">
        <v>20</v>
      </c>
      <c r="Q525">
        <v>25</v>
      </c>
      <c r="R525" t="s">
        <v>33</v>
      </c>
      <c r="S525">
        <v>2011</v>
      </c>
      <c r="T525" t="s">
        <v>31</v>
      </c>
      <c r="U525" s="66">
        <v>0.875</v>
      </c>
      <c r="V525" t="s">
        <v>49</v>
      </c>
      <c r="W525" t="s">
        <v>32</v>
      </c>
      <c r="X525" s="53">
        <v>0.1</v>
      </c>
      <c r="Y525" s="53">
        <v>0.11</v>
      </c>
      <c r="Z525" s="54">
        <v>0.36</v>
      </c>
      <c r="AA525" s="67" t="str">
        <f>TEXT(RESULT__B[[#This Row],[TIME]],"AM/PM")</f>
        <v>PM</v>
      </c>
      <c r="AB525" t="str">
        <f>TEXT(RESULT__B[[#This Row],[DTEDAY]],"DD")</f>
        <v>23</v>
      </c>
    </row>
    <row r="526" spans="1:28" x14ac:dyDescent="0.25">
      <c r="A526" t="s">
        <v>16</v>
      </c>
      <c r="B526">
        <v>524</v>
      </c>
      <c r="C526" s="1">
        <v>40566</v>
      </c>
      <c r="D526">
        <v>1</v>
      </c>
      <c r="E526">
        <v>0</v>
      </c>
      <c r="F526">
        <v>1</v>
      </c>
      <c r="G526">
        <v>22</v>
      </c>
      <c r="H526" t="s">
        <v>21</v>
      </c>
      <c r="I526">
        <v>0</v>
      </c>
      <c r="J526">
        <v>1</v>
      </c>
      <c r="K526" s="53">
        <v>0.08</v>
      </c>
      <c r="L526" s="53">
        <v>9.0899999999999995E-2</v>
      </c>
      <c r="M526">
        <v>0.38</v>
      </c>
      <c r="N526">
        <v>0.19400000000000001</v>
      </c>
      <c r="O526">
        <v>5</v>
      </c>
      <c r="P526">
        <v>23</v>
      </c>
      <c r="Q526">
        <v>28</v>
      </c>
      <c r="R526" t="s">
        <v>33</v>
      </c>
      <c r="S526">
        <v>2011</v>
      </c>
      <c r="T526" t="s">
        <v>31</v>
      </c>
      <c r="U526" s="66">
        <v>0.91666666666666663</v>
      </c>
      <c r="V526" t="s">
        <v>49</v>
      </c>
      <c r="W526" t="s">
        <v>32</v>
      </c>
      <c r="X526" s="53">
        <v>0.08</v>
      </c>
      <c r="Y526" s="53">
        <v>0.09</v>
      </c>
      <c r="Z526" s="54">
        <v>0.38</v>
      </c>
      <c r="AA526" s="67" t="str">
        <f>TEXT(RESULT__B[[#This Row],[TIME]],"AM/PM")</f>
        <v>PM</v>
      </c>
      <c r="AB526" t="str">
        <f>TEXT(RESULT__B[[#This Row],[DTEDAY]],"DD")</f>
        <v>23</v>
      </c>
    </row>
    <row r="527" spans="1:28" x14ac:dyDescent="0.25">
      <c r="A527" t="s">
        <v>16</v>
      </c>
      <c r="B527">
        <v>525</v>
      </c>
      <c r="C527" s="1">
        <v>40566</v>
      </c>
      <c r="D527">
        <v>1</v>
      </c>
      <c r="E527">
        <v>0</v>
      </c>
      <c r="F527">
        <v>1</v>
      </c>
      <c r="G527">
        <v>23</v>
      </c>
      <c r="H527" t="s">
        <v>21</v>
      </c>
      <c r="I527">
        <v>0</v>
      </c>
      <c r="J527">
        <v>1</v>
      </c>
      <c r="K527" s="53">
        <v>0.06</v>
      </c>
      <c r="L527" s="53">
        <v>6.0600000000000001E-2</v>
      </c>
      <c r="M527">
        <v>0.41</v>
      </c>
      <c r="N527">
        <v>0.22389999999999999</v>
      </c>
      <c r="O527">
        <v>4</v>
      </c>
      <c r="P527">
        <v>17</v>
      </c>
      <c r="Q527">
        <v>21</v>
      </c>
      <c r="R527" t="s">
        <v>33</v>
      </c>
      <c r="S527">
        <v>2011</v>
      </c>
      <c r="T527" t="s">
        <v>31</v>
      </c>
      <c r="U527" s="66">
        <v>0.95833333333333337</v>
      </c>
      <c r="V527" t="s">
        <v>49</v>
      </c>
      <c r="W527" t="s">
        <v>32</v>
      </c>
      <c r="X527" s="53">
        <v>0.06</v>
      </c>
      <c r="Y527" s="53">
        <v>0.06</v>
      </c>
      <c r="Z527" s="54">
        <v>0.41</v>
      </c>
      <c r="AA527" s="67" t="str">
        <f>TEXT(RESULT__B[[#This Row],[TIME]],"AM/PM")</f>
        <v>PM</v>
      </c>
      <c r="AB527" t="str">
        <f>TEXT(RESULT__B[[#This Row],[DTEDAY]],"DD")</f>
        <v>23</v>
      </c>
    </row>
    <row r="528" spans="1:28" x14ac:dyDescent="0.25">
      <c r="A528" t="s">
        <v>16</v>
      </c>
      <c r="B528">
        <v>526</v>
      </c>
      <c r="C528" s="1">
        <v>40567</v>
      </c>
      <c r="D528">
        <v>1</v>
      </c>
      <c r="E528">
        <v>0</v>
      </c>
      <c r="F528">
        <v>1</v>
      </c>
      <c r="G528">
        <v>0</v>
      </c>
      <c r="H528" t="s">
        <v>21</v>
      </c>
      <c r="I528">
        <v>1</v>
      </c>
      <c r="J528">
        <v>1</v>
      </c>
      <c r="K528" s="53">
        <v>0.06</v>
      </c>
      <c r="L528" s="53">
        <v>6.0600000000000001E-2</v>
      </c>
      <c r="M528">
        <v>0.41</v>
      </c>
      <c r="N528">
        <v>0.19400000000000001</v>
      </c>
      <c r="O528">
        <v>0</v>
      </c>
      <c r="P528">
        <v>7</v>
      </c>
      <c r="Q528">
        <v>7</v>
      </c>
      <c r="R528" t="s">
        <v>33</v>
      </c>
      <c r="S528">
        <v>2011</v>
      </c>
      <c r="T528" t="s">
        <v>31</v>
      </c>
      <c r="U528" s="66">
        <v>0</v>
      </c>
      <c r="V528" t="s">
        <v>50</v>
      </c>
      <c r="W528" t="s">
        <v>32</v>
      </c>
      <c r="X528" s="53">
        <v>0.06</v>
      </c>
      <c r="Y528" s="53">
        <v>0.06</v>
      </c>
      <c r="Z528" s="54">
        <v>0.41</v>
      </c>
      <c r="AA528" s="67" t="str">
        <f>TEXT(RESULT__B[[#This Row],[TIME]],"AM/PM")</f>
        <v>AM</v>
      </c>
      <c r="AB528" t="str">
        <f>TEXT(RESULT__B[[#This Row],[DTEDAY]],"DD")</f>
        <v>24</v>
      </c>
    </row>
    <row r="529" spans="1:28" x14ac:dyDescent="0.25">
      <c r="A529" t="s">
        <v>16</v>
      </c>
      <c r="B529">
        <v>527</v>
      </c>
      <c r="C529" s="1">
        <v>40567</v>
      </c>
      <c r="D529">
        <v>1</v>
      </c>
      <c r="E529">
        <v>0</v>
      </c>
      <c r="F529">
        <v>1</v>
      </c>
      <c r="G529">
        <v>1</v>
      </c>
      <c r="H529" t="s">
        <v>21</v>
      </c>
      <c r="I529">
        <v>1</v>
      </c>
      <c r="J529">
        <v>1</v>
      </c>
      <c r="K529" s="53">
        <v>0.04</v>
      </c>
      <c r="L529" s="53">
        <v>4.5499999999999999E-2</v>
      </c>
      <c r="M529">
        <v>0.45</v>
      </c>
      <c r="N529">
        <v>0.19400000000000001</v>
      </c>
      <c r="O529">
        <v>0</v>
      </c>
      <c r="P529">
        <v>1</v>
      </c>
      <c r="Q529">
        <v>1</v>
      </c>
      <c r="R529" t="s">
        <v>33</v>
      </c>
      <c r="S529">
        <v>2011</v>
      </c>
      <c r="T529" t="s">
        <v>31</v>
      </c>
      <c r="U529" s="66">
        <v>4.1666666666666664E-2</v>
      </c>
      <c r="V529" t="s">
        <v>50</v>
      </c>
      <c r="W529" t="s">
        <v>32</v>
      </c>
      <c r="X529" s="53">
        <v>0.04</v>
      </c>
      <c r="Y529" s="53">
        <v>0.05</v>
      </c>
      <c r="Z529" s="54">
        <v>0.45</v>
      </c>
      <c r="AA529" s="67" t="str">
        <f>TEXT(RESULT__B[[#This Row],[TIME]],"AM/PM")</f>
        <v>AM</v>
      </c>
      <c r="AB529" t="str">
        <f>TEXT(RESULT__B[[#This Row],[DTEDAY]],"DD")</f>
        <v>24</v>
      </c>
    </row>
    <row r="530" spans="1:28" x14ac:dyDescent="0.25">
      <c r="A530" t="s">
        <v>16</v>
      </c>
      <c r="B530">
        <v>528</v>
      </c>
      <c r="C530" s="1">
        <v>40567</v>
      </c>
      <c r="D530">
        <v>1</v>
      </c>
      <c r="E530">
        <v>0</v>
      </c>
      <c r="F530">
        <v>1</v>
      </c>
      <c r="G530">
        <v>3</v>
      </c>
      <c r="H530" t="s">
        <v>21</v>
      </c>
      <c r="I530">
        <v>1</v>
      </c>
      <c r="J530">
        <v>1</v>
      </c>
      <c r="K530" s="53">
        <v>0.04</v>
      </c>
      <c r="L530" s="53">
        <v>3.0300000000000001E-2</v>
      </c>
      <c r="M530">
        <v>0.45</v>
      </c>
      <c r="N530">
        <v>0.25369999999999998</v>
      </c>
      <c r="O530">
        <v>0</v>
      </c>
      <c r="P530">
        <v>1</v>
      </c>
      <c r="Q530">
        <v>1</v>
      </c>
      <c r="R530" t="s">
        <v>33</v>
      </c>
      <c r="S530">
        <v>2011</v>
      </c>
      <c r="T530" t="s">
        <v>31</v>
      </c>
      <c r="U530" s="66">
        <v>0.125</v>
      </c>
      <c r="V530" t="s">
        <v>50</v>
      </c>
      <c r="W530" t="s">
        <v>32</v>
      </c>
      <c r="X530" s="53">
        <v>0.04</v>
      </c>
      <c r="Y530" s="53">
        <v>0.03</v>
      </c>
      <c r="Z530" s="54">
        <v>0.45</v>
      </c>
      <c r="AA530" s="67" t="str">
        <f>TEXT(RESULT__B[[#This Row],[TIME]],"AM/PM")</f>
        <v>AM</v>
      </c>
      <c r="AB530" t="str">
        <f>TEXT(RESULT__B[[#This Row],[DTEDAY]],"DD")</f>
        <v>24</v>
      </c>
    </row>
    <row r="531" spans="1:28" x14ac:dyDescent="0.25">
      <c r="A531" t="s">
        <v>16</v>
      </c>
      <c r="B531">
        <v>529</v>
      </c>
      <c r="C531" s="1">
        <v>40567</v>
      </c>
      <c r="D531">
        <v>1</v>
      </c>
      <c r="E531">
        <v>0</v>
      </c>
      <c r="F531">
        <v>1</v>
      </c>
      <c r="G531">
        <v>4</v>
      </c>
      <c r="H531" t="s">
        <v>21</v>
      </c>
      <c r="I531">
        <v>1</v>
      </c>
      <c r="J531">
        <v>1</v>
      </c>
      <c r="K531" s="53">
        <v>0.02</v>
      </c>
      <c r="L531" s="53">
        <v>6.0600000000000001E-2</v>
      </c>
      <c r="M531">
        <v>0.48</v>
      </c>
      <c r="N531">
        <v>0.1343</v>
      </c>
      <c r="O531">
        <v>0</v>
      </c>
      <c r="P531">
        <v>1</v>
      </c>
      <c r="Q531">
        <v>1</v>
      </c>
      <c r="R531" t="s">
        <v>33</v>
      </c>
      <c r="S531">
        <v>2011</v>
      </c>
      <c r="T531" t="s">
        <v>31</v>
      </c>
      <c r="U531" s="66">
        <v>0.16666666666666666</v>
      </c>
      <c r="V531" t="s">
        <v>50</v>
      </c>
      <c r="W531" t="s">
        <v>32</v>
      </c>
      <c r="X531" s="53">
        <v>0.02</v>
      </c>
      <c r="Y531" s="53">
        <v>0.06</v>
      </c>
      <c r="Z531" s="54">
        <v>0.48</v>
      </c>
      <c r="AA531" s="67" t="str">
        <f>TEXT(RESULT__B[[#This Row],[TIME]],"AM/PM")</f>
        <v>AM</v>
      </c>
      <c r="AB531" t="str">
        <f>TEXT(RESULT__B[[#This Row],[DTEDAY]],"DD")</f>
        <v>24</v>
      </c>
    </row>
    <row r="532" spans="1:28" x14ac:dyDescent="0.25">
      <c r="A532" t="s">
        <v>16</v>
      </c>
      <c r="B532">
        <v>530</v>
      </c>
      <c r="C532" s="1">
        <v>40567</v>
      </c>
      <c r="D532">
        <v>1</v>
      </c>
      <c r="E532">
        <v>0</v>
      </c>
      <c r="F532">
        <v>1</v>
      </c>
      <c r="G532">
        <v>5</v>
      </c>
      <c r="H532" t="s">
        <v>21</v>
      </c>
      <c r="I532">
        <v>1</v>
      </c>
      <c r="J532">
        <v>1</v>
      </c>
      <c r="K532" s="53">
        <v>0.02</v>
      </c>
      <c r="L532" s="53">
        <v>6.0600000000000001E-2</v>
      </c>
      <c r="M532">
        <v>0.48</v>
      </c>
      <c r="N532">
        <v>0.1343</v>
      </c>
      <c r="O532">
        <v>0</v>
      </c>
      <c r="P532">
        <v>5</v>
      </c>
      <c r="Q532">
        <v>5</v>
      </c>
      <c r="R532" t="s">
        <v>33</v>
      </c>
      <c r="S532">
        <v>2011</v>
      </c>
      <c r="T532" t="s">
        <v>31</v>
      </c>
      <c r="U532" s="66">
        <v>0.20833333333333334</v>
      </c>
      <c r="V532" t="s">
        <v>50</v>
      </c>
      <c r="W532" t="s">
        <v>32</v>
      </c>
      <c r="X532" s="53">
        <v>0.02</v>
      </c>
      <c r="Y532" s="53">
        <v>0.06</v>
      </c>
      <c r="Z532" s="54">
        <v>0.48</v>
      </c>
      <c r="AA532" s="67" t="str">
        <f>TEXT(RESULT__B[[#This Row],[TIME]],"AM/PM")</f>
        <v>AM</v>
      </c>
      <c r="AB532" t="str">
        <f>TEXT(RESULT__B[[#This Row],[DTEDAY]],"DD")</f>
        <v>24</v>
      </c>
    </row>
    <row r="533" spans="1:28" x14ac:dyDescent="0.25">
      <c r="A533" t="s">
        <v>16</v>
      </c>
      <c r="B533">
        <v>531</v>
      </c>
      <c r="C533" s="1">
        <v>40567</v>
      </c>
      <c r="D533">
        <v>1</v>
      </c>
      <c r="E533">
        <v>0</v>
      </c>
      <c r="F533">
        <v>1</v>
      </c>
      <c r="G533">
        <v>6</v>
      </c>
      <c r="H533" t="s">
        <v>21</v>
      </c>
      <c r="I533">
        <v>1</v>
      </c>
      <c r="J533">
        <v>1</v>
      </c>
      <c r="K533" s="53">
        <v>0.02</v>
      </c>
      <c r="L533" s="53">
        <v>7.5800000000000006E-2</v>
      </c>
      <c r="M533">
        <v>0.48</v>
      </c>
      <c r="N533">
        <v>8.9599999999999999E-2</v>
      </c>
      <c r="O533">
        <v>0</v>
      </c>
      <c r="P533">
        <v>15</v>
      </c>
      <c r="Q533">
        <v>15</v>
      </c>
      <c r="R533" t="s">
        <v>33</v>
      </c>
      <c r="S533">
        <v>2011</v>
      </c>
      <c r="T533" t="s">
        <v>31</v>
      </c>
      <c r="U533" s="66">
        <v>0.25</v>
      </c>
      <c r="V533" t="s">
        <v>50</v>
      </c>
      <c r="W533" t="s">
        <v>32</v>
      </c>
      <c r="X533" s="53">
        <v>0.02</v>
      </c>
      <c r="Y533" s="53">
        <v>0.08</v>
      </c>
      <c r="Z533" s="54">
        <v>0.48</v>
      </c>
      <c r="AA533" s="67" t="str">
        <f>TEXT(RESULT__B[[#This Row],[TIME]],"AM/PM")</f>
        <v>AM</v>
      </c>
      <c r="AB533" t="str">
        <f>TEXT(RESULT__B[[#This Row],[DTEDAY]],"DD")</f>
        <v>24</v>
      </c>
    </row>
    <row r="534" spans="1:28" x14ac:dyDescent="0.25">
      <c r="A534" t="s">
        <v>16</v>
      </c>
      <c r="B534">
        <v>532</v>
      </c>
      <c r="C534" s="1">
        <v>40567</v>
      </c>
      <c r="D534">
        <v>1</v>
      </c>
      <c r="E534">
        <v>0</v>
      </c>
      <c r="F534">
        <v>1</v>
      </c>
      <c r="G534">
        <v>7</v>
      </c>
      <c r="H534" t="s">
        <v>21</v>
      </c>
      <c r="I534">
        <v>1</v>
      </c>
      <c r="J534">
        <v>1</v>
      </c>
      <c r="K534" s="53">
        <v>0.02</v>
      </c>
      <c r="L534" s="53">
        <v>0.1212</v>
      </c>
      <c r="M534">
        <v>0.48</v>
      </c>
      <c r="N534">
        <v>0</v>
      </c>
      <c r="O534">
        <v>5</v>
      </c>
      <c r="P534">
        <v>79</v>
      </c>
      <c r="Q534">
        <v>84</v>
      </c>
      <c r="R534" t="s">
        <v>33</v>
      </c>
      <c r="S534">
        <v>2011</v>
      </c>
      <c r="T534" t="s">
        <v>31</v>
      </c>
      <c r="U534" s="66">
        <v>0.29166666666666669</v>
      </c>
      <c r="V534" t="s">
        <v>50</v>
      </c>
      <c r="W534" t="s">
        <v>32</v>
      </c>
      <c r="X534" s="53">
        <v>0.02</v>
      </c>
      <c r="Y534" s="53">
        <v>0.12</v>
      </c>
      <c r="Z534" s="54">
        <v>0.48</v>
      </c>
      <c r="AA534" s="67" t="str">
        <f>TEXT(RESULT__B[[#This Row],[TIME]],"AM/PM")</f>
        <v>AM</v>
      </c>
      <c r="AB534" t="str">
        <f>TEXT(RESULT__B[[#This Row],[DTEDAY]],"DD")</f>
        <v>24</v>
      </c>
    </row>
    <row r="535" spans="1:28" x14ac:dyDescent="0.25">
      <c r="A535" t="s">
        <v>16</v>
      </c>
      <c r="B535">
        <v>533</v>
      </c>
      <c r="C535" s="1">
        <v>40567</v>
      </c>
      <c r="D535">
        <v>1</v>
      </c>
      <c r="E535">
        <v>0</v>
      </c>
      <c r="F535">
        <v>1</v>
      </c>
      <c r="G535">
        <v>8</v>
      </c>
      <c r="H535" t="s">
        <v>21</v>
      </c>
      <c r="I535">
        <v>1</v>
      </c>
      <c r="J535">
        <v>1</v>
      </c>
      <c r="K535" s="53">
        <v>0.04</v>
      </c>
      <c r="L535" s="53">
        <v>0.13639999999999999</v>
      </c>
      <c r="M535">
        <v>0.49</v>
      </c>
      <c r="N535">
        <v>0</v>
      </c>
      <c r="O535">
        <v>6</v>
      </c>
      <c r="P535">
        <v>171</v>
      </c>
      <c r="Q535">
        <v>177</v>
      </c>
      <c r="R535" t="s">
        <v>33</v>
      </c>
      <c r="S535">
        <v>2011</v>
      </c>
      <c r="T535" t="s">
        <v>31</v>
      </c>
      <c r="U535" s="66">
        <v>0.33333333333333331</v>
      </c>
      <c r="V535" t="s">
        <v>50</v>
      </c>
      <c r="W535" t="s">
        <v>32</v>
      </c>
      <c r="X535" s="53">
        <v>0.04</v>
      </c>
      <c r="Y535" s="53">
        <v>0.14000000000000001</v>
      </c>
      <c r="Z535" s="54">
        <v>0.49</v>
      </c>
      <c r="AA535" s="67" t="str">
        <f>TEXT(RESULT__B[[#This Row],[TIME]],"AM/PM")</f>
        <v>AM</v>
      </c>
      <c r="AB535" t="str">
        <f>TEXT(RESULT__B[[#This Row],[DTEDAY]],"DD")</f>
        <v>24</v>
      </c>
    </row>
    <row r="536" spans="1:28" x14ac:dyDescent="0.25">
      <c r="A536" t="s">
        <v>16</v>
      </c>
      <c r="B536">
        <v>534</v>
      </c>
      <c r="C536" s="1">
        <v>40567</v>
      </c>
      <c r="D536">
        <v>1</v>
      </c>
      <c r="E536">
        <v>0</v>
      </c>
      <c r="F536">
        <v>1</v>
      </c>
      <c r="G536">
        <v>9</v>
      </c>
      <c r="H536" t="s">
        <v>21</v>
      </c>
      <c r="I536">
        <v>1</v>
      </c>
      <c r="J536">
        <v>1</v>
      </c>
      <c r="K536" s="53">
        <v>0.06</v>
      </c>
      <c r="L536" s="53">
        <v>0.1515</v>
      </c>
      <c r="M536">
        <v>0.41</v>
      </c>
      <c r="N536">
        <v>0</v>
      </c>
      <c r="O536">
        <v>4</v>
      </c>
      <c r="P536">
        <v>98</v>
      </c>
      <c r="Q536">
        <v>102</v>
      </c>
      <c r="R536" t="s">
        <v>33</v>
      </c>
      <c r="S536">
        <v>2011</v>
      </c>
      <c r="T536" t="s">
        <v>31</v>
      </c>
      <c r="U536" s="66">
        <v>0.375</v>
      </c>
      <c r="V536" t="s">
        <v>50</v>
      </c>
      <c r="W536" t="s">
        <v>32</v>
      </c>
      <c r="X536" s="53">
        <v>0.06</v>
      </c>
      <c r="Y536" s="53">
        <v>0.15</v>
      </c>
      <c r="Z536" s="54">
        <v>0.41</v>
      </c>
      <c r="AA536" s="67" t="str">
        <f>TEXT(RESULT__B[[#This Row],[TIME]],"AM/PM")</f>
        <v>AM</v>
      </c>
      <c r="AB536" t="str">
        <f>TEXT(RESULT__B[[#This Row],[DTEDAY]],"DD")</f>
        <v>24</v>
      </c>
    </row>
    <row r="537" spans="1:28" x14ac:dyDescent="0.25">
      <c r="A537" t="s">
        <v>16</v>
      </c>
      <c r="B537">
        <v>535</v>
      </c>
      <c r="C537" s="1">
        <v>40567</v>
      </c>
      <c r="D537">
        <v>1</v>
      </c>
      <c r="E537">
        <v>0</v>
      </c>
      <c r="F537">
        <v>1</v>
      </c>
      <c r="G537">
        <v>10</v>
      </c>
      <c r="H537" t="s">
        <v>21</v>
      </c>
      <c r="I537">
        <v>1</v>
      </c>
      <c r="J537">
        <v>1</v>
      </c>
      <c r="K537" s="53">
        <v>0.1</v>
      </c>
      <c r="L537" s="53">
        <v>0.13639999999999999</v>
      </c>
      <c r="M537">
        <v>0.42</v>
      </c>
      <c r="N537">
        <v>0</v>
      </c>
      <c r="O537">
        <v>6</v>
      </c>
      <c r="P537">
        <v>34</v>
      </c>
      <c r="Q537">
        <v>40</v>
      </c>
      <c r="R537" t="s">
        <v>33</v>
      </c>
      <c r="S537">
        <v>2011</v>
      </c>
      <c r="T537" t="s">
        <v>31</v>
      </c>
      <c r="U537" s="66">
        <v>0.41666666666666669</v>
      </c>
      <c r="V537" t="s">
        <v>50</v>
      </c>
      <c r="W537" t="s">
        <v>32</v>
      </c>
      <c r="X537" s="53">
        <v>0.1</v>
      </c>
      <c r="Y537" s="53">
        <v>0.14000000000000001</v>
      </c>
      <c r="Z537" s="54">
        <v>0.42</v>
      </c>
      <c r="AA537" s="67" t="str">
        <f>TEXT(RESULT__B[[#This Row],[TIME]],"AM/PM")</f>
        <v>AM</v>
      </c>
      <c r="AB537" t="str">
        <f>TEXT(RESULT__B[[#This Row],[DTEDAY]],"DD")</f>
        <v>24</v>
      </c>
    </row>
    <row r="538" spans="1:28" x14ac:dyDescent="0.25">
      <c r="A538" t="s">
        <v>16</v>
      </c>
      <c r="B538">
        <v>536</v>
      </c>
      <c r="C538" s="1">
        <v>40567</v>
      </c>
      <c r="D538">
        <v>1</v>
      </c>
      <c r="E538">
        <v>0</v>
      </c>
      <c r="F538">
        <v>1</v>
      </c>
      <c r="G538">
        <v>11</v>
      </c>
      <c r="H538" t="s">
        <v>21</v>
      </c>
      <c r="I538">
        <v>1</v>
      </c>
      <c r="J538">
        <v>1</v>
      </c>
      <c r="K538" s="53">
        <v>0.1</v>
      </c>
      <c r="L538" s="53">
        <v>0.1212</v>
      </c>
      <c r="M538">
        <v>0.46</v>
      </c>
      <c r="N538">
        <v>0.1343</v>
      </c>
      <c r="O538">
        <v>3</v>
      </c>
      <c r="P538">
        <v>43</v>
      </c>
      <c r="Q538">
        <v>46</v>
      </c>
      <c r="R538" t="s">
        <v>33</v>
      </c>
      <c r="S538">
        <v>2011</v>
      </c>
      <c r="T538" t="s">
        <v>31</v>
      </c>
      <c r="U538" s="66">
        <v>0.45833333333333331</v>
      </c>
      <c r="V538" t="s">
        <v>50</v>
      </c>
      <c r="W538" t="s">
        <v>32</v>
      </c>
      <c r="X538" s="53">
        <v>0.1</v>
      </c>
      <c r="Y538" s="53">
        <v>0.12</v>
      </c>
      <c r="Z538" s="54">
        <v>0.46</v>
      </c>
      <c r="AA538" s="67" t="str">
        <f>TEXT(RESULT__B[[#This Row],[TIME]],"AM/PM")</f>
        <v>AM</v>
      </c>
      <c r="AB538" t="str">
        <f>TEXT(RESULT__B[[#This Row],[DTEDAY]],"DD")</f>
        <v>24</v>
      </c>
    </row>
    <row r="539" spans="1:28" x14ac:dyDescent="0.25">
      <c r="A539" t="s">
        <v>16</v>
      </c>
      <c r="B539">
        <v>537</v>
      </c>
      <c r="C539" s="1">
        <v>40567</v>
      </c>
      <c r="D539">
        <v>1</v>
      </c>
      <c r="E539">
        <v>0</v>
      </c>
      <c r="F539">
        <v>1</v>
      </c>
      <c r="G539">
        <v>12</v>
      </c>
      <c r="H539" t="s">
        <v>21</v>
      </c>
      <c r="I539">
        <v>1</v>
      </c>
      <c r="J539">
        <v>2</v>
      </c>
      <c r="K539" s="53">
        <v>0.12</v>
      </c>
      <c r="L539" s="53">
        <v>0.13639999999999999</v>
      </c>
      <c r="M539">
        <v>0.42</v>
      </c>
      <c r="N539">
        <v>0.19400000000000001</v>
      </c>
      <c r="O539">
        <v>11</v>
      </c>
      <c r="P539">
        <v>52</v>
      </c>
      <c r="Q539">
        <v>63</v>
      </c>
      <c r="R539" t="s">
        <v>33</v>
      </c>
      <c r="S539">
        <v>2011</v>
      </c>
      <c r="T539" t="s">
        <v>31</v>
      </c>
      <c r="U539" s="66">
        <v>0.5</v>
      </c>
      <c r="V539" t="s">
        <v>50</v>
      </c>
      <c r="W539" t="s">
        <v>34</v>
      </c>
      <c r="X539" s="53">
        <v>0.12</v>
      </c>
      <c r="Y539" s="53">
        <v>0.14000000000000001</v>
      </c>
      <c r="Z539" s="54">
        <v>0.42</v>
      </c>
      <c r="AA539" s="67" t="str">
        <f>TEXT(RESULT__B[[#This Row],[TIME]],"AM/PM")</f>
        <v>PM</v>
      </c>
      <c r="AB539" t="str">
        <f>TEXT(RESULT__B[[#This Row],[DTEDAY]],"DD")</f>
        <v>24</v>
      </c>
    </row>
    <row r="540" spans="1:28" x14ac:dyDescent="0.25">
      <c r="A540" t="s">
        <v>16</v>
      </c>
      <c r="B540">
        <v>538</v>
      </c>
      <c r="C540" s="1">
        <v>40567</v>
      </c>
      <c r="D540">
        <v>1</v>
      </c>
      <c r="E540">
        <v>0</v>
      </c>
      <c r="F540">
        <v>1</v>
      </c>
      <c r="G540">
        <v>13</v>
      </c>
      <c r="H540" t="s">
        <v>21</v>
      </c>
      <c r="I540">
        <v>1</v>
      </c>
      <c r="J540">
        <v>2</v>
      </c>
      <c r="K540" s="53">
        <v>0.14000000000000001</v>
      </c>
      <c r="L540" s="53">
        <v>0.13639999999999999</v>
      </c>
      <c r="M540">
        <v>0.43</v>
      </c>
      <c r="N540">
        <v>0.22389999999999999</v>
      </c>
      <c r="O540">
        <v>6</v>
      </c>
      <c r="P540">
        <v>54</v>
      </c>
      <c r="Q540">
        <v>60</v>
      </c>
      <c r="R540" t="s">
        <v>33</v>
      </c>
      <c r="S540">
        <v>2011</v>
      </c>
      <c r="T540" t="s">
        <v>31</v>
      </c>
      <c r="U540" s="66">
        <v>0.54166666666666663</v>
      </c>
      <c r="V540" t="s">
        <v>50</v>
      </c>
      <c r="W540" t="s">
        <v>34</v>
      </c>
      <c r="X540" s="53">
        <v>0.14000000000000001</v>
      </c>
      <c r="Y540" s="53">
        <v>0.14000000000000001</v>
      </c>
      <c r="Z540" s="54">
        <v>0.43</v>
      </c>
      <c r="AA540" s="67" t="str">
        <f>TEXT(RESULT__B[[#This Row],[TIME]],"AM/PM")</f>
        <v>PM</v>
      </c>
      <c r="AB540" t="str">
        <f>TEXT(RESULT__B[[#This Row],[DTEDAY]],"DD")</f>
        <v>24</v>
      </c>
    </row>
    <row r="541" spans="1:28" x14ac:dyDescent="0.25">
      <c r="A541" t="s">
        <v>16</v>
      </c>
      <c r="B541">
        <v>539</v>
      </c>
      <c r="C541" s="1">
        <v>40567</v>
      </c>
      <c r="D541">
        <v>1</v>
      </c>
      <c r="E541">
        <v>0</v>
      </c>
      <c r="F541">
        <v>1</v>
      </c>
      <c r="G541">
        <v>14</v>
      </c>
      <c r="H541" t="s">
        <v>21</v>
      </c>
      <c r="I541">
        <v>1</v>
      </c>
      <c r="J541">
        <v>2</v>
      </c>
      <c r="K541" s="53">
        <v>0.14000000000000001</v>
      </c>
      <c r="L541" s="53">
        <v>0.13639999999999999</v>
      </c>
      <c r="M541">
        <v>0.46</v>
      </c>
      <c r="N541">
        <v>0.22389999999999999</v>
      </c>
      <c r="O541">
        <v>2</v>
      </c>
      <c r="P541">
        <v>43</v>
      </c>
      <c r="Q541">
        <v>45</v>
      </c>
      <c r="R541" t="s">
        <v>33</v>
      </c>
      <c r="S541">
        <v>2011</v>
      </c>
      <c r="T541" t="s">
        <v>31</v>
      </c>
      <c r="U541" s="66">
        <v>0.58333333333333337</v>
      </c>
      <c r="V541" t="s">
        <v>50</v>
      </c>
      <c r="W541" t="s">
        <v>34</v>
      </c>
      <c r="X541" s="53">
        <v>0.14000000000000001</v>
      </c>
      <c r="Y541" s="53">
        <v>0.14000000000000001</v>
      </c>
      <c r="Z541" s="54">
        <v>0.46</v>
      </c>
      <c r="AA541" s="67" t="str">
        <f>TEXT(RESULT__B[[#This Row],[TIME]],"AM/PM")</f>
        <v>PM</v>
      </c>
      <c r="AB541" t="str">
        <f>TEXT(RESULT__B[[#This Row],[DTEDAY]],"DD")</f>
        <v>24</v>
      </c>
    </row>
    <row r="542" spans="1:28" x14ac:dyDescent="0.25">
      <c r="A542" t="s">
        <v>16</v>
      </c>
      <c r="B542">
        <v>540</v>
      </c>
      <c r="C542" s="1">
        <v>40567</v>
      </c>
      <c r="D542">
        <v>1</v>
      </c>
      <c r="E542">
        <v>0</v>
      </c>
      <c r="F542">
        <v>1</v>
      </c>
      <c r="G542">
        <v>15</v>
      </c>
      <c r="H542" t="s">
        <v>21</v>
      </c>
      <c r="I542">
        <v>1</v>
      </c>
      <c r="J542">
        <v>1</v>
      </c>
      <c r="K542" s="53">
        <v>0.16</v>
      </c>
      <c r="L542" s="53">
        <v>0.16669999999999999</v>
      </c>
      <c r="M542">
        <v>0.4</v>
      </c>
      <c r="N542">
        <v>0.16420000000000001</v>
      </c>
      <c r="O542">
        <v>7</v>
      </c>
      <c r="P542">
        <v>50</v>
      </c>
      <c r="Q542">
        <v>57</v>
      </c>
      <c r="R542" t="s">
        <v>33</v>
      </c>
      <c r="S542">
        <v>2011</v>
      </c>
      <c r="T542" t="s">
        <v>31</v>
      </c>
      <c r="U542" s="66">
        <v>0.625</v>
      </c>
      <c r="V542" t="s">
        <v>50</v>
      </c>
      <c r="W542" t="s">
        <v>32</v>
      </c>
      <c r="X542" s="53">
        <v>0.16</v>
      </c>
      <c r="Y542" s="53">
        <v>0.17</v>
      </c>
      <c r="Z542" s="54">
        <v>0.4</v>
      </c>
      <c r="AA542" s="67" t="str">
        <f>TEXT(RESULT__B[[#This Row],[TIME]],"AM/PM")</f>
        <v>PM</v>
      </c>
      <c r="AB542" t="str">
        <f>TEXT(RESULT__B[[#This Row],[DTEDAY]],"DD")</f>
        <v>24</v>
      </c>
    </row>
    <row r="543" spans="1:28" x14ac:dyDescent="0.25">
      <c r="A543" t="s">
        <v>16</v>
      </c>
      <c r="B543">
        <v>541</v>
      </c>
      <c r="C543" s="1">
        <v>40567</v>
      </c>
      <c r="D543">
        <v>1</v>
      </c>
      <c r="E543">
        <v>0</v>
      </c>
      <c r="F543">
        <v>1</v>
      </c>
      <c r="G543">
        <v>16</v>
      </c>
      <c r="H543" t="s">
        <v>21</v>
      </c>
      <c r="I543">
        <v>1</v>
      </c>
      <c r="J543">
        <v>1</v>
      </c>
      <c r="K543" s="53">
        <v>0.16</v>
      </c>
      <c r="L543" s="53">
        <v>0.1515</v>
      </c>
      <c r="M543">
        <v>0.47</v>
      </c>
      <c r="N543">
        <v>0.25369999999999998</v>
      </c>
      <c r="O543">
        <v>4</v>
      </c>
      <c r="P543">
        <v>66</v>
      </c>
      <c r="Q543">
        <v>70</v>
      </c>
      <c r="R543" t="s">
        <v>33</v>
      </c>
      <c r="S543">
        <v>2011</v>
      </c>
      <c r="T543" t="s">
        <v>31</v>
      </c>
      <c r="U543" s="66">
        <v>0.66666666666666663</v>
      </c>
      <c r="V543" t="s">
        <v>50</v>
      </c>
      <c r="W543" t="s">
        <v>32</v>
      </c>
      <c r="X543" s="53">
        <v>0.16</v>
      </c>
      <c r="Y543" s="53">
        <v>0.15</v>
      </c>
      <c r="Z543" s="54">
        <v>0.47</v>
      </c>
      <c r="AA543" s="67" t="str">
        <f>TEXT(RESULT__B[[#This Row],[TIME]],"AM/PM")</f>
        <v>PM</v>
      </c>
      <c r="AB543" t="str">
        <f>TEXT(RESULT__B[[#This Row],[DTEDAY]],"DD")</f>
        <v>24</v>
      </c>
    </row>
    <row r="544" spans="1:28" x14ac:dyDescent="0.25">
      <c r="A544" t="s">
        <v>16</v>
      </c>
      <c r="B544">
        <v>542</v>
      </c>
      <c r="C544" s="1">
        <v>40567</v>
      </c>
      <c r="D544">
        <v>1</v>
      </c>
      <c r="E544">
        <v>0</v>
      </c>
      <c r="F544">
        <v>1</v>
      </c>
      <c r="G544">
        <v>17</v>
      </c>
      <c r="H544" t="s">
        <v>21</v>
      </c>
      <c r="I544">
        <v>1</v>
      </c>
      <c r="J544">
        <v>1</v>
      </c>
      <c r="K544" s="53">
        <v>0.14000000000000001</v>
      </c>
      <c r="L544" s="53">
        <v>0.1212</v>
      </c>
      <c r="M544">
        <v>0.5</v>
      </c>
      <c r="N544">
        <v>0.25369999999999998</v>
      </c>
      <c r="O544">
        <v>6</v>
      </c>
      <c r="P544">
        <v>178</v>
      </c>
      <c r="Q544">
        <v>184</v>
      </c>
      <c r="R544" t="s">
        <v>33</v>
      </c>
      <c r="S544">
        <v>2011</v>
      </c>
      <c r="T544" t="s">
        <v>31</v>
      </c>
      <c r="U544" s="66">
        <v>0.70833333333333337</v>
      </c>
      <c r="V544" t="s">
        <v>50</v>
      </c>
      <c r="W544" t="s">
        <v>32</v>
      </c>
      <c r="X544" s="53">
        <v>0.14000000000000001</v>
      </c>
      <c r="Y544" s="53">
        <v>0.12</v>
      </c>
      <c r="Z544" s="54">
        <v>0.5</v>
      </c>
      <c r="AA544" s="67" t="str">
        <f>TEXT(RESULT__B[[#This Row],[TIME]],"AM/PM")</f>
        <v>PM</v>
      </c>
      <c r="AB544" t="str">
        <f>TEXT(RESULT__B[[#This Row],[DTEDAY]],"DD")</f>
        <v>24</v>
      </c>
    </row>
    <row r="545" spans="1:28" x14ac:dyDescent="0.25">
      <c r="A545" t="s">
        <v>16</v>
      </c>
      <c r="B545">
        <v>543</v>
      </c>
      <c r="C545" s="1">
        <v>40567</v>
      </c>
      <c r="D545">
        <v>1</v>
      </c>
      <c r="E545">
        <v>0</v>
      </c>
      <c r="F545">
        <v>1</v>
      </c>
      <c r="G545">
        <v>18</v>
      </c>
      <c r="H545" t="s">
        <v>21</v>
      </c>
      <c r="I545">
        <v>1</v>
      </c>
      <c r="J545">
        <v>1</v>
      </c>
      <c r="K545" s="53">
        <v>0.14000000000000001</v>
      </c>
      <c r="L545" s="53">
        <v>0.13639999999999999</v>
      </c>
      <c r="M545">
        <v>0.59</v>
      </c>
      <c r="N545">
        <v>0.19400000000000001</v>
      </c>
      <c r="O545">
        <v>8</v>
      </c>
      <c r="P545">
        <v>145</v>
      </c>
      <c r="Q545">
        <v>153</v>
      </c>
      <c r="R545" t="s">
        <v>33</v>
      </c>
      <c r="S545">
        <v>2011</v>
      </c>
      <c r="T545" t="s">
        <v>31</v>
      </c>
      <c r="U545" s="66">
        <v>0.75</v>
      </c>
      <c r="V545" t="s">
        <v>50</v>
      </c>
      <c r="W545" t="s">
        <v>32</v>
      </c>
      <c r="X545" s="53">
        <v>0.14000000000000001</v>
      </c>
      <c r="Y545" s="53">
        <v>0.14000000000000001</v>
      </c>
      <c r="Z545" s="54">
        <v>0.59</v>
      </c>
      <c r="AA545" s="67" t="str">
        <f>TEXT(RESULT__B[[#This Row],[TIME]],"AM/PM")</f>
        <v>PM</v>
      </c>
      <c r="AB545" t="str">
        <f>TEXT(RESULT__B[[#This Row],[DTEDAY]],"DD")</f>
        <v>24</v>
      </c>
    </row>
    <row r="546" spans="1:28" x14ac:dyDescent="0.25">
      <c r="A546" t="s">
        <v>16</v>
      </c>
      <c r="B546">
        <v>544</v>
      </c>
      <c r="C546" s="1">
        <v>40567</v>
      </c>
      <c r="D546">
        <v>1</v>
      </c>
      <c r="E546">
        <v>0</v>
      </c>
      <c r="F546">
        <v>1</v>
      </c>
      <c r="G546">
        <v>19</v>
      </c>
      <c r="H546" t="s">
        <v>21</v>
      </c>
      <c r="I546">
        <v>1</v>
      </c>
      <c r="J546">
        <v>1</v>
      </c>
      <c r="K546" s="53">
        <v>0.14000000000000001</v>
      </c>
      <c r="L546" s="53">
        <v>0.1515</v>
      </c>
      <c r="M546">
        <v>0.54</v>
      </c>
      <c r="N546">
        <v>0.16420000000000001</v>
      </c>
      <c r="O546">
        <v>5</v>
      </c>
      <c r="P546">
        <v>101</v>
      </c>
      <c r="Q546">
        <v>106</v>
      </c>
      <c r="R546" t="s">
        <v>33</v>
      </c>
      <c r="S546">
        <v>2011</v>
      </c>
      <c r="T546" t="s">
        <v>31</v>
      </c>
      <c r="U546" s="66">
        <v>0.79166666666666663</v>
      </c>
      <c r="V546" t="s">
        <v>50</v>
      </c>
      <c r="W546" t="s">
        <v>32</v>
      </c>
      <c r="X546" s="53">
        <v>0.14000000000000001</v>
      </c>
      <c r="Y546" s="53">
        <v>0.15</v>
      </c>
      <c r="Z546" s="54">
        <v>0.54</v>
      </c>
      <c r="AA546" s="67" t="str">
        <f>TEXT(RESULT__B[[#This Row],[TIME]],"AM/PM")</f>
        <v>PM</v>
      </c>
      <c r="AB546" t="str">
        <f>TEXT(RESULT__B[[#This Row],[DTEDAY]],"DD")</f>
        <v>24</v>
      </c>
    </row>
    <row r="547" spans="1:28" x14ac:dyDescent="0.25">
      <c r="A547" t="s">
        <v>16</v>
      </c>
      <c r="B547">
        <v>545</v>
      </c>
      <c r="C547" s="1">
        <v>40567</v>
      </c>
      <c r="D547">
        <v>1</v>
      </c>
      <c r="E547">
        <v>0</v>
      </c>
      <c r="F547">
        <v>1</v>
      </c>
      <c r="G547">
        <v>20</v>
      </c>
      <c r="H547" t="s">
        <v>21</v>
      </c>
      <c r="I547">
        <v>1</v>
      </c>
      <c r="J547">
        <v>1</v>
      </c>
      <c r="K547" s="53">
        <v>0.14000000000000001</v>
      </c>
      <c r="L547" s="53">
        <v>0.13639999999999999</v>
      </c>
      <c r="M547">
        <v>0.59</v>
      </c>
      <c r="N547">
        <v>0.19400000000000001</v>
      </c>
      <c r="O547">
        <v>1</v>
      </c>
      <c r="P547">
        <v>80</v>
      </c>
      <c r="Q547">
        <v>81</v>
      </c>
      <c r="R547" t="s">
        <v>33</v>
      </c>
      <c r="S547">
        <v>2011</v>
      </c>
      <c r="T547" t="s">
        <v>31</v>
      </c>
      <c r="U547" s="66">
        <v>0.83333333333333337</v>
      </c>
      <c r="V547" t="s">
        <v>50</v>
      </c>
      <c r="W547" t="s">
        <v>32</v>
      </c>
      <c r="X547" s="53">
        <v>0.14000000000000001</v>
      </c>
      <c r="Y547" s="53">
        <v>0.14000000000000001</v>
      </c>
      <c r="Z547" s="54">
        <v>0.59</v>
      </c>
      <c r="AA547" s="67" t="str">
        <f>TEXT(RESULT__B[[#This Row],[TIME]],"AM/PM")</f>
        <v>PM</v>
      </c>
      <c r="AB547" t="str">
        <f>TEXT(RESULT__B[[#This Row],[DTEDAY]],"DD")</f>
        <v>24</v>
      </c>
    </row>
    <row r="548" spans="1:28" x14ac:dyDescent="0.25">
      <c r="A548" t="s">
        <v>16</v>
      </c>
      <c r="B548">
        <v>546</v>
      </c>
      <c r="C548" s="1">
        <v>40567</v>
      </c>
      <c r="D548">
        <v>1</v>
      </c>
      <c r="E548">
        <v>0</v>
      </c>
      <c r="F548">
        <v>1</v>
      </c>
      <c r="G548">
        <v>21</v>
      </c>
      <c r="H548" t="s">
        <v>21</v>
      </c>
      <c r="I548">
        <v>1</v>
      </c>
      <c r="J548">
        <v>1</v>
      </c>
      <c r="K548" s="53">
        <v>0.14000000000000001</v>
      </c>
      <c r="L548" s="53">
        <v>0.1515</v>
      </c>
      <c r="M548">
        <v>0.63</v>
      </c>
      <c r="N548">
        <v>0.16420000000000001</v>
      </c>
      <c r="O548">
        <v>6</v>
      </c>
      <c r="P548">
        <v>53</v>
      </c>
      <c r="Q548">
        <v>59</v>
      </c>
      <c r="R548" t="s">
        <v>33</v>
      </c>
      <c r="S548">
        <v>2011</v>
      </c>
      <c r="T548" t="s">
        <v>31</v>
      </c>
      <c r="U548" s="66">
        <v>0.875</v>
      </c>
      <c r="V548" t="s">
        <v>50</v>
      </c>
      <c r="W548" t="s">
        <v>32</v>
      </c>
      <c r="X548" s="53">
        <v>0.14000000000000001</v>
      </c>
      <c r="Y548" s="53">
        <v>0.15</v>
      </c>
      <c r="Z548" s="54">
        <v>0.63</v>
      </c>
      <c r="AA548" s="67" t="str">
        <f>TEXT(RESULT__B[[#This Row],[TIME]],"AM/PM")</f>
        <v>PM</v>
      </c>
      <c r="AB548" t="str">
        <f>TEXT(RESULT__B[[#This Row],[DTEDAY]],"DD")</f>
        <v>24</v>
      </c>
    </row>
    <row r="549" spans="1:28" x14ac:dyDescent="0.25">
      <c r="A549" t="s">
        <v>16</v>
      </c>
      <c r="B549">
        <v>547</v>
      </c>
      <c r="C549" s="1">
        <v>40567</v>
      </c>
      <c r="D549">
        <v>1</v>
      </c>
      <c r="E549">
        <v>0</v>
      </c>
      <c r="F549">
        <v>1</v>
      </c>
      <c r="G549">
        <v>22</v>
      </c>
      <c r="H549" t="s">
        <v>21</v>
      </c>
      <c r="I549">
        <v>1</v>
      </c>
      <c r="J549">
        <v>2</v>
      </c>
      <c r="K549" s="53">
        <v>0.14000000000000001</v>
      </c>
      <c r="L549" s="53">
        <v>0.13639999999999999</v>
      </c>
      <c r="M549">
        <v>0.63</v>
      </c>
      <c r="N549">
        <v>0.22389999999999999</v>
      </c>
      <c r="O549">
        <v>3</v>
      </c>
      <c r="P549">
        <v>32</v>
      </c>
      <c r="Q549">
        <v>35</v>
      </c>
      <c r="R549" t="s">
        <v>33</v>
      </c>
      <c r="S549">
        <v>2011</v>
      </c>
      <c r="T549" t="s">
        <v>31</v>
      </c>
      <c r="U549" s="66">
        <v>0.91666666666666663</v>
      </c>
      <c r="V549" t="s">
        <v>50</v>
      </c>
      <c r="W549" t="s">
        <v>34</v>
      </c>
      <c r="X549" s="53">
        <v>0.14000000000000001</v>
      </c>
      <c r="Y549" s="53">
        <v>0.14000000000000001</v>
      </c>
      <c r="Z549" s="54">
        <v>0.63</v>
      </c>
      <c r="AA549" s="67" t="str">
        <f>TEXT(RESULT__B[[#This Row],[TIME]],"AM/PM")</f>
        <v>PM</v>
      </c>
      <c r="AB549" t="str">
        <f>TEXT(RESULT__B[[#This Row],[DTEDAY]],"DD")</f>
        <v>24</v>
      </c>
    </row>
    <row r="550" spans="1:28" x14ac:dyDescent="0.25">
      <c r="A550" t="s">
        <v>16</v>
      </c>
      <c r="B550">
        <v>548</v>
      </c>
      <c r="C550" s="1">
        <v>40567</v>
      </c>
      <c r="D550">
        <v>1</v>
      </c>
      <c r="E550">
        <v>0</v>
      </c>
      <c r="F550">
        <v>1</v>
      </c>
      <c r="G550">
        <v>23</v>
      </c>
      <c r="H550" t="s">
        <v>21</v>
      </c>
      <c r="I550">
        <v>1</v>
      </c>
      <c r="J550">
        <v>2</v>
      </c>
      <c r="K550" s="53">
        <v>0.16</v>
      </c>
      <c r="L550" s="53">
        <v>0.1515</v>
      </c>
      <c r="M550">
        <v>0.64</v>
      </c>
      <c r="N550">
        <v>0.25369999999999998</v>
      </c>
      <c r="O550">
        <v>3</v>
      </c>
      <c r="P550">
        <v>21</v>
      </c>
      <c r="Q550">
        <v>24</v>
      </c>
      <c r="R550" t="s">
        <v>33</v>
      </c>
      <c r="S550">
        <v>2011</v>
      </c>
      <c r="T550" t="s">
        <v>31</v>
      </c>
      <c r="U550" s="66">
        <v>0.95833333333333337</v>
      </c>
      <c r="V550" t="s">
        <v>50</v>
      </c>
      <c r="W550" t="s">
        <v>34</v>
      </c>
      <c r="X550" s="53">
        <v>0.16</v>
      </c>
      <c r="Y550" s="53">
        <v>0.15</v>
      </c>
      <c r="Z550" s="54">
        <v>0.64</v>
      </c>
      <c r="AA550" s="67" t="str">
        <f>TEXT(RESULT__B[[#This Row],[TIME]],"AM/PM")</f>
        <v>PM</v>
      </c>
      <c r="AB550" t="str">
        <f>TEXT(RESULT__B[[#This Row],[DTEDAY]],"DD")</f>
        <v>24</v>
      </c>
    </row>
    <row r="551" spans="1:28" x14ac:dyDescent="0.25">
      <c r="A551" t="s">
        <v>16</v>
      </c>
      <c r="B551">
        <v>549</v>
      </c>
      <c r="C551" s="1">
        <v>40568</v>
      </c>
      <c r="D551">
        <v>1</v>
      </c>
      <c r="E551">
        <v>0</v>
      </c>
      <c r="F551">
        <v>1</v>
      </c>
      <c r="G551">
        <v>0</v>
      </c>
      <c r="H551" t="s">
        <v>21</v>
      </c>
      <c r="I551">
        <v>2</v>
      </c>
      <c r="J551">
        <v>2</v>
      </c>
      <c r="K551" s="53">
        <v>0.16</v>
      </c>
      <c r="L551" s="53">
        <v>0.13639999999999999</v>
      </c>
      <c r="M551">
        <v>0.69</v>
      </c>
      <c r="N551">
        <v>0.28360000000000002</v>
      </c>
      <c r="O551">
        <v>3</v>
      </c>
      <c r="P551">
        <v>6</v>
      </c>
      <c r="Q551">
        <v>9</v>
      </c>
      <c r="R551" t="s">
        <v>33</v>
      </c>
      <c r="S551">
        <v>2011</v>
      </c>
      <c r="T551" t="s">
        <v>31</v>
      </c>
      <c r="U551" s="66">
        <v>0</v>
      </c>
      <c r="V551" t="s">
        <v>51</v>
      </c>
      <c r="W551" t="s">
        <v>34</v>
      </c>
      <c r="X551" s="53">
        <v>0.16</v>
      </c>
      <c r="Y551" s="53">
        <v>0.14000000000000001</v>
      </c>
      <c r="Z551" s="54">
        <v>0.69</v>
      </c>
      <c r="AA551" s="67" t="str">
        <f>TEXT(RESULT__B[[#This Row],[TIME]],"AM/PM")</f>
        <v>AM</v>
      </c>
      <c r="AB551" t="str">
        <f>TEXT(RESULT__B[[#This Row],[DTEDAY]],"DD")</f>
        <v>25</v>
      </c>
    </row>
    <row r="552" spans="1:28" x14ac:dyDescent="0.25">
      <c r="A552" t="s">
        <v>16</v>
      </c>
      <c r="B552">
        <v>550</v>
      </c>
      <c r="C552" s="1">
        <v>40568</v>
      </c>
      <c r="D552">
        <v>1</v>
      </c>
      <c r="E552">
        <v>0</v>
      </c>
      <c r="F552">
        <v>1</v>
      </c>
      <c r="G552">
        <v>1</v>
      </c>
      <c r="H552" t="s">
        <v>21</v>
      </c>
      <c r="I552">
        <v>2</v>
      </c>
      <c r="J552">
        <v>2</v>
      </c>
      <c r="K552" s="53">
        <v>0.16</v>
      </c>
      <c r="L552" s="53">
        <v>0.16669999999999999</v>
      </c>
      <c r="M552">
        <v>0.69</v>
      </c>
      <c r="N552">
        <v>0.16420000000000001</v>
      </c>
      <c r="O552">
        <v>0</v>
      </c>
      <c r="P552">
        <v>5</v>
      </c>
      <c r="Q552">
        <v>5</v>
      </c>
      <c r="R552" t="s">
        <v>33</v>
      </c>
      <c r="S552">
        <v>2011</v>
      </c>
      <c r="T552" t="s">
        <v>31</v>
      </c>
      <c r="U552" s="66">
        <v>4.1666666666666664E-2</v>
      </c>
      <c r="V552" t="s">
        <v>51</v>
      </c>
      <c r="W552" t="s">
        <v>34</v>
      </c>
      <c r="X552" s="53">
        <v>0.16</v>
      </c>
      <c r="Y552" s="53">
        <v>0.17</v>
      </c>
      <c r="Z552" s="54">
        <v>0.69</v>
      </c>
      <c r="AA552" s="67" t="str">
        <f>TEXT(RESULT__B[[#This Row],[TIME]],"AM/PM")</f>
        <v>AM</v>
      </c>
      <c r="AB552" t="str">
        <f>TEXT(RESULT__B[[#This Row],[DTEDAY]],"DD")</f>
        <v>25</v>
      </c>
    </row>
    <row r="553" spans="1:28" x14ac:dyDescent="0.25">
      <c r="A553" t="s">
        <v>16</v>
      </c>
      <c r="B553">
        <v>551</v>
      </c>
      <c r="C553" s="1">
        <v>40568</v>
      </c>
      <c r="D553">
        <v>1</v>
      </c>
      <c r="E553">
        <v>0</v>
      </c>
      <c r="F553">
        <v>1</v>
      </c>
      <c r="G553">
        <v>2</v>
      </c>
      <c r="H553" t="s">
        <v>21</v>
      </c>
      <c r="I553">
        <v>2</v>
      </c>
      <c r="J553">
        <v>1</v>
      </c>
      <c r="K553" s="53">
        <v>0.16</v>
      </c>
      <c r="L553" s="53">
        <v>0.1515</v>
      </c>
      <c r="M553">
        <v>0.69</v>
      </c>
      <c r="N553">
        <v>0.22389999999999999</v>
      </c>
      <c r="O553">
        <v>0</v>
      </c>
      <c r="P553">
        <v>2</v>
      </c>
      <c r="Q553">
        <v>2</v>
      </c>
      <c r="R553" t="s">
        <v>33</v>
      </c>
      <c r="S553">
        <v>2011</v>
      </c>
      <c r="T553" t="s">
        <v>31</v>
      </c>
      <c r="U553" s="66">
        <v>8.3333333333333329E-2</v>
      </c>
      <c r="V553" t="s">
        <v>51</v>
      </c>
      <c r="W553" t="s">
        <v>32</v>
      </c>
      <c r="X553" s="53">
        <v>0.16</v>
      </c>
      <c r="Y553" s="53">
        <v>0.15</v>
      </c>
      <c r="Z553" s="54">
        <v>0.69</v>
      </c>
      <c r="AA553" s="67" t="str">
        <f>TEXT(RESULT__B[[#This Row],[TIME]],"AM/PM")</f>
        <v>AM</v>
      </c>
      <c r="AB553" t="str">
        <f>TEXT(RESULT__B[[#This Row],[DTEDAY]],"DD")</f>
        <v>25</v>
      </c>
    </row>
    <row r="554" spans="1:28" x14ac:dyDescent="0.25">
      <c r="A554" t="s">
        <v>16</v>
      </c>
      <c r="B554">
        <v>552</v>
      </c>
      <c r="C554" s="1">
        <v>40568</v>
      </c>
      <c r="D554">
        <v>1</v>
      </c>
      <c r="E554">
        <v>0</v>
      </c>
      <c r="F554">
        <v>1</v>
      </c>
      <c r="G554">
        <v>4</v>
      </c>
      <c r="H554" t="s">
        <v>21</v>
      </c>
      <c r="I554">
        <v>2</v>
      </c>
      <c r="J554">
        <v>1</v>
      </c>
      <c r="K554" s="53">
        <v>0.14000000000000001</v>
      </c>
      <c r="L554" s="53">
        <v>0.16669999999999999</v>
      </c>
      <c r="M554">
        <v>0.74</v>
      </c>
      <c r="N554">
        <v>0.1045</v>
      </c>
      <c r="O554">
        <v>0</v>
      </c>
      <c r="P554">
        <v>1</v>
      </c>
      <c r="Q554">
        <v>1</v>
      </c>
      <c r="R554" t="s">
        <v>33</v>
      </c>
      <c r="S554">
        <v>2011</v>
      </c>
      <c r="T554" t="s">
        <v>31</v>
      </c>
      <c r="U554" s="66">
        <v>0.16666666666666666</v>
      </c>
      <c r="V554" t="s">
        <v>51</v>
      </c>
      <c r="W554" t="s">
        <v>32</v>
      </c>
      <c r="X554" s="53">
        <v>0.14000000000000001</v>
      </c>
      <c r="Y554" s="53">
        <v>0.17</v>
      </c>
      <c r="Z554" s="54">
        <v>0.74</v>
      </c>
      <c r="AA554" s="67" t="str">
        <f>TEXT(RESULT__B[[#This Row],[TIME]],"AM/PM")</f>
        <v>AM</v>
      </c>
      <c r="AB554" t="str">
        <f>TEXT(RESULT__B[[#This Row],[DTEDAY]],"DD")</f>
        <v>25</v>
      </c>
    </row>
    <row r="555" spans="1:28" x14ac:dyDescent="0.25">
      <c r="A555" t="s">
        <v>16</v>
      </c>
      <c r="B555">
        <v>553</v>
      </c>
      <c r="C555" s="1">
        <v>40568</v>
      </c>
      <c r="D555">
        <v>1</v>
      </c>
      <c r="E555">
        <v>0</v>
      </c>
      <c r="F555">
        <v>1</v>
      </c>
      <c r="G555">
        <v>5</v>
      </c>
      <c r="H555" t="s">
        <v>21</v>
      </c>
      <c r="I555">
        <v>2</v>
      </c>
      <c r="J555">
        <v>1</v>
      </c>
      <c r="K555" s="53">
        <v>0.14000000000000001</v>
      </c>
      <c r="L555" s="53">
        <v>0.13639999999999999</v>
      </c>
      <c r="M555">
        <v>0.74</v>
      </c>
      <c r="N555">
        <v>0.22389999999999999</v>
      </c>
      <c r="O555">
        <v>0</v>
      </c>
      <c r="P555">
        <v>9</v>
      </c>
      <c r="Q555">
        <v>9</v>
      </c>
      <c r="R555" t="s">
        <v>33</v>
      </c>
      <c r="S555">
        <v>2011</v>
      </c>
      <c r="T555" t="s">
        <v>31</v>
      </c>
      <c r="U555" s="66">
        <v>0.20833333333333334</v>
      </c>
      <c r="V555" t="s">
        <v>51</v>
      </c>
      <c r="W555" t="s">
        <v>32</v>
      </c>
      <c r="X555" s="53">
        <v>0.14000000000000001</v>
      </c>
      <c r="Y555" s="53">
        <v>0.14000000000000001</v>
      </c>
      <c r="Z555" s="54">
        <v>0.74</v>
      </c>
      <c r="AA555" s="67" t="str">
        <f>TEXT(RESULT__B[[#This Row],[TIME]],"AM/PM")</f>
        <v>AM</v>
      </c>
      <c r="AB555" t="str">
        <f>TEXT(RESULT__B[[#This Row],[DTEDAY]],"DD")</f>
        <v>25</v>
      </c>
    </row>
    <row r="556" spans="1:28" x14ac:dyDescent="0.25">
      <c r="A556" t="s">
        <v>16</v>
      </c>
      <c r="B556">
        <v>554</v>
      </c>
      <c r="C556" s="1">
        <v>40568</v>
      </c>
      <c r="D556">
        <v>1</v>
      </c>
      <c r="E556">
        <v>0</v>
      </c>
      <c r="F556">
        <v>1</v>
      </c>
      <c r="G556">
        <v>6</v>
      </c>
      <c r="H556" t="s">
        <v>21</v>
      </c>
      <c r="I556">
        <v>2</v>
      </c>
      <c r="J556">
        <v>1</v>
      </c>
      <c r="K556" s="53">
        <v>0.16</v>
      </c>
      <c r="L556" s="53">
        <v>0.18179999999999999</v>
      </c>
      <c r="M556">
        <v>0.74</v>
      </c>
      <c r="N556">
        <v>0.1045</v>
      </c>
      <c r="O556">
        <v>1</v>
      </c>
      <c r="P556">
        <v>35</v>
      </c>
      <c r="Q556">
        <v>36</v>
      </c>
      <c r="R556" t="s">
        <v>33</v>
      </c>
      <c r="S556">
        <v>2011</v>
      </c>
      <c r="T556" t="s">
        <v>31</v>
      </c>
      <c r="U556" s="66">
        <v>0.25</v>
      </c>
      <c r="V556" t="s">
        <v>51</v>
      </c>
      <c r="W556" t="s">
        <v>32</v>
      </c>
      <c r="X556" s="53">
        <v>0.16</v>
      </c>
      <c r="Y556" s="53">
        <v>0.18</v>
      </c>
      <c r="Z556" s="54">
        <v>0.74</v>
      </c>
      <c r="AA556" s="67" t="str">
        <f>TEXT(RESULT__B[[#This Row],[TIME]],"AM/PM")</f>
        <v>AM</v>
      </c>
      <c r="AB556" t="str">
        <f>TEXT(RESULT__B[[#This Row],[DTEDAY]],"DD")</f>
        <v>25</v>
      </c>
    </row>
    <row r="557" spans="1:28" x14ac:dyDescent="0.25">
      <c r="A557" t="s">
        <v>16</v>
      </c>
      <c r="B557">
        <v>555</v>
      </c>
      <c r="C557" s="1">
        <v>40568</v>
      </c>
      <c r="D557">
        <v>1</v>
      </c>
      <c r="E557">
        <v>0</v>
      </c>
      <c r="F557">
        <v>1</v>
      </c>
      <c r="G557">
        <v>7</v>
      </c>
      <c r="H557" t="s">
        <v>21</v>
      </c>
      <c r="I557">
        <v>2</v>
      </c>
      <c r="J557">
        <v>1</v>
      </c>
      <c r="K557" s="53">
        <v>0.16</v>
      </c>
      <c r="L557" s="53">
        <v>0.1515</v>
      </c>
      <c r="M557">
        <v>0.74</v>
      </c>
      <c r="N557">
        <v>0.22389999999999999</v>
      </c>
      <c r="O557">
        <v>5</v>
      </c>
      <c r="P557">
        <v>103</v>
      </c>
      <c r="Q557">
        <v>108</v>
      </c>
      <c r="R557" t="s">
        <v>33</v>
      </c>
      <c r="S557">
        <v>2011</v>
      </c>
      <c r="T557" t="s">
        <v>31</v>
      </c>
      <c r="U557" s="66">
        <v>0.29166666666666669</v>
      </c>
      <c r="V557" t="s">
        <v>51</v>
      </c>
      <c r="W557" t="s">
        <v>32</v>
      </c>
      <c r="X557" s="53">
        <v>0.16</v>
      </c>
      <c r="Y557" s="53">
        <v>0.15</v>
      </c>
      <c r="Z557" s="54">
        <v>0.74</v>
      </c>
      <c r="AA557" s="67" t="str">
        <f>TEXT(RESULT__B[[#This Row],[TIME]],"AM/PM")</f>
        <v>AM</v>
      </c>
      <c r="AB557" t="str">
        <f>TEXT(RESULT__B[[#This Row],[DTEDAY]],"DD")</f>
        <v>25</v>
      </c>
    </row>
    <row r="558" spans="1:28" x14ac:dyDescent="0.25">
      <c r="A558" t="s">
        <v>16</v>
      </c>
      <c r="B558">
        <v>556</v>
      </c>
      <c r="C558" s="1">
        <v>40568</v>
      </c>
      <c r="D558">
        <v>1</v>
      </c>
      <c r="E558">
        <v>0</v>
      </c>
      <c r="F558">
        <v>1</v>
      </c>
      <c r="G558">
        <v>8</v>
      </c>
      <c r="H558" t="s">
        <v>21</v>
      </c>
      <c r="I558">
        <v>2</v>
      </c>
      <c r="J558">
        <v>2</v>
      </c>
      <c r="K558" s="53">
        <v>0.16</v>
      </c>
      <c r="L558" s="53">
        <v>0.18179999999999999</v>
      </c>
      <c r="M558">
        <v>0.74</v>
      </c>
      <c r="N558">
        <v>0.1343</v>
      </c>
      <c r="O558">
        <v>5</v>
      </c>
      <c r="P558">
        <v>233</v>
      </c>
      <c r="Q558">
        <v>238</v>
      </c>
      <c r="R558" t="s">
        <v>33</v>
      </c>
      <c r="S558">
        <v>2011</v>
      </c>
      <c r="T558" t="s">
        <v>31</v>
      </c>
      <c r="U558" s="66">
        <v>0.33333333333333331</v>
      </c>
      <c r="V558" t="s">
        <v>51</v>
      </c>
      <c r="W558" t="s">
        <v>34</v>
      </c>
      <c r="X558" s="53">
        <v>0.16</v>
      </c>
      <c r="Y558" s="53">
        <v>0.18</v>
      </c>
      <c r="Z558" s="54">
        <v>0.74</v>
      </c>
      <c r="AA558" s="67" t="str">
        <f>TEXT(RESULT__B[[#This Row],[TIME]],"AM/PM")</f>
        <v>AM</v>
      </c>
      <c r="AB558" t="str">
        <f>TEXT(RESULT__B[[#This Row],[DTEDAY]],"DD")</f>
        <v>25</v>
      </c>
    </row>
    <row r="559" spans="1:28" x14ac:dyDescent="0.25">
      <c r="A559" t="s">
        <v>16</v>
      </c>
      <c r="B559">
        <v>557</v>
      </c>
      <c r="C559" s="1">
        <v>40568</v>
      </c>
      <c r="D559">
        <v>1</v>
      </c>
      <c r="E559">
        <v>0</v>
      </c>
      <c r="F559">
        <v>1</v>
      </c>
      <c r="G559">
        <v>9</v>
      </c>
      <c r="H559" t="s">
        <v>21</v>
      </c>
      <c r="I559">
        <v>2</v>
      </c>
      <c r="J559">
        <v>2</v>
      </c>
      <c r="K559" s="53">
        <v>0.2</v>
      </c>
      <c r="L559" s="53">
        <v>0.2273</v>
      </c>
      <c r="M559">
        <v>0.64</v>
      </c>
      <c r="N559">
        <v>8.9599999999999999E-2</v>
      </c>
      <c r="O559">
        <v>10</v>
      </c>
      <c r="P559">
        <v>134</v>
      </c>
      <c r="Q559">
        <v>144</v>
      </c>
      <c r="R559" t="s">
        <v>33</v>
      </c>
      <c r="S559">
        <v>2011</v>
      </c>
      <c r="T559" t="s">
        <v>31</v>
      </c>
      <c r="U559" s="66">
        <v>0.375</v>
      </c>
      <c r="V559" t="s">
        <v>51</v>
      </c>
      <c r="W559" t="s">
        <v>34</v>
      </c>
      <c r="X559" s="53">
        <v>0.2</v>
      </c>
      <c r="Y559" s="53">
        <v>0.23</v>
      </c>
      <c r="Z559" s="54">
        <v>0.64</v>
      </c>
      <c r="AA559" s="67" t="str">
        <f>TEXT(RESULT__B[[#This Row],[TIME]],"AM/PM")</f>
        <v>AM</v>
      </c>
      <c r="AB559" t="str">
        <f>TEXT(RESULT__B[[#This Row],[DTEDAY]],"DD")</f>
        <v>25</v>
      </c>
    </row>
    <row r="560" spans="1:28" x14ac:dyDescent="0.25">
      <c r="A560" t="s">
        <v>16</v>
      </c>
      <c r="B560">
        <v>558</v>
      </c>
      <c r="C560" s="1">
        <v>40568</v>
      </c>
      <c r="D560">
        <v>1</v>
      </c>
      <c r="E560">
        <v>0</v>
      </c>
      <c r="F560">
        <v>1</v>
      </c>
      <c r="G560">
        <v>10</v>
      </c>
      <c r="H560" t="s">
        <v>21</v>
      </c>
      <c r="I560">
        <v>2</v>
      </c>
      <c r="J560">
        <v>2</v>
      </c>
      <c r="K560" s="53">
        <v>0.22</v>
      </c>
      <c r="L560" s="53">
        <v>0.2424</v>
      </c>
      <c r="M560">
        <v>0.6</v>
      </c>
      <c r="N560">
        <v>0.1045</v>
      </c>
      <c r="O560">
        <v>6</v>
      </c>
      <c r="P560">
        <v>49</v>
      </c>
      <c r="Q560">
        <v>55</v>
      </c>
      <c r="R560" t="s">
        <v>33</v>
      </c>
      <c r="S560">
        <v>2011</v>
      </c>
      <c r="T560" t="s">
        <v>31</v>
      </c>
      <c r="U560" s="66">
        <v>0.41666666666666669</v>
      </c>
      <c r="V560" t="s">
        <v>51</v>
      </c>
      <c r="W560" t="s">
        <v>34</v>
      </c>
      <c r="X560" s="53">
        <v>0.22</v>
      </c>
      <c r="Y560" s="53">
        <v>0.24</v>
      </c>
      <c r="Z560" s="54">
        <v>0.6</v>
      </c>
      <c r="AA560" s="67" t="str">
        <f>TEXT(RESULT__B[[#This Row],[TIME]],"AM/PM")</f>
        <v>AM</v>
      </c>
      <c r="AB560" t="str">
        <f>TEXT(RESULT__B[[#This Row],[DTEDAY]],"DD")</f>
        <v>25</v>
      </c>
    </row>
    <row r="561" spans="1:28" x14ac:dyDescent="0.25">
      <c r="A561" t="s">
        <v>16</v>
      </c>
      <c r="B561">
        <v>559</v>
      </c>
      <c r="C561" s="1">
        <v>40568</v>
      </c>
      <c r="D561">
        <v>1</v>
      </c>
      <c r="E561">
        <v>0</v>
      </c>
      <c r="F561">
        <v>1</v>
      </c>
      <c r="G561">
        <v>11</v>
      </c>
      <c r="H561" t="s">
        <v>21</v>
      </c>
      <c r="I561">
        <v>2</v>
      </c>
      <c r="J561">
        <v>2</v>
      </c>
      <c r="K561" s="53">
        <v>0.24</v>
      </c>
      <c r="L561" s="53">
        <v>0.2424</v>
      </c>
      <c r="M561">
        <v>0.6</v>
      </c>
      <c r="N561">
        <v>0.1343</v>
      </c>
      <c r="O561">
        <v>6</v>
      </c>
      <c r="P561">
        <v>55</v>
      </c>
      <c r="Q561">
        <v>61</v>
      </c>
      <c r="R561" t="s">
        <v>33</v>
      </c>
      <c r="S561">
        <v>2011</v>
      </c>
      <c r="T561" t="s">
        <v>31</v>
      </c>
      <c r="U561" s="66">
        <v>0.45833333333333331</v>
      </c>
      <c r="V561" t="s">
        <v>51</v>
      </c>
      <c r="W561" t="s">
        <v>34</v>
      </c>
      <c r="X561" s="53">
        <v>0.24</v>
      </c>
      <c r="Y561" s="53">
        <v>0.24</v>
      </c>
      <c r="Z561" s="54">
        <v>0.6</v>
      </c>
      <c r="AA561" s="67" t="str">
        <f>TEXT(RESULT__B[[#This Row],[TIME]],"AM/PM")</f>
        <v>AM</v>
      </c>
      <c r="AB561" t="str">
        <f>TEXT(RESULT__B[[#This Row],[DTEDAY]],"DD")</f>
        <v>25</v>
      </c>
    </row>
    <row r="562" spans="1:28" x14ac:dyDescent="0.25">
      <c r="A562" t="s">
        <v>16</v>
      </c>
      <c r="B562">
        <v>560</v>
      </c>
      <c r="C562" s="1">
        <v>40568</v>
      </c>
      <c r="D562">
        <v>1</v>
      </c>
      <c r="E562">
        <v>0</v>
      </c>
      <c r="F562">
        <v>1</v>
      </c>
      <c r="G562">
        <v>12</v>
      </c>
      <c r="H562" t="s">
        <v>21</v>
      </c>
      <c r="I562">
        <v>2</v>
      </c>
      <c r="J562">
        <v>2</v>
      </c>
      <c r="K562" s="53">
        <v>0.26</v>
      </c>
      <c r="L562" s="53">
        <v>0.28789999999999999</v>
      </c>
      <c r="M562">
        <v>0.56000000000000005</v>
      </c>
      <c r="N562">
        <v>8.9599999999999999E-2</v>
      </c>
      <c r="O562">
        <v>21</v>
      </c>
      <c r="P562">
        <v>85</v>
      </c>
      <c r="Q562">
        <v>106</v>
      </c>
      <c r="R562" t="s">
        <v>33</v>
      </c>
      <c r="S562">
        <v>2011</v>
      </c>
      <c r="T562" t="s">
        <v>31</v>
      </c>
      <c r="U562" s="66">
        <v>0.5</v>
      </c>
      <c r="V562" t="s">
        <v>51</v>
      </c>
      <c r="W562" t="s">
        <v>34</v>
      </c>
      <c r="X562" s="53">
        <v>0.26</v>
      </c>
      <c r="Y562" s="53">
        <v>0.28999999999999998</v>
      </c>
      <c r="Z562" s="54">
        <v>0.56000000000000005</v>
      </c>
      <c r="AA562" s="67" t="str">
        <f>TEXT(RESULT__B[[#This Row],[TIME]],"AM/PM")</f>
        <v>PM</v>
      </c>
      <c r="AB562" t="str">
        <f>TEXT(RESULT__B[[#This Row],[DTEDAY]],"DD")</f>
        <v>25</v>
      </c>
    </row>
    <row r="563" spans="1:28" x14ac:dyDescent="0.25">
      <c r="A563" t="s">
        <v>16</v>
      </c>
      <c r="B563">
        <v>561</v>
      </c>
      <c r="C563" s="1">
        <v>40568</v>
      </c>
      <c r="D563">
        <v>1</v>
      </c>
      <c r="E563">
        <v>0</v>
      </c>
      <c r="F563">
        <v>1</v>
      </c>
      <c r="G563">
        <v>13</v>
      </c>
      <c r="H563" t="s">
        <v>21</v>
      </c>
      <c r="I563">
        <v>2</v>
      </c>
      <c r="J563">
        <v>2</v>
      </c>
      <c r="K563" s="53">
        <v>0.26</v>
      </c>
      <c r="L563" s="53">
        <v>0.2727</v>
      </c>
      <c r="M563">
        <v>0.56000000000000005</v>
      </c>
      <c r="N563">
        <v>0.1343</v>
      </c>
      <c r="O563">
        <v>21</v>
      </c>
      <c r="P563">
        <v>72</v>
      </c>
      <c r="Q563">
        <v>93</v>
      </c>
      <c r="R563" t="s">
        <v>33</v>
      </c>
      <c r="S563">
        <v>2011</v>
      </c>
      <c r="T563" t="s">
        <v>31</v>
      </c>
      <c r="U563" s="66">
        <v>0.54166666666666663</v>
      </c>
      <c r="V563" t="s">
        <v>51</v>
      </c>
      <c r="W563" t="s">
        <v>34</v>
      </c>
      <c r="X563" s="53">
        <v>0.26</v>
      </c>
      <c r="Y563" s="53">
        <v>0.27</v>
      </c>
      <c r="Z563" s="54">
        <v>0.56000000000000005</v>
      </c>
      <c r="AA563" s="67" t="str">
        <f>TEXT(RESULT__B[[#This Row],[TIME]],"AM/PM")</f>
        <v>PM</v>
      </c>
      <c r="AB563" t="str">
        <f>TEXT(RESULT__B[[#This Row],[DTEDAY]],"DD")</f>
        <v>25</v>
      </c>
    </row>
    <row r="564" spans="1:28" x14ac:dyDescent="0.25">
      <c r="A564" t="s">
        <v>16</v>
      </c>
      <c r="B564">
        <v>562</v>
      </c>
      <c r="C564" s="1">
        <v>40568</v>
      </c>
      <c r="D564">
        <v>1</v>
      </c>
      <c r="E564">
        <v>0</v>
      </c>
      <c r="F564">
        <v>1</v>
      </c>
      <c r="G564">
        <v>14</v>
      </c>
      <c r="H564" t="s">
        <v>21</v>
      </c>
      <c r="I564">
        <v>2</v>
      </c>
      <c r="J564">
        <v>2</v>
      </c>
      <c r="K564" s="53">
        <v>0.3</v>
      </c>
      <c r="L564" s="53">
        <v>0.33329999999999999</v>
      </c>
      <c r="M564">
        <v>0.45</v>
      </c>
      <c r="N564">
        <v>0</v>
      </c>
      <c r="O564">
        <v>11</v>
      </c>
      <c r="P564">
        <v>57</v>
      </c>
      <c r="Q564">
        <v>68</v>
      </c>
      <c r="R564" t="s">
        <v>33</v>
      </c>
      <c r="S564">
        <v>2011</v>
      </c>
      <c r="T564" t="s">
        <v>31</v>
      </c>
      <c r="U564" s="66">
        <v>0.58333333333333337</v>
      </c>
      <c r="V564" t="s">
        <v>51</v>
      </c>
      <c r="W564" t="s">
        <v>34</v>
      </c>
      <c r="X564" s="53">
        <v>0.3</v>
      </c>
      <c r="Y564" s="53">
        <v>0.33</v>
      </c>
      <c r="Z564" s="54">
        <v>0.45</v>
      </c>
      <c r="AA564" s="67" t="str">
        <f>TEXT(RESULT__B[[#This Row],[TIME]],"AM/PM")</f>
        <v>PM</v>
      </c>
      <c r="AB564" t="str">
        <f>TEXT(RESULT__B[[#This Row],[DTEDAY]],"DD")</f>
        <v>25</v>
      </c>
    </row>
    <row r="565" spans="1:28" x14ac:dyDescent="0.25">
      <c r="A565" t="s">
        <v>16</v>
      </c>
      <c r="B565">
        <v>563</v>
      </c>
      <c r="C565" s="1">
        <v>40568</v>
      </c>
      <c r="D565">
        <v>1</v>
      </c>
      <c r="E565">
        <v>0</v>
      </c>
      <c r="F565">
        <v>1</v>
      </c>
      <c r="G565">
        <v>15</v>
      </c>
      <c r="H565" t="s">
        <v>21</v>
      </c>
      <c r="I565">
        <v>2</v>
      </c>
      <c r="J565">
        <v>2</v>
      </c>
      <c r="K565" s="53">
        <v>0.32</v>
      </c>
      <c r="L565" s="53">
        <v>0.34849999999999998</v>
      </c>
      <c r="M565">
        <v>0.42</v>
      </c>
      <c r="N565">
        <v>0</v>
      </c>
      <c r="O565">
        <v>21</v>
      </c>
      <c r="P565">
        <v>63</v>
      </c>
      <c r="Q565">
        <v>84</v>
      </c>
      <c r="R565" t="s">
        <v>33</v>
      </c>
      <c r="S565">
        <v>2011</v>
      </c>
      <c r="T565" t="s">
        <v>31</v>
      </c>
      <c r="U565" s="66">
        <v>0.625</v>
      </c>
      <c r="V565" t="s">
        <v>51</v>
      </c>
      <c r="W565" t="s">
        <v>34</v>
      </c>
      <c r="X565" s="53">
        <v>0.32</v>
      </c>
      <c r="Y565" s="53">
        <v>0.35</v>
      </c>
      <c r="Z565" s="54">
        <v>0.42</v>
      </c>
      <c r="AA565" s="67" t="str">
        <f>TEXT(RESULT__B[[#This Row],[TIME]],"AM/PM")</f>
        <v>PM</v>
      </c>
      <c r="AB565" t="str">
        <f>TEXT(RESULT__B[[#This Row],[DTEDAY]],"DD")</f>
        <v>25</v>
      </c>
    </row>
    <row r="566" spans="1:28" x14ac:dyDescent="0.25">
      <c r="A566" t="s">
        <v>16</v>
      </c>
      <c r="B566">
        <v>564</v>
      </c>
      <c r="C566" s="1">
        <v>40568</v>
      </c>
      <c r="D566">
        <v>1</v>
      </c>
      <c r="E566">
        <v>0</v>
      </c>
      <c r="F566">
        <v>1</v>
      </c>
      <c r="G566">
        <v>16</v>
      </c>
      <c r="H566" t="s">
        <v>21</v>
      </c>
      <c r="I566">
        <v>2</v>
      </c>
      <c r="J566">
        <v>2</v>
      </c>
      <c r="K566" s="53">
        <v>0.32</v>
      </c>
      <c r="L566" s="53">
        <v>0.34849999999999998</v>
      </c>
      <c r="M566">
        <v>0.42</v>
      </c>
      <c r="N566">
        <v>0</v>
      </c>
      <c r="O566">
        <v>14</v>
      </c>
      <c r="P566">
        <v>102</v>
      </c>
      <c r="Q566">
        <v>116</v>
      </c>
      <c r="R566" t="s">
        <v>33</v>
      </c>
      <c r="S566">
        <v>2011</v>
      </c>
      <c r="T566" t="s">
        <v>31</v>
      </c>
      <c r="U566" s="66">
        <v>0.66666666666666663</v>
      </c>
      <c r="V566" t="s">
        <v>51</v>
      </c>
      <c r="W566" t="s">
        <v>34</v>
      </c>
      <c r="X566" s="53">
        <v>0.32</v>
      </c>
      <c r="Y566" s="53">
        <v>0.35</v>
      </c>
      <c r="Z566" s="54">
        <v>0.42</v>
      </c>
      <c r="AA566" s="67" t="str">
        <f>TEXT(RESULT__B[[#This Row],[TIME]],"AM/PM")</f>
        <v>PM</v>
      </c>
      <c r="AB566" t="str">
        <f>TEXT(RESULT__B[[#This Row],[DTEDAY]],"DD")</f>
        <v>25</v>
      </c>
    </row>
    <row r="567" spans="1:28" x14ac:dyDescent="0.25">
      <c r="A567" t="s">
        <v>16</v>
      </c>
      <c r="B567">
        <v>565</v>
      </c>
      <c r="C567" s="1">
        <v>40568</v>
      </c>
      <c r="D567">
        <v>1</v>
      </c>
      <c r="E567">
        <v>0</v>
      </c>
      <c r="F567">
        <v>1</v>
      </c>
      <c r="G567">
        <v>17</v>
      </c>
      <c r="H567" t="s">
        <v>21</v>
      </c>
      <c r="I567">
        <v>2</v>
      </c>
      <c r="J567">
        <v>1</v>
      </c>
      <c r="K567" s="53">
        <v>0.3</v>
      </c>
      <c r="L567" s="53">
        <v>0.33329999999999999</v>
      </c>
      <c r="M567">
        <v>0.45</v>
      </c>
      <c r="N567">
        <v>0</v>
      </c>
      <c r="O567">
        <v>14</v>
      </c>
      <c r="P567">
        <v>208</v>
      </c>
      <c r="Q567">
        <v>222</v>
      </c>
      <c r="R567" t="s">
        <v>33</v>
      </c>
      <c r="S567">
        <v>2011</v>
      </c>
      <c r="T567" t="s">
        <v>31</v>
      </c>
      <c r="U567" s="66">
        <v>0.70833333333333337</v>
      </c>
      <c r="V567" t="s">
        <v>51</v>
      </c>
      <c r="W567" t="s">
        <v>32</v>
      </c>
      <c r="X567" s="53">
        <v>0.3</v>
      </c>
      <c r="Y567" s="53">
        <v>0.33</v>
      </c>
      <c r="Z567" s="54">
        <v>0.45</v>
      </c>
      <c r="AA567" s="67" t="str">
        <f>TEXT(RESULT__B[[#This Row],[TIME]],"AM/PM")</f>
        <v>PM</v>
      </c>
      <c r="AB567" t="str">
        <f>TEXT(RESULT__B[[#This Row],[DTEDAY]],"DD")</f>
        <v>25</v>
      </c>
    </row>
    <row r="568" spans="1:28" x14ac:dyDescent="0.25">
      <c r="A568" t="s">
        <v>16</v>
      </c>
      <c r="B568">
        <v>566</v>
      </c>
      <c r="C568" s="1">
        <v>40568</v>
      </c>
      <c r="D568">
        <v>1</v>
      </c>
      <c r="E568">
        <v>0</v>
      </c>
      <c r="F568">
        <v>1</v>
      </c>
      <c r="G568">
        <v>18</v>
      </c>
      <c r="H568" t="s">
        <v>21</v>
      </c>
      <c r="I568">
        <v>2</v>
      </c>
      <c r="J568">
        <v>2</v>
      </c>
      <c r="K568" s="53">
        <v>0.3</v>
      </c>
      <c r="L568" s="53">
        <v>0.31819999999999998</v>
      </c>
      <c r="M568">
        <v>0.49</v>
      </c>
      <c r="N568">
        <v>8.9599999999999999E-2</v>
      </c>
      <c r="O568">
        <v>7</v>
      </c>
      <c r="P568">
        <v>218</v>
      </c>
      <c r="Q568">
        <v>225</v>
      </c>
      <c r="R568" t="s">
        <v>33</v>
      </c>
      <c r="S568">
        <v>2011</v>
      </c>
      <c r="T568" t="s">
        <v>31</v>
      </c>
      <c r="U568" s="66">
        <v>0.75</v>
      </c>
      <c r="V568" t="s">
        <v>51</v>
      </c>
      <c r="W568" t="s">
        <v>34</v>
      </c>
      <c r="X568" s="53">
        <v>0.3</v>
      </c>
      <c r="Y568" s="53">
        <v>0.32</v>
      </c>
      <c r="Z568" s="54">
        <v>0.49</v>
      </c>
      <c r="AA568" s="67" t="str">
        <f>TEXT(RESULT__B[[#This Row],[TIME]],"AM/PM")</f>
        <v>PM</v>
      </c>
      <c r="AB568" t="str">
        <f>TEXT(RESULT__B[[#This Row],[DTEDAY]],"DD")</f>
        <v>25</v>
      </c>
    </row>
    <row r="569" spans="1:28" x14ac:dyDescent="0.25">
      <c r="A569" t="s">
        <v>16</v>
      </c>
      <c r="B569">
        <v>567</v>
      </c>
      <c r="C569" s="1">
        <v>40568</v>
      </c>
      <c r="D569">
        <v>1</v>
      </c>
      <c r="E569">
        <v>0</v>
      </c>
      <c r="F569">
        <v>1</v>
      </c>
      <c r="G569">
        <v>19</v>
      </c>
      <c r="H569" t="s">
        <v>21</v>
      </c>
      <c r="I569">
        <v>2</v>
      </c>
      <c r="J569">
        <v>2</v>
      </c>
      <c r="K569" s="53">
        <v>0.26</v>
      </c>
      <c r="L569" s="53">
        <v>0.2576</v>
      </c>
      <c r="M569">
        <v>0.65</v>
      </c>
      <c r="N569">
        <v>0.16420000000000001</v>
      </c>
      <c r="O569">
        <v>13</v>
      </c>
      <c r="P569">
        <v>133</v>
      </c>
      <c r="Q569">
        <v>146</v>
      </c>
      <c r="R569" t="s">
        <v>33</v>
      </c>
      <c r="S569">
        <v>2011</v>
      </c>
      <c r="T569" t="s">
        <v>31</v>
      </c>
      <c r="U569" s="66">
        <v>0.79166666666666663</v>
      </c>
      <c r="V569" t="s">
        <v>51</v>
      </c>
      <c r="W569" t="s">
        <v>34</v>
      </c>
      <c r="X569" s="53">
        <v>0.26</v>
      </c>
      <c r="Y569" s="53">
        <v>0.26</v>
      </c>
      <c r="Z569" s="54">
        <v>0.65</v>
      </c>
      <c r="AA569" s="67" t="str">
        <f>TEXT(RESULT__B[[#This Row],[TIME]],"AM/PM")</f>
        <v>PM</v>
      </c>
      <c r="AB569" t="str">
        <f>TEXT(RESULT__B[[#This Row],[DTEDAY]],"DD")</f>
        <v>25</v>
      </c>
    </row>
    <row r="570" spans="1:28" x14ac:dyDescent="0.25">
      <c r="A570" t="s">
        <v>16</v>
      </c>
      <c r="B570">
        <v>568</v>
      </c>
      <c r="C570" s="1">
        <v>40568</v>
      </c>
      <c r="D570">
        <v>1</v>
      </c>
      <c r="E570">
        <v>0</v>
      </c>
      <c r="F570">
        <v>1</v>
      </c>
      <c r="G570">
        <v>20</v>
      </c>
      <c r="H570" t="s">
        <v>21</v>
      </c>
      <c r="I570">
        <v>2</v>
      </c>
      <c r="J570">
        <v>1</v>
      </c>
      <c r="K570" s="53">
        <v>0.24</v>
      </c>
      <c r="L570" s="53">
        <v>0.2273</v>
      </c>
      <c r="M570">
        <v>0.65</v>
      </c>
      <c r="N570">
        <v>0.19400000000000001</v>
      </c>
      <c r="O570">
        <v>16</v>
      </c>
      <c r="P570">
        <v>103</v>
      </c>
      <c r="Q570">
        <v>119</v>
      </c>
      <c r="R570" t="s">
        <v>33</v>
      </c>
      <c r="S570">
        <v>2011</v>
      </c>
      <c r="T570" t="s">
        <v>31</v>
      </c>
      <c r="U570" s="66">
        <v>0.83333333333333337</v>
      </c>
      <c r="V570" t="s">
        <v>51</v>
      </c>
      <c r="W570" t="s">
        <v>32</v>
      </c>
      <c r="X570" s="53">
        <v>0.24</v>
      </c>
      <c r="Y570" s="53">
        <v>0.23</v>
      </c>
      <c r="Z570" s="54">
        <v>0.65</v>
      </c>
      <c r="AA570" s="67" t="str">
        <f>TEXT(RESULT__B[[#This Row],[TIME]],"AM/PM")</f>
        <v>PM</v>
      </c>
      <c r="AB570" t="str">
        <f>TEXT(RESULT__B[[#This Row],[DTEDAY]],"DD")</f>
        <v>25</v>
      </c>
    </row>
    <row r="571" spans="1:28" x14ac:dyDescent="0.25">
      <c r="A571" t="s">
        <v>16</v>
      </c>
      <c r="B571">
        <v>569</v>
      </c>
      <c r="C571" s="1">
        <v>40568</v>
      </c>
      <c r="D571">
        <v>1</v>
      </c>
      <c r="E571">
        <v>0</v>
      </c>
      <c r="F571">
        <v>1</v>
      </c>
      <c r="G571">
        <v>21</v>
      </c>
      <c r="H571" t="s">
        <v>21</v>
      </c>
      <c r="I571">
        <v>2</v>
      </c>
      <c r="J571">
        <v>1</v>
      </c>
      <c r="K571" s="53">
        <v>0.24</v>
      </c>
      <c r="L571" s="53">
        <v>0.2273</v>
      </c>
      <c r="M571">
        <v>0.65</v>
      </c>
      <c r="N571">
        <v>0.19400000000000001</v>
      </c>
      <c r="O571">
        <v>5</v>
      </c>
      <c r="P571">
        <v>40</v>
      </c>
      <c r="Q571">
        <v>45</v>
      </c>
      <c r="R571" t="s">
        <v>33</v>
      </c>
      <c r="S571">
        <v>2011</v>
      </c>
      <c r="T571" t="s">
        <v>31</v>
      </c>
      <c r="U571" s="66">
        <v>0.875</v>
      </c>
      <c r="V571" t="s">
        <v>51</v>
      </c>
      <c r="W571" t="s">
        <v>32</v>
      </c>
      <c r="X571" s="53">
        <v>0.24</v>
      </c>
      <c r="Y571" s="53">
        <v>0.23</v>
      </c>
      <c r="Z571" s="54">
        <v>0.65</v>
      </c>
      <c r="AA571" s="67" t="str">
        <f>TEXT(RESULT__B[[#This Row],[TIME]],"AM/PM")</f>
        <v>PM</v>
      </c>
      <c r="AB571" t="str">
        <f>TEXT(RESULT__B[[#This Row],[DTEDAY]],"DD")</f>
        <v>25</v>
      </c>
    </row>
    <row r="572" spans="1:28" x14ac:dyDescent="0.25">
      <c r="A572" t="s">
        <v>16</v>
      </c>
      <c r="B572">
        <v>570</v>
      </c>
      <c r="C572" s="1">
        <v>40568</v>
      </c>
      <c r="D572">
        <v>1</v>
      </c>
      <c r="E572">
        <v>0</v>
      </c>
      <c r="F572">
        <v>1</v>
      </c>
      <c r="G572">
        <v>22</v>
      </c>
      <c r="H572" t="s">
        <v>21</v>
      </c>
      <c r="I572">
        <v>2</v>
      </c>
      <c r="J572">
        <v>1</v>
      </c>
      <c r="K572" s="53">
        <v>0.22</v>
      </c>
      <c r="L572" s="53">
        <v>0.2273</v>
      </c>
      <c r="M572">
        <v>0.64</v>
      </c>
      <c r="N572">
        <v>0.16420000000000001</v>
      </c>
      <c r="O572">
        <v>4</v>
      </c>
      <c r="P572">
        <v>49</v>
      </c>
      <c r="Q572">
        <v>53</v>
      </c>
      <c r="R572" t="s">
        <v>33</v>
      </c>
      <c r="S572">
        <v>2011</v>
      </c>
      <c r="T572" t="s">
        <v>31</v>
      </c>
      <c r="U572" s="66">
        <v>0.91666666666666663</v>
      </c>
      <c r="V572" t="s">
        <v>51</v>
      </c>
      <c r="W572" t="s">
        <v>32</v>
      </c>
      <c r="X572" s="53">
        <v>0.22</v>
      </c>
      <c r="Y572" s="53">
        <v>0.23</v>
      </c>
      <c r="Z572" s="54">
        <v>0.64</v>
      </c>
      <c r="AA572" s="67" t="str">
        <f>TEXT(RESULT__B[[#This Row],[TIME]],"AM/PM")</f>
        <v>PM</v>
      </c>
      <c r="AB572" t="str">
        <f>TEXT(RESULT__B[[#This Row],[DTEDAY]],"DD")</f>
        <v>25</v>
      </c>
    </row>
    <row r="573" spans="1:28" x14ac:dyDescent="0.25">
      <c r="A573" t="s">
        <v>16</v>
      </c>
      <c r="B573">
        <v>571</v>
      </c>
      <c r="C573" s="1">
        <v>40568</v>
      </c>
      <c r="D573">
        <v>1</v>
      </c>
      <c r="E573">
        <v>0</v>
      </c>
      <c r="F573">
        <v>1</v>
      </c>
      <c r="G573">
        <v>23</v>
      </c>
      <c r="H573" t="s">
        <v>21</v>
      </c>
      <c r="I573">
        <v>2</v>
      </c>
      <c r="J573">
        <v>2</v>
      </c>
      <c r="K573" s="53">
        <v>0.22</v>
      </c>
      <c r="L573" s="53">
        <v>0.2273</v>
      </c>
      <c r="M573">
        <v>0.64</v>
      </c>
      <c r="N573">
        <v>0.16420000000000001</v>
      </c>
      <c r="O573">
        <v>3</v>
      </c>
      <c r="P573">
        <v>37</v>
      </c>
      <c r="Q573">
        <v>40</v>
      </c>
      <c r="R573" t="s">
        <v>33</v>
      </c>
      <c r="S573">
        <v>2011</v>
      </c>
      <c r="T573" t="s">
        <v>31</v>
      </c>
      <c r="U573" s="66">
        <v>0.95833333333333337</v>
      </c>
      <c r="V573" t="s">
        <v>51</v>
      </c>
      <c r="W573" t="s">
        <v>34</v>
      </c>
      <c r="X573" s="53">
        <v>0.22</v>
      </c>
      <c r="Y573" s="53">
        <v>0.23</v>
      </c>
      <c r="Z573" s="54">
        <v>0.64</v>
      </c>
      <c r="AA573" s="67" t="str">
        <f>TEXT(RESULT__B[[#This Row],[TIME]],"AM/PM")</f>
        <v>PM</v>
      </c>
      <c r="AB573" t="str">
        <f>TEXT(RESULT__B[[#This Row],[DTEDAY]],"DD")</f>
        <v>25</v>
      </c>
    </row>
    <row r="574" spans="1:28" x14ac:dyDescent="0.25">
      <c r="A574" t="s">
        <v>16</v>
      </c>
      <c r="B574">
        <v>572</v>
      </c>
      <c r="C574" s="1">
        <v>40569</v>
      </c>
      <c r="D574">
        <v>1</v>
      </c>
      <c r="E574">
        <v>0</v>
      </c>
      <c r="F574">
        <v>1</v>
      </c>
      <c r="G574">
        <v>0</v>
      </c>
      <c r="H574" t="s">
        <v>21</v>
      </c>
      <c r="I574">
        <v>3</v>
      </c>
      <c r="J574">
        <v>2</v>
      </c>
      <c r="K574" s="53">
        <v>0.22</v>
      </c>
      <c r="L574" s="53">
        <v>0.2273</v>
      </c>
      <c r="M574">
        <v>0.69</v>
      </c>
      <c r="N574">
        <v>0.1343</v>
      </c>
      <c r="O574">
        <v>3</v>
      </c>
      <c r="P574">
        <v>14</v>
      </c>
      <c r="Q574">
        <v>17</v>
      </c>
      <c r="R574" t="s">
        <v>33</v>
      </c>
      <c r="S574">
        <v>2011</v>
      </c>
      <c r="T574" t="s">
        <v>31</v>
      </c>
      <c r="U574" s="66">
        <v>0</v>
      </c>
      <c r="V574" t="s">
        <v>52</v>
      </c>
      <c r="W574" t="s">
        <v>34</v>
      </c>
      <c r="X574" s="53">
        <v>0.22</v>
      </c>
      <c r="Y574" s="53">
        <v>0.23</v>
      </c>
      <c r="Z574" s="54">
        <v>0.69</v>
      </c>
      <c r="AA574" s="67" t="str">
        <f>TEXT(RESULT__B[[#This Row],[TIME]],"AM/PM")</f>
        <v>AM</v>
      </c>
      <c r="AB574" t="str">
        <f>TEXT(RESULT__B[[#This Row],[DTEDAY]],"DD")</f>
        <v>26</v>
      </c>
    </row>
    <row r="575" spans="1:28" x14ac:dyDescent="0.25">
      <c r="A575" t="s">
        <v>16</v>
      </c>
      <c r="B575">
        <v>573</v>
      </c>
      <c r="C575" s="1">
        <v>40569</v>
      </c>
      <c r="D575">
        <v>1</v>
      </c>
      <c r="E575">
        <v>0</v>
      </c>
      <c r="F575">
        <v>1</v>
      </c>
      <c r="G575">
        <v>1</v>
      </c>
      <c r="H575" t="s">
        <v>21</v>
      </c>
      <c r="I575">
        <v>3</v>
      </c>
      <c r="J575">
        <v>2</v>
      </c>
      <c r="K575" s="53">
        <v>0.24</v>
      </c>
      <c r="L575" s="53">
        <v>0.2424</v>
      </c>
      <c r="M575">
        <v>0.65</v>
      </c>
      <c r="N575">
        <v>0.1343</v>
      </c>
      <c r="O575">
        <v>0</v>
      </c>
      <c r="P575">
        <v>5</v>
      </c>
      <c r="Q575">
        <v>5</v>
      </c>
      <c r="R575" t="s">
        <v>33</v>
      </c>
      <c r="S575">
        <v>2011</v>
      </c>
      <c r="T575" t="s">
        <v>31</v>
      </c>
      <c r="U575" s="66">
        <v>4.1666666666666664E-2</v>
      </c>
      <c r="V575" t="s">
        <v>52</v>
      </c>
      <c r="W575" t="s">
        <v>34</v>
      </c>
      <c r="X575" s="53">
        <v>0.24</v>
      </c>
      <c r="Y575" s="53">
        <v>0.24</v>
      </c>
      <c r="Z575" s="54">
        <v>0.65</v>
      </c>
      <c r="AA575" s="67" t="str">
        <f>TEXT(RESULT__B[[#This Row],[TIME]],"AM/PM")</f>
        <v>AM</v>
      </c>
      <c r="AB575" t="str">
        <f>TEXT(RESULT__B[[#This Row],[DTEDAY]],"DD")</f>
        <v>26</v>
      </c>
    </row>
    <row r="576" spans="1:28" x14ac:dyDescent="0.25">
      <c r="A576" t="s">
        <v>16</v>
      </c>
      <c r="B576">
        <v>574</v>
      </c>
      <c r="C576" s="1">
        <v>40569</v>
      </c>
      <c r="D576">
        <v>1</v>
      </c>
      <c r="E576">
        <v>0</v>
      </c>
      <c r="F576">
        <v>1</v>
      </c>
      <c r="G576">
        <v>2</v>
      </c>
      <c r="H576" t="s">
        <v>21</v>
      </c>
      <c r="I576">
        <v>3</v>
      </c>
      <c r="J576">
        <v>3</v>
      </c>
      <c r="K576" s="53">
        <v>0.22</v>
      </c>
      <c r="L576" s="53">
        <v>0.2273</v>
      </c>
      <c r="M576">
        <v>0.69</v>
      </c>
      <c r="N576">
        <v>0.19400000000000001</v>
      </c>
      <c r="O576">
        <v>3</v>
      </c>
      <c r="P576">
        <v>7</v>
      </c>
      <c r="Q576">
        <v>10</v>
      </c>
      <c r="R576" t="s">
        <v>33</v>
      </c>
      <c r="S576">
        <v>2011</v>
      </c>
      <c r="T576" t="s">
        <v>31</v>
      </c>
      <c r="U576" s="66">
        <v>8.3333333333333329E-2</v>
      </c>
      <c r="V576" t="s">
        <v>52</v>
      </c>
      <c r="W576" t="s">
        <v>35</v>
      </c>
      <c r="X576" s="53">
        <v>0.22</v>
      </c>
      <c r="Y576" s="53">
        <v>0.23</v>
      </c>
      <c r="Z576" s="54">
        <v>0.69</v>
      </c>
      <c r="AA576" s="67" t="str">
        <f>TEXT(RESULT__B[[#This Row],[TIME]],"AM/PM")</f>
        <v>AM</v>
      </c>
      <c r="AB576" t="str">
        <f>TEXT(RESULT__B[[#This Row],[DTEDAY]],"DD")</f>
        <v>26</v>
      </c>
    </row>
    <row r="577" spans="1:28" x14ac:dyDescent="0.25">
      <c r="A577" t="s">
        <v>16</v>
      </c>
      <c r="B577">
        <v>575</v>
      </c>
      <c r="C577" s="1">
        <v>40569</v>
      </c>
      <c r="D577">
        <v>1</v>
      </c>
      <c r="E577">
        <v>0</v>
      </c>
      <c r="F577">
        <v>1</v>
      </c>
      <c r="G577">
        <v>5</v>
      </c>
      <c r="H577" t="s">
        <v>21</v>
      </c>
      <c r="I577">
        <v>3</v>
      </c>
      <c r="J577">
        <v>3</v>
      </c>
      <c r="K577" s="53">
        <v>0.2</v>
      </c>
      <c r="L577" s="53">
        <v>0.18179999999999999</v>
      </c>
      <c r="M577">
        <v>0.86</v>
      </c>
      <c r="N577">
        <v>0.28360000000000002</v>
      </c>
      <c r="O577">
        <v>0</v>
      </c>
      <c r="P577">
        <v>1</v>
      </c>
      <c r="Q577">
        <v>1</v>
      </c>
      <c r="R577" t="s">
        <v>33</v>
      </c>
      <c r="S577">
        <v>2011</v>
      </c>
      <c r="T577" t="s">
        <v>31</v>
      </c>
      <c r="U577" s="66">
        <v>0.20833333333333334</v>
      </c>
      <c r="V577" t="s">
        <v>52</v>
      </c>
      <c r="W577" t="s">
        <v>35</v>
      </c>
      <c r="X577" s="53">
        <v>0.2</v>
      </c>
      <c r="Y577" s="53">
        <v>0.18</v>
      </c>
      <c r="Z577" s="54">
        <v>0.86</v>
      </c>
      <c r="AA577" s="67" t="str">
        <f>TEXT(RESULT__B[[#This Row],[TIME]],"AM/PM")</f>
        <v>AM</v>
      </c>
      <c r="AB577" t="str">
        <f>TEXT(RESULT__B[[#This Row],[DTEDAY]],"DD")</f>
        <v>26</v>
      </c>
    </row>
    <row r="578" spans="1:28" x14ac:dyDescent="0.25">
      <c r="A578" t="s">
        <v>16</v>
      </c>
      <c r="B578">
        <v>576</v>
      </c>
      <c r="C578" s="1">
        <v>40569</v>
      </c>
      <c r="D578">
        <v>1</v>
      </c>
      <c r="E578">
        <v>0</v>
      </c>
      <c r="F578">
        <v>1</v>
      </c>
      <c r="G578">
        <v>6</v>
      </c>
      <c r="H578" t="s">
        <v>21</v>
      </c>
      <c r="I578">
        <v>3</v>
      </c>
      <c r="J578">
        <v>3</v>
      </c>
      <c r="K578" s="53">
        <v>0.2</v>
      </c>
      <c r="L578" s="53">
        <v>0.18179999999999999</v>
      </c>
      <c r="M578">
        <v>0.86</v>
      </c>
      <c r="N578">
        <v>0.28360000000000002</v>
      </c>
      <c r="O578">
        <v>0</v>
      </c>
      <c r="P578">
        <v>8</v>
      </c>
      <c r="Q578">
        <v>8</v>
      </c>
      <c r="R578" t="s">
        <v>33</v>
      </c>
      <c r="S578">
        <v>2011</v>
      </c>
      <c r="T578" t="s">
        <v>31</v>
      </c>
      <c r="U578" s="66">
        <v>0.25</v>
      </c>
      <c r="V578" t="s">
        <v>52</v>
      </c>
      <c r="W578" t="s">
        <v>35</v>
      </c>
      <c r="X578" s="53">
        <v>0.2</v>
      </c>
      <c r="Y578" s="53">
        <v>0.18</v>
      </c>
      <c r="Z578" s="54">
        <v>0.86</v>
      </c>
      <c r="AA578" s="67" t="str">
        <f>TEXT(RESULT__B[[#This Row],[TIME]],"AM/PM")</f>
        <v>AM</v>
      </c>
      <c r="AB578" t="str">
        <f>TEXT(RESULT__B[[#This Row],[DTEDAY]],"DD")</f>
        <v>26</v>
      </c>
    </row>
    <row r="579" spans="1:28" x14ac:dyDescent="0.25">
      <c r="A579" t="s">
        <v>16</v>
      </c>
      <c r="B579">
        <v>577</v>
      </c>
      <c r="C579" s="1">
        <v>40569</v>
      </c>
      <c r="D579">
        <v>1</v>
      </c>
      <c r="E579">
        <v>0</v>
      </c>
      <c r="F579">
        <v>1</v>
      </c>
      <c r="G579">
        <v>7</v>
      </c>
      <c r="H579" t="s">
        <v>21</v>
      </c>
      <c r="I579">
        <v>3</v>
      </c>
      <c r="J579">
        <v>3</v>
      </c>
      <c r="K579" s="53">
        <v>0.22</v>
      </c>
      <c r="L579" s="53">
        <v>0.21210000000000001</v>
      </c>
      <c r="M579">
        <v>0.87</v>
      </c>
      <c r="N579">
        <v>0.29849999999999999</v>
      </c>
      <c r="O579">
        <v>1</v>
      </c>
      <c r="P579">
        <v>29</v>
      </c>
      <c r="Q579">
        <v>30</v>
      </c>
      <c r="R579" t="s">
        <v>33</v>
      </c>
      <c r="S579">
        <v>2011</v>
      </c>
      <c r="T579" t="s">
        <v>31</v>
      </c>
      <c r="U579" s="66">
        <v>0.29166666666666669</v>
      </c>
      <c r="V579" t="s">
        <v>52</v>
      </c>
      <c r="W579" t="s">
        <v>35</v>
      </c>
      <c r="X579" s="53">
        <v>0.22</v>
      </c>
      <c r="Y579" s="53">
        <v>0.21</v>
      </c>
      <c r="Z579" s="54">
        <v>0.87</v>
      </c>
      <c r="AA579" s="67" t="str">
        <f>TEXT(RESULT__B[[#This Row],[TIME]],"AM/PM")</f>
        <v>AM</v>
      </c>
      <c r="AB579" t="str">
        <f>TEXT(RESULT__B[[#This Row],[DTEDAY]],"DD")</f>
        <v>26</v>
      </c>
    </row>
    <row r="580" spans="1:28" x14ac:dyDescent="0.25">
      <c r="A580" t="s">
        <v>16</v>
      </c>
      <c r="B580">
        <v>578</v>
      </c>
      <c r="C580" s="1">
        <v>40569</v>
      </c>
      <c r="D580">
        <v>1</v>
      </c>
      <c r="E580">
        <v>0</v>
      </c>
      <c r="F580">
        <v>1</v>
      </c>
      <c r="G580">
        <v>8</v>
      </c>
      <c r="H580" t="s">
        <v>21</v>
      </c>
      <c r="I580">
        <v>3</v>
      </c>
      <c r="J580">
        <v>3</v>
      </c>
      <c r="K580" s="53">
        <v>0.22</v>
      </c>
      <c r="L580" s="53">
        <v>0.21210000000000001</v>
      </c>
      <c r="M580">
        <v>0.87</v>
      </c>
      <c r="N580">
        <v>0.29849999999999999</v>
      </c>
      <c r="O580">
        <v>3</v>
      </c>
      <c r="P580">
        <v>69</v>
      </c>
      <c r="Q580">
        <v>72</v>
      </c>
      <c r="R580" t="s">
        <v>33</v>
      </c>
      <c r="S580">
        <v>2011</v>
      </c>
      <c r="T580" t="s">
        <v>31</v>
      </c>
      <c r="U580" s="66">
        <v>0.33333333333333331</v>
      </c>
      <c r="V580" t="s">
        <v>52</v>
      </c>
      <c r="W580" t="s">
        <v>35</v>
      </c>
      <c r="X580" s="53">
        <v>0.22</v>
      </c>
      <c r="Y580" s="53">
        <v>0.21</v>
      </c>
      <c r="Z580" s="54">
        <v>0.87</v>
      </c>
      <c r="AA580" s="67" t="str">
        <f>TEXT(RESULT__B[[#This Row],[TIME]],"AM/PM")</f>
        <v>AM</v>
      </c>
      <c r="AB580" t="str">
        <f>TEXT(RESULT__B[[#This Row],[DTEDAY]],"DD")</f>
        <v>26</v>
      </c>
    </row>
    <row r="581" spans="1:28" x14ac:dyDescent="0.25">
      <c r="A581" t="s">
        <v>16</v>
      </c>
      <c r="B581">
        <v>579</v>
      </c>
      <c r="C581" s="1">
        <v>40569</v>
      </c>
      <c r="D581">
        <v>1</v>
      </c>
      <c r="E581">
        <v>0</v>
      </c>
      <c r="F581">
        <v>1</v>
      </c>
      <c r="G581">
        <v>9</v>
      </c>
      <c r="H581" t="s">
        <v>21</v>
      </c>
      <c r="I581">
        <v>3</v>
      </c>
      <c r="J581">
        <v>3</v>
      </c>
      <c r="K581" s="53">
        <v>0.22</v>
      </c>
      <c r="L581" s="53">
        <v>0.21210000000000001</v>
      </c>
      <c r="M581">
        <v>0.87</v>
      </c>
      <c r="N581">
        <v>0.29849999999999999</v>
      </c>
      <c r="O581">
        <v>3</v>
      </c>
      <c r="P581">
        <v>55</v>
      </c>
      <c r="Q581">
        <v>58</v>
      </c>
      <c r="R581" t="s">
        <v>33</v>
      </c>
      <c r="S581">
        <v>2011</v>
      </c>
      <c r="T581" t="s">
        <v>31</v>
      </c>
      <c r="U581" s="66">
        <v>0.375</v>
      </c>
      <c r="V581" t="s">
        <v>52</v>
      </c>
      <c r="W581" t="s">
        <v>35</v>
      </c>
      <c r="X581" s="53">
        <v>0.22</v>
      </c>
      <c r="Y581" s="53">
        <v>0.21</v>
      </c>
      <c r="Z581" s="54">
        <v>0.87</v>
      </c>
      <c r="AA581" s="67" t="str">
        <f>TEXT(RESULT__B[[#This Row],[TIME]],"AM/PM")</f>
        <v>AM</v>
      </c>
      <c r="AB581" t="str">
        <f>TEXT(RESULT__B[[#This Row],[DTEDAY]],"DD")</f>
        <v>26</v>
      </c>
    </row>
    <row r="582" spans="1:28" x14ac:dyDescent="0.25">
      <c r="A582" t="s">
        <v>16</v>
      </c>
      <c r="B582">
        <v>580</v>
      </c>
      <c r="C582" s="1">
        <v>40569</v>
      </c>
      <c r="D582">
        <v>1</v>
      </c>
      <c r="E582">
        <v>0</v>
      </c>
      <c r="F582">
        <v>1</v>
      </c>
      <c r="G582">
        <v>10</v>
      </c>
      <c r="H582" t="s">
        <v>21</v>
      </c>
      <c r="I582">
        <v>3</v>
      </c>
      <c r="J582">
        <v>3</v>
      </c>
      <c r="K582" s="53">
        <v>0.22</v>
      </c>
      <c r="L582" s="53">
        <v>0.21210000000000001</v>
      </c>
      <c r="M582">
        <v>0.93</v>
      </c>
      <c r="N582">
        <v>0.28360000000000002</v>
      </c>
      <c r="O582">
        <v>2</v>
      </c>
      <c r="P582">
        <v>26</v>
      </c>
      <c r="Q582">
        <v>28</v>
      </c>
      <c r="R582" t="s">
        <v>33</v>
      </c>
      <c r="S582">
        <v>2011</v>
      </c>
      <c r="T582" t="s">
        <v>31</v>
      </c>
      <c r="U582" s="66">
        <v>0.41666666666666669</v>
      </c>
      <c r="V582" t="s">
        <v>52</v>
      </c>
      <c r="W582" t="s">
        <v>35</v>
      </c>
      <c r="X582" s="53">
        <v>0.22</v>
      </c>
      <c r="Y582" s="53">
        <v>0.21</v>
      </c>
      <c r="Z582" s="54">
        <v>0.93</v>
      </c>
      <c r="AA582" s="67" t="str">
        <f>TEXT(RESULT__B[[#This Row],[TIME]],"AM/PM")</f>
        <v>AM</v>
      </c>
      <c r="AB582" t="str">
        <f>TEXT(RESULT__B[[#This Row],[DTEDAY]],"DD")</f>
        <v>26</v>
      </c>
    </row>
    <row r="583" spans="1:28" x14ac:dyDescent="0.25">
      <c r="A583" t="s">
        <v>16</v>
      </c>
      <c r="B583">
        <v>581</v>
      </c>
      <c r="C583" s="1">
        <v>40569</v>
      </c>
      <c r="D583">
        <v>1</v>
      </c>
      <c r="E583">
        <v>0</v>
      </c>
      <c r="F583">
        <v>1</v>
      </c>
      <c r="G583">
        <v>11</v>
      </c>
      <c r="H583" t="s">
        <v>21</v>
      </c>
      <c r="I583">
        <v>3</v>
      </c>
      <c r="J583">
        <v>3</v>
      </c>
      <c r="K583" s="53">
        <v>0.22</v>
      </c>
      <c r="L583" s="53">
        <v>0.19700000000000001</v>
      </c>
      <c r="M583">
        <v>0.93</v>
      </c>
      <c r="N583">
        <v>0.32840000000000003</v>
      </c>
      <c r="O583">
        <v>6</v>
      </c>
      <c r="P583">
        <v>35</v>
      </c>
      <c r="Q583">
        <v>41</v>
      </c>
      <c r="R583" t="s">
        <v>33</v>
      </c>
      <c r="S583">
        <v>2011</v>
      </c>
      <c r="T583" t="s">
        <v>31</v>
      </c>
      <c r="U583" s="66">
        <v>0.45833333333333331</v>
      </c>
      <c r="V583" t="s">
        <v>52</v>
      </c>
      <c r="W583" t="s">
        <v>35</v>
      </c>
      <c r="X583" s="53">
        <v>0.22</v>
      </c>
      <c r="Y583" s="53">
        <v>0.2</v>
      </c>
      <c r="Z583" s="54">
        <v>0.93</v>
      </c>
      <c r="AA583" s="67" t="str">
        <f>TEXT(RESULT__B[[#This Row],[TIME]],"AM/PM")</f>
        <v>AM</v>
      </c>
      <c r="AB583" t="str">
        <f>TEXT(RESULT__B[[#This Row],[DTEDAY]],"DD")</f>
        <v>26</v>
      </c>
    </row>
    <row r="584" spans="1:28" x14ac:dyDescent="0.25">
      <c r="A584" t="s">
        <v>16</v>
      </c>
      <c r="B584">
        <v>582</v>
      </c>
      <c r="C584" s="1">
        <v>40569</v>
      </c>
      <c r="D584">
        <v>1</v>
      </c>
      <c r="E584">
        <v>0</v>
      </c>
      <c r="F584">
        <v>1</v>
      </c>
      <c r="G584">
        <v>12</v>
      </c>
      <c r="H584" t="s">
        <v>21</v>
      </c>
      <c r="I584">
        <v>3</v>
      </c>
      <c r="J584">
        <v>3</v>
      </c>
      <c r="K584" s="53">
        <v>0.22</v>
      </c>
      <c r="L584" s="53">
        <v>0.19700000000000001</v>
      </c>
      <c r="M584">
        <v>0.93</v>
      </c>
      <c r="N584">
        <v>0.32840000000000003</v>
      </c>
      <c r="O584">
        <v>7</v>
      </c>
      <c r="P584">
        <v>41</v>
      </c>
      <c r="Q584">
        <v>48</v>
      </c>
      <c r="R584" t="s">
        <v>33</v>
      </c>
      <c r="S584">
        <v>2011</v>
      </c>
      <c r="T584" t="s">
        <v>31</v>
      </c>
      <c r="U584" s="66">
        <v>0.5</v>
      </c>
      <c r="V584" t="s">
        <v>52</v>
      </c>
      <c r="W584" t="s">
        <v>35</v>
      </c>
      <c r="X584" s="53">
        <v>0.22</v>
      </c>
      <c r="Y584" s="53">
        <v>0.2</v>
      </c>
      <c r="Z584" s="54">
        <v>0.93</v>
      </c>
      <c r="AA584" s="67" t="str">
        <f>TEXT(RESULT__B[[#This Row],[TIME]],"AM/PM")</f>
        <v>PM</v>
      </c>
      <c r="AB584" t="str">
        <f>TEXT(RESULT__B[[#This Row],[DTEDAY]],"DD")</f>
        <v>26</v>
      </c>
    </row>
    <row r="585" spans="1:28" x14ac:dyDescent="0.25">
      <c r="A585" t="s">
        <v>16</v>
      </c>
      <c r="B585">
        <v>583</v>
      </c>
      <c r="C585" s="1">
        <v>40569</v>
      </c>
      <c r="D585">
        <v>1</v>
      </c>
      <c r="E585">
        <v>0</v>
      </c>
      <c r="F585">
        <v>1</v>
      </c>
      <c r="G585">
        <v>13</v>
      </c>
      <c r="H585" t="s">
        <v>21</v>
      </c>
      <c r="I585">
        <v>3</v>
      </c>
      <c r="J585">
        <v>3</v>
      </c>
      <c r="K585" s="53">
        <v>0.22</v>
      </c>
      <c r="L585" s="53">
        <v>0.19700000000000001</v>
      </c>
      <c r="M585">
        <v>0.93</v>
      </c>
      <c r="N585">
        <v>0.32840000000000003</v>
      </c>
      <c r="O585">
        <v>4</v>
      </c>
      <c r="P585">
        <v>43</v>
      </c>
      <c r="Q585">
        <v>47</v>
      </c>
      <c r="R585" t="s">
        <v>33</v>
      </c>
      <c r="S585">
        <v>2011</v>
      </c>
      <c r="T585" t="s">
        <v>31</v>
      </c>
      <c r="U585" s="66">
        <v>0.54166666666666663</v>
      </c>
      <c r="V585" t="s">
        <v>52</v>
      </c>
      <c r="W585" t="s">
        <v>35</v>
      </c>
      <c r="X585" s="53">
        <v>0.22</v>
      </c>
      <c r="Y585" s="53">
        <v>0.2</v>
      </c>
      <c r="Z585" s="54">
        <v>0.93</v>
      </c>
      <c r="AA585" s="67" t="str">
        <f>TEXT(RESULT__B[[#This Row],[TIME]],"AM/PM")</f>
        <v>PM</v>
      </c>
      <c r="AB585" t="str">
        <f>TEXT(RESULT__B[[#This Row],[DTEDAY]],"DD")</f>
        <v>26</v>
      </c>
    </row>
    <row r="586" spans="1:28" x14ac:dyDescent="0.25">
      <c r="A586" t="s">
        <v>16</v>
      </c>
      <c r="B586">
        <v>584</v>
      </c>
      <c r="C586" s="1">
        <v>40569</v>
      </c>
      <c r="D586">
        <v>1</v>
      </c>
      <c r="E586">
        <v>0</v>
      </c>
      <c r="F586">
        <v>1</v>
      </c>
      <c r="G586">
        <v>14</v>
      </c>
      <c r="H586" t="s">
        <v>21</v>
      </c>
      <c r="I586">
        <v>3</v>
      </c>
      <c r="J586">
        <v>3</v>
      </c>
      <c r="K586" s="53">
        <v>0.22</v>
      </c>
      <c r="L586" s="53">
        <v>0.19700000000000001</v>
      </c>
      <c r="M586">
        <v>0.93</v>
      </c>
      <c r="N586">
        <v>0.35820000000000002</v>
      </c>
      <c r="O586">
        <v>0</v>
      </c>
      <c r="P586">
        <v>36</v>
      </c>
      <c r="Q586">
        <v>36</v>
      </c>
      <c r="R586" t="s">
        <v>33</v>
      </c>
      <c r="S586">
        <v>2011</v>
      </c>
      <c r="T586" t="s">
        <v>31</v>
      </c>
      <c r="U586" s="66">
        <v>0.58333333333333337</v>
      </c>
      <c r="V586" t="s">
        <v>52</v>
      </c>
      <c r="W586" t="s">
        <v>35</v>
      </c>
      <c r="X586" s="53">
        <v>0.22</v>
      </c>
      <c r="Y586" s="53">
        <v>0.2</v>
      </c>
      <c r="Z586" s="54">
        <v>0.93</v>
      </c>
      <c r="AA586" s="67" t="str">
        <f>TEXT(RESULT__B[[#This Row],[TIME]],"AM/PM")</f>
        <v>PM</v>
      </c>
      <c r="AB586" t="str">
        <f>TEXT(RESULT__B[[#This Row],[DTEDAY]],"DD")</f>
        <v>26</v>
      </c>
    </row>
    <row r="587" spans="1:28" x14ac:dyDescent="0.25">
      <c r="A587" t="s">
        <v>16</v>
      </c>
      <c r="B587">
        <v>585</v>
      </c>
      <c r="C587" s="1">
        <v>40569</v>
      </c>
      <c r="D587">
        <v>1</v>
      </c>
      <c r="E587">
        <v>0</v>
      </c>
      <c r="F587">
        <v>1</v>
      </c>
      <c r="G587">
        <v>15</v>
      </c>
      <c r="H587" t="s">
        <v>21</v>
      </c>
      <c r="I587">
        <v>3</v>
      </c>
      <c r="J587">
        <v>3</v>
      </c>
      <c r="K587" s="53">
        <v>0.22</v>
      </c>
      <c r="L587" s="53">
        <v>0.18179999999999999</v>
      </c>
      <c r="M587">
        <v>0.93</v>
      </c>
      <c r="N587">
        <v>0.4627</v>
      </c>
      <c r="O587">
        <v>1</v>
      </c>
      <c r="P587">
        <v>42</v>
      </c>
      <c r="Q587">
        <v>43</v>
      </c>
      <c r="R587" t="s">
        <v>33</v>
      </c>
      <c r="S587">
        <v>2011</v>
      </c>
      <c r="T587" t="s">
        <v>31</v>
      </c>
      <c r="U587" s="66">
        <v>0.625</v>
      </c>
      <c r="V587" t="s">
        <v>52</v>
      </c>
      <c r="W587" t="s">
        <v>35</v>
      </c>
      <c r="X587" s="53">
        <v>0.22</v>
      </c>
      <c r="Y587" s="53">
        <v>0.18</v>
      </c>
      <c r="Z587" s="54">
        <v>0.93</v>
      </c>
      <c r="AA587" s="67" t="str">
        <f>TEXT(RESULT__B[[#This Row],[TIME]],"AM/PM")</f>
        <v>PM</v>
      </c>
      <c r="AB587" t="str">
        <f>TEXT(RESULT__B[[#This Row],[DTEDAY]],"DD")</f>
        <v>26</v>
      </c>
    </row>
    <row r="588" spans="1:28" x14ac:dyDescent="0.25">
      <c r="A588" t="s">
        <v>16</v>
      </c>
      <c r="B588">
        <v>586</v>
      </c>
      <c r="C588" s="1">
        <v>40569</v>
      </c>
      <c r="D588">
        <v>1</v>
      </c>
      <c r="E588">
        <v>0</v>
      </c>
      <c r="F588">
        <v>1</v>
      </c>
      <c r="G588">
        <v>16</v>
      </c>
      <c r="H588" t="s">
        <v>21</v>
      </c>
      <c r="I588">
        <v>3</v>
      </c>
      <c r="J588">
        <v>4</v>
      </c>
      <c r="K588" s="53">
        <v>0.22</v>
      </c>
      <c r="L588" s="53">
        <v>0.19700000000000001</v>
      </c>
      <c r="M588">
        <v>0.93</v>
      </c>
      <c r="N588">
        <v>0.32840000000000003</v>
      </c>
      <c r="O588">
        <v>1</v>
      </c>
      <c r="P588">
        <v>35</v>
      </c>
      <c r="Q588">
        <v>36</v>
      </c>
      <c r="R588" t="s">
        <v>33</v>
      </c>
      <c r="S588">
        <v>2011</v>
      </c>
      <c r="T588" t="s">
        <v>31</v>
      </c>
      <c r="U588" s="66">
        <v>0.66666666666666663</v>
      </c>
      <c r="V588" t="s">
        <v>52</v>
      </c>
      <c r="W588" t="s">
        <v>36</v>
      </c>
      <c r="X588" s="53">
        <v>0.22</v>
      </c>
      <c r="Y588" s="53">
        <v>0.2</v>
      </c>
      <c r="Z588" s="54">
        <v>0.93</v>
      </c>
      <c r="AA588" s="67" t="str">
        <f>TEXT(RESULT__B[[#This Row],[TIME]],"AM/PM")</f>
        <v>PM</v>
      </c>
      <c r="AB588" t="str">
        <f>TEXT(RESULT__B[[#This Row],[DTEDAY]],"DD")</f>
        <v>26</v>
      </c>
    </row>
    <row r="589" spans="1:28" x14ac:dyDescent="0.25">
      <c r="A589" t="s">
        <v>16</v>
      </c>
      <c r="B589">
        <v>587</v>
      </c>
      <c r="C589" s="1">
        <v>40569</v>
      </c>
      <c r="D589">
        <v>1</v>
      </c>
      <c r="E589">
        <v>0</v>
      </c>
      <c r="F589">
        <v>1</v>
      </c>
      <c r="G589">
        <v>17</v>
      </c>
      <c r="H589" t="s">
        <v>21</v>
      </c>
      <c r="I589">
        <v>3</v>
      </c>
      <c r="J589">
        <v>3</v>
      </c>
      <c r="K589" s="53">
        <v>0.2</v>
      </c>
      <c r="L589" s="53">
        <v>0.18179999999999999</v>
      </c>
      <c r="M589">
        <v>0.93</v>
      </c>
      <c r="N589">
        <v>0.35820000000000002</v>
      </c>
      <c r="O589">
        <v>0</v>
      </c>
      <c r="P589">
        <v>26</v>
      </c>
      <c r="Q589">
        <v>26</v>
      </c>
      <c r="R589" t="s">
        <v>33</v>
      </c>
      <c r="S589">
        <v>2011</v>
      </c>
      <c r="T589" t="s">
        <v>31</v>
      </c>
      <c r="U589" s="66">
        <v>0.70833333333333337</v>
      </c>
      <c r="V589" t="s">
        <v>52</v>
      </c>
      <c r="W589" t="s">
        <v>35</v>
      </c>
      <c r="X589" s="53">
        <v>0.2</v>
      </c>
      <c r="Y589" s="53">
        <v>0.18</v>
      </c>
      <c r="Z589" s="54">
        <v>0.93</v>
      </c>
      <c r="AA589" s="67" t="str">
        <f>TEXT(RESULT__B[[#This Row],[TIME]],"AM/PM")</f>
        <v>PM</v>
      </c>
      <c r="AB589" t="str">
        <f>TEXT(RESULT__B[[#This Row],[DTEDAY]],"DD")</f>
        <v>26</v>
      </c>
    </row>
    <row r="590" spans="1:28" x14ac:dyDescent="0.25">
      <c r="A590" t="s">
        <v>16</v>
      </c>
      <c r="B590">
        <v>588</v>
      </c>
      <c r="C590" s="1">
        <v>40570</v>
      </c>
      <c r="D590">
        <v>1</v>
      </c>
      <c r="E590">
        <v>0</v>
      </c>
      <c r="F590">
        <v>1</v>
      </c>
      <c r="G590">
        <v>16</v>
      </c>
      <c r="H590" t="s">
        <v>21</v>
      </c>
      <c r="I590">
        <v>4</v>
      </c>
      <c r="J590">
        <v>1</v>
      </c>
      <c r="K590" s="53">
        <v>0.22</v>
      </c>
      <c r="L590" s="53">
        <v>0.2273</v>
      </c>
      <c r="M590">
        <v>0.55000000000000004</v>
      </c>
      <c r="N590">
        <v>0.19400000000000001</v>
      </c>
      <c r="O590">
        <v>1</v>
      </c>
      <c r="P590">
        <v>23</v>
      </c>
      <c r="Q590">
        <v>24</v>
      </c>
      <c r="R590" t="s">
        <v>33</v>
      </c>
      <c r="S590">
        <v>2011</v>
      </c>
      <c r="T590" t="s">
        <v>31</v>
      </c>
      <c r="U590" s="66">
        <v>0.66666666666666663</v>
      </c>
      <c r="V590" t="s">
        <v>53</v>
      </c>
      <c r="W590" t="s">
        <v>32</v>
      </c>
      <c r="X590" s="53">
        <v>0.22</v>
      </c>
      <c r="Y590" s="53">
        <v>0.23</v>
      </c>
      <c r="Z590" s="54">
        <v>0.55000000000000004</v>
      </c>
      <c r="AA590" s="67" t="str">
        <f>TEXT(RESULT__B[[#This Row],[TIME]],"AM/PM")</f>
        <v>PM</v>
      </c>
      <c r="AB590" t="str">
        <f>TEXT(RESULT__B[[#This Row],[DTEDAY]],"DD")</f>
        <v>27</v>
      </c>
    </row>
    <row r="591" spans="1:28" x14ac:dyDescent="0.25">
      <c r="A591" t="s">
        <v>16</v>
      </c>
      <c r="B591">
        <v>589</v>
      </c>
      <c r="C591" s="1">
        <v>40570</v>
      </c>
      <c r="D591">
        <v>1</v>
      </c>
      <c r="E591">
        <v>0</v>
      </c>
      <c r="F591">
        <v>1</v>
      </c>
      <c r="G591">
        <v>17</v>
      </c>
      <c r="H591" t="s">
        <v>21</v>
      </c>
      <c r="I591">
        <v>4</v>
      </c>
      <c r="J591">
        <v>1</v>
      </c>
      <c r="K591" s="53">
        <v>0.22</v>
      </c>
      <c r="L591" s="53">
        <v>0.2424</v>
      </c>
      <c r="M591">
        <v>0.55000000000000004</v>
      </c>
      <c r="N591">
        <v>0.1045</v>
      </c>
      <c r="O591">
        <v>2</v>
      </c>
      <c r="P591">
        <v>82</v>
      </c>
      <c r="Q591">
        <v>84</v>
      </c>
      <c r="R591" t="s">
        <v>33</v>
      </c>
      <c r="S591">
        <v>2011</v>
      </c>
      <c r="T591" t="s">
        <v>31</v>
      </c>
      <c r="U591" s="66">
        <v>0.70833333333333337</v>
      </c>
      <c r="V591" t="s">
        <v>53</v>
      </c>
      <c r="W591" t="s">
        <v>32</v>
      </c>
      <c r="X591" s="53">
        <v>0.22</v>
      </c>
      <c r="Y591" s="53">
        <v>0.24</v>
      </c>
      <c r="Z591" s="54">
        <v>0.55000000000000004</v>
      </c>
      <c r="AA591" s="67" t="str">
        <f>TEXT(RESULT__B[[#This Row],[TIME]],"AM/PM")</f>
        <v>PM</v>
      </c>
      <c r="AB591" t="str">
        <f>TEXT(RESULT__B[[#This Row],[DTEDAY]],"DD")</f>
        <v>27</v>
      </c>
    </row>
    <row r="592" spans="1:28" x14ac:dyDescent="0.25">
      <c r="A592" t="s">
        <v>16</v>
      </c>
      <c r="B592">
        <v>590</v>
      </c>
      <c r="C592" s="1">
        <v>40570</v>
      </c>
      <c r="D592">
        <v>1</v>
      </c>
      <c r="E592">
        <v>0</v>
      </c>
      <c r="F592">
        <v>1</v>
      </c>
      <c r="G592">
        <v>18</v>
      </c>
      <c r="H592" t="s">
        <v>21</v>
      </c>
      <c r="I592">
        <v>4</v>
      </c>
      <c r="J592">
        <v>1</v>
      </c>
      <c r="K592" s="53">
        <v>0.2</v>
      </c>
      <c r="L592" s="53">
        <v>0.2273</v>
      </c>
      <c r="M592">
        <v>0.69</v>
      </c>
      <c r="N592">
        <v>8.9599999999999999E-2</v>
      </c>
      <c r="O592">
        <v>3</v>
      </c>
      <c r="P592">
        <v>101</v>
      </c>
      <c r="Q592">
        <v>104</v>
      </c>
      <c r="R592" t="s">
        <v>33</v>
      </c>
      <c r="S592">
        <v>2011</v>
      </c>
      <c r="T592" t="s">
        <v>31</v>
      </c>
      <c r="U592" s="66">
        <v>0.75</v>
      </c>
      <c r="V592" t="s">
        <v>53</v>
      </c>
      <c r="W592" t="s">
        <v>32</v>
      </c>
      <c r="X592" s="53">
        <v>0.2</v>
      </c>
      <c r="Y592" s="53">
        <v>0.23</v>
      </c>
      <c r="Z592" s="54">
        <v>0.69</v>
      </c>
      <c r="AA592" s="67" t="str">
        <f>TEXT(RESULT__B[[#This Row],[TIME]],"AM/PM")</f>
        <v>PM</v>
      </c>
      <c r="AB592" t="str">
        <f>TEXT(RESULT__B[[#This Row],[DTEDAY]],"DD")</f>
        <v>27</v>
      </c>
    </row>
    <row r="593" spans="1:28" x14ac:dyDescent="0.25">
      <c r="A593" t="s">
        <v>16</v>
      </c>
      <c r="B593">
        <v>591</v>
      </c>
      <c r="C593" s="1">
        <v>40570</v>
      </c>
      <c r="D593">
        <v>1</v>
      </c>
      <c r="E593">
        <v>0</v>
      </c>
      <c r="F593">
        <v>1</v>
      </c>
      <c r="G593">
        <v>19</v>
      </c>
      <c r="H593" t="s">
        <v>21</v>
      </c>
      <c r="I593">
        <v>4</v>
      </c>
      <c r="J593">
        <v>1</v>
      </c>
      <c r="K593" s="53">
        <v>0.2</v>
      </c>
      <c r="L593" s="53">
        <v>0.2273</v>
      </c>
      <c r="M593">
        <v>0.69</v>
      </c>
      <c r="N593">
        <v>8.9599999999999999E-2</v>
      </c>
      <c r="O593">
        <v>3</v>
      </c>
      <c r="P593">
        <v>76</v>
      </c>
      <c r="Q593">
        <v>79</v>
      </c>
      <c r="R593" t="s">
        <v>33</v>
      </c>
      <c r="S593">
        <v>2011</v>
      </c>
      <c r="T593" t="s">
        <v>31</v>
      </c>
      <c r="U593" s="66">
        <v>0.79166666666666663</v>
      </c>
      <c r="V593" t="s">
        <v>53</v>
      </c>
      <c r="W593" t="s">
        <v>32</v>
      </c>
      <c r="X593" s="53">
        <v>0.2</v>
      </c>
      <c r="Y593" s="53">
        <v>0.23</v>
      </c>
      <c r="Z593" s="54">
        <v>0.69</v>
      </c>
      <c r="AA593" s="67" t="str">
        <f>TEXT(RESULT__B[[#This Row],[TIME]],"AM/PM")</f>
        <v>PM</v>
      </c>
      <c r="AB593" t="str">
        <f>TEXT(RESULT__B[[#This Row],[DTEDAY]],"DD")</f>
        <v>27</v>
      </c>
    </row>
    <row r="594" spans="1:28" x14ac:dyDescent="0.25">
      <c r="A594" t="s">
        <v>16</v>
      </c>
      <c r="B594">
        <v>592</v>
      </c>
      <c r="C594" s="1">
        <v>40570</v>
      </c>
      <c r="D594">
        <v>1</v>
      </c>
      <c r="E594">
        <v>0</v>
      </c>
      <c r="F594">
        <v>1</v>
      </c>
      <c r="G594">
        <v>20</v>
      </c>
      <c r="H594" t="s">
        <v>21</v>
      </c>
      <c r="I594">
        <v>4</v>
      </c>
      <c r="J594">
        <v>1</v>
      </c>
      <c r="K594" s="53">
        <v>0.18</v>
      </c>
      <c r="L594" s="53">
        <v>0.21210000000000001</v>
      </c>
      <c r="M594">
        <v>0.74</v>
      </c>
      <c r="N594">
        <v>8.9599999999999999E-2</v>
      </c>
      <c r="O594">
        <v>4</v>
      </c>
      <c r="P594">
        <v>55</v>
      </c>
      <c r="Q594">
        <v>59</v>
      </c>
      <c r="R594" t="s">
        <v>33</v>
      </c>
      <c r="S594">
        <v>2011</v>
      </c>
      <c r="T594" t="s">
        <v>31</v>
      </c>
      <c r="U594" s="66">
        <v>0.83333333333333337</v>
      </c>
      <c r="V594" t="s">
        <v>53</v>
      </c>
      <c r="W594" t="s">
        <v>32</v>
      </c>
      <c r="X594" s="53">
        <v>0.18</v>
      </c>
      <c r="Y594" s="53">
        <v>0.21</v>
      </c>
      <c r="Z594" s="54">
        <v>0.74</v>
      </c>
      <c r="AA594" s="67" t="str">
        <f>TEXT(RESULT__B[[#This Row],[TIME]],"AM/PM")</f>
        <v>PM</v>
      </c>
      <c r="AB594" t="str">
        <f>TEXT(RESULT__B[[#This Row],[DTEDAY]],"DD")</f>
        <v>27</v>
      </c>
    </row>
    <row r="595" spans="1:28" x14ac:dyDescent="0.25">
      <c r="A595" t="s">
        <v>16</v>
      </c>
      <c r="B595">
        <v>593</v>
      </c>
      <c r="C595" s="1">
        <v>40570</v>
      </c>
      <c r="D595">
        <v>1</v>
      </c>
      <c r="E595">
        <v>0</v>
      </c>
      <c r="F595">
        <v>1</v>
      </c>
      <c r="G595">
        <v>21</v>
      </c>
      <c r="H595" t="s">
        <v>21</v>
      </c>
      <c r="I595">
        <v>4</v>
      </c>
      <c r="J595">
        <v>1</v>
      </c>
      <c r="K595" s="53">
        <v>0.18</v>
      </c>
      <c r="L595" s="53">
        <v>0.21210000000000001</v>
      </c>
      <c r="M595">
        <v>0.74</v>
      </c>
      <c r="N595">
        <v>8.9599999999999999E-2</v>
      </c>
      <c r="O595">
        <v>2</v>
      </c>
      <c r="P595">
        <v>36</v>
      </c>
      <c r="Q595">
        <v>38</v>
      </c>
      <c r="R595" t="s">
        <v>33</v>
      </c>
      <c r="S595">
        <v>2011</v>
      </c>
      <c r="T595" t="s">
        <v>31</v>
      </c>
      <c r="U595" s="66">
        <v>0.875</v>
      </c>
      <c r="V595" t="s">
        <v>53</v>
      </c>
      <c r="W595" t="s">
        <v>32</v>
      </c>
      <c r="X595" s="53">
        <v>0.18</v>
      </c>
      <c r="Y595" s="53">
        <v>0.21</v>
      </c>
      <c r="Z595" s="54">
        <v>0.74</v>
      </c>
      <c r="AA595" s="67" t="str">
        <f>TEXT(RESULT__B[[#This Row],[TIME]],"AM/PM")</f>
        <v>PM</v>
      </c>
      <c r="AB595" t="str">
        <f>TEXT(RESULT__B[[#This Row],[DTEDAY]],"DD")</f>
        <v>27</v>
      </c>
    </row>
    <row r="596" spans="1:28" x14ac:dyDescent="0.25">
      <c r="A596" t="s">
        <v>16</v>
      </c>
      <c r="B596">
        <v>594</v>
      </c>
      <c r="C596" s="1">
        <v>40570</v>
      </c>
      <c r="D596">
        <v>1</v>
      </c>
      <c r="E596">
        <v>0</v>
      </c>
      <c r="F596">
        <v>1</v>
      </c>
      <c r="G596">
        <v>22</v>
      </c>
      <c r="H596" t="s">
        <v>21</v>
      </c>
      <c r="I596">
        <v>4</v>
      </c>
      <c r="J596">
        <v>1</v>
      </c>
      <c r="K596" s="53">
        <v>0.18</v>
      </c>
      <c r="L596" s="53">
        <v>0.21210000000000001</v>
      </c>
      <c r="M596">
        <v>0.74</v>
      </c>
      <c r="N596">
        <v>8.9599999999999999E-2</v>
      </c>
      <c r="O596">
        <v>0</v>
      </c>
      <c r="P596">
        <v>27</v>
      </c>
      <c r="Q596">
        <v>27</v>
      </c>
      <c r="R596" t="s">
        <v>33</v>
      </c>
      <c r="S596">
        <v>2011</v>
      </c>
      <c r="T596" t="s">
        <v>31</v>
      </c>
      <c r="U596" s="66">
        <v>0.91666666666666663</v>
      </c>
      <c r="V596" t="s">
        <v>53</v>
      </c>
      <c r="W596" t="s">
        <v>32</v>
      </c>
      <c r="X596" s="53">
        <v>0.18</v>
      </c>
      <c r="Y596" s="53">
        <v>0.21</v>
      </c>
      <c r="Z596" s="54">
        <v>0.74</v>
      </c>
      <c r="AA596" s="67" t="str">
        <f>TEXT(RESULT__B[[#This Row],[TIME]],"AM/PM")</f>
        <v>PM</v>
      </c>
      <c r="AB596" t="str">
        <f>TEXT(RESULT__B[[#This Row],[DTEDAY]],"DD")</f>
        <v>27</v>
      </c>
    </row>
    <row r="597" spans="1:28" x14ac:dyDescent="0.25">
      <c r="A597" t="s">
        <v>16</v>
      </c>
      <c r="B597">
        <v>595</v>
      </c>
      <c r="C597" s="1">
        <v>40570</v>
      </c>
      <c r="D597">
        <v>1</v>
      </c>
      <c r="E597">
        <v>0</v>
      </c>
      <c r="F597">
        <v>1</v>
      </c>
      <c r="G597">
        <v>23</v>
      </c>
      <c r="H597" t="s">
        <v>21</v>
      </c>
      <c r="I597">
        <v>4</v>
      </c>
      <c r="J597">
        <v>1</v>
      </c>
      <c r="K597" s="53">
        <v>0.18</v>
      </c>
      <c r="L597" s="53">
        <v>0.19700000000000001</v>
      </c>
      <c r="M597">
        <v>0.8</v>
      </c>
      <c r="N597">
        <v>0.16420000000000001</v>
      </c>
      <c r="O597">
        <v>0</v>
      </c>
      <c r="P597">
        <v>16</v>
      </c>
      <c r="Q597">
        <v>16</v>
      </c>
      <c r="R597" t="s">
        <v>33</v>
      </c>
      <c r="S597">
        <v>2011</v>
      </c>
      <c r="T597" t="s">
        <v>31</v>
      </c>
      <c r="U597" s="66">
        <v>0.95833333333333337</v>
      </c>
      <c r="V597" t="s">
        <v>53</v>
      </c>
      <c r="W597" t="s">
        <v>32</v>
      </c>
      <c r="X597" s="53">
        <v>0.18</v>
      </c>
      <c r="Y597" s="53">
        <v>0.2</v>
      </c>
      <c r="Z597" s="54">
        <v>0.8</v>
      </c>
      <c r="AA597" s="67" t="str">
        <f>TEXT(RESULT__B[[#This Row],[TIME]],"AM/PM")</f>
        <v>PM</v>
      </c>
      <c r="AB597" t="str">
        <f>TEXT(RESULT__B[[#This Row],[DTEDAY]],"DD")</f>
        <v>27</v>
      </c>
    </row>
    <row r="598" spans="1:28" x14ac:dyDescent="0.25">
      <c r="A598" t="s">
        <v>16</v>
      </c>
      <c r="B598">
        <v>596</v>
      </c>
      <c r="C598" s="1">
        <v>40571</v>
      </c>
      <c r="D598">
        <v>1</v>
      </c>
      <c r="E598">
        <v>0</v>
      </c>
      <c r="F598">
        <v>1</v>
      </c>
      <c r="G598">
        <v>0</v>
      </c>
      <c r="H598" t="s">
        <v>21</v>
      </c>
      <c r="I598">
        <v>5</v>
      </c>
      <c r="J598">
        <v>2</v>
      </c>
      <c r="K598" s="53">
        <v>0.2</v>
      </c>
      <c r="L598" s="53">
        <v>0.21210000000000001</v>
      </c>
      <c r="M598">
        <v>0.75</v>
      </c>
      <c r="N598">
        <v>0.1343</v>
      </c>
      <c r="O598">
        <v>0</v>
      </c>
      <c r="P598">
        <v>9</v>
      </c>
      <c r="Q598">
        <v>9</v>
      </c>
      <c r="R598" t="s">
        <v>33</v>
      </c>
      <c r="S598">
        <v>2011</v>
      </c>
      <c r="T598" t="s">
        <v>31</v>
      </c>
      <c r="U598" s="66">
        <v>0</v>
      </c>
      <c r="V598" t="s">
        <v>54</v>
      </c>
      <c r="W598" t="s">
        <v>34</v>
      </c>
      <c r="X598" s="53">
        <v>0.2</v>
      </c>
      <c r="Y598" s="53">
        <v>0.21</v>
      </c>
      <c r="Z598" s="54">
        <v>0.75</v>
      </c>
      <c r="AA598" s="67" t="str">
        <f>TEXT(RESULT__B[[#This Row],[TIME]],"AM/PM")</f>
        <v>AM</v>
      </c>
      <c r="AB598" t="str">
        <f>TEXT(RESULT__B[[#This Row],[DTEDAY]],"DD")</f>
        <v>28</v>
      </c>
    </row>
    <row r="599" spans="1:28" x14ac:dyDescent="0.25">
      <c r="A599" t="s">
        <v>16</v>
      </c>
      <c r="B599">
        <v>597</v>
      </c>
      <c r="C599" s="1">
        <v>40571</v>
      </c>
      <c r="D599">
        <v>1</v>
      </c>
      <c r="E599">
        <v>0</v>
      </c>
      <c r="F599">
        <v>1</v>
      </c>
      <c r="G599">
        <v>1</v>
      </c>
      <c r="H599" t="s">
        <v>21</v>
      </c>
      <c r="I599">
        <v>5</v>
      </c>
      <c r="J599">
        <v>2</v>
      </c>
      <c r="K599" s="53">
        <v>0.2</v>
      </c>
      <c r="L599" s="53">
        <v>0.21210000000000001</v>
      </c>
      <c r="M599">
        <v>0.75</v>
      </c>
      <c r="N599">
        <v>0.1343</v>
      </c>
      <c r="O599">
        <v>1</v>
      </c>
      <c r="P599">
        <v>2</v>
      </c>
      <c r="Q599">
        <v>3</v>
      </c>
      <c r="R599" t="s">
        <v>33</v>
      </c>
      <c r="S599">
        <v>2011</v>
      </c>
      <c r="T599" t="s">
        <v>31</v>
      </c>
      <c r="U599" s="66">
        <v>4.1666666666666664E-2</v>
      </c>
      <c r="V599" t="s">
        <v>54</v>
      </c>
      <c r="W599" t="s">
        <v>34</v>
      </c>
      <c r="X599" s="53">
        <v>0.2</v>
      </c>
      <c r="Y599" s="53">
        <v>0.21</v>
      </c>
      <c r="Z599" s="54">
        <v>0.75</v>
      </c>
      <c r="AA599" s="67" t="str">
        <f>TEXT(RESULT__B[[#This Row],[TIME]],"AM/PM")</f>
        <v>AM</v>
      </c>
      <c r="AB599" t="str">
        <f>TEXT(RESULT__B[[#This Row],[DTEDAY]],"DD")</f>
        <v>28</v>
      </c>
    </row>
    <row r="600" spans="1:28" x14ac:dyDescent="0.25">
      <c r="A600" t="s">
        <v>16</v>
      </c>
      <c r="B600">
        <v>598</v>
      </c>
      <c r="C600" s="1">
        <v>40571</v>
      </c>
      <c r="D600">
        <v>1</v>
      </c>
      <c r="E600">
        <v>0</v>
      </c>
      <c r="F600">
        <v>1</v>
      </c>
      <c r="G600">
        <v>2</v>
      </c>
      <c r="H600" t="s">
        <v>21</v>
      </c>
      <c r="I600">
        <v>5</v>
      </c>
      <c r="J600">
        <v>2</v>
      </c>
      <c r="K600" s="53">
        <v>0.2</v>
      </c>
      <c r="L600" s="53">
        <v>0.21210000000000001</v>
      </c>
      <c r="M600">
        <v>0.75</v>
      </c>
      <c r="N600">
        <v>0.16420000000000001</v>
      </c>
      <c r="O600">
        <v>0</v>
      </c>
      <c r="P600">
        <v>2</v>
      </c>
      <c r="Q600">
        <v>2</v>
      </c>
      <c r="R600" t="s">
        <v>33</v>
      </c>
      <c r="S600">
        <v>2011</v>
      </c>
      <c r="T600" t="s">
        <v>31</v>
      </c>
      <c r="U600" s="66">
        <v>8.3333333333333329E-2</v>
      </c>
      <c r="V600" t="s">
        <v>54</v>
      </c>
      <c r="W600" t="s">
        <v>34</v>
      </c>
      <c r="X600" s="53">
        <v>0.2</v>
      </c>
      <c r="Y600" s="53">
        <v>0.21</v>
      </c>
      <c r="Z600" s="54">
        <v>0.75</v>
      </c>
      <c r="AA600" s="67" t="str">
        <f>TEXT(RESULT__B[[#This Row],[TIME]],"AM/PM")</f>
        <v>AM</v>
      </c>
      <c r="AB600" t="str">
        <f>TEXT(RESULT__B[[#This Row],[DTEDAY]],"DD")</f>
        <v>28</v>
      </c>
    </row>
    <row r="601" spans="1:28" x14ac:dyDescent="0.25">
      <c r="A601" t="s">
        <v>16</v>
      </c>
      <c r="B601">
        <v>599</v>
      </c>
      <c r="C601" s="1">
        <v>40571</v>
      </c>
      <c r="D601">
        <v>1</v>
      </c>
      <c r="E601">
        <v>0</v>
      </c>
      <c r="F601">
        <v>1</v>
      </c>
      <c r="G601">
        <v>3</v>
      </c>
      <c r="H601" t="s">
        <v>21</v>
      </c>
      <c r="I601">
        <v>5</v>
      </c>
      <c r="J601">
        <v>2</v>
      </c>
      <c r="K601" s="53">
        <v>0.2</v>
      </c>
      <c r="L601" s="53">
        <v>0.2273</v>
      </c>
      <c r="M601">
        <v>0.75</v>
      </c>
      <c r="N601">
        <v>0.1045</v>
      </c>
      <c r="O601">
        <v>1</v>
      </c>
      <c r="P601">
        <v>0</v>
      </c>
      <c r="Q601">
        <v>1</v>
      </c>
      <c r="R601" t="s">
        <v>33</v>
      </c>
      <c r="S601">
        <v>2011</v>
      </c>
      <c r="T601" t="s">
        <v>31</v>
      </c>
      <c r="U601" s="66">
        <v>0.125</v>
      </c>
      <c r="V601" t="s">
        <v>54</v>
      </c>
      <c r="W601" t="s">
        <v>34</v>
      </c>
      <c r="X601" s="53">
        <v>0.2</v>
      </c>
      <c r="Y601" s="53">
        <v>0.23</v>
      </c>
      <c r="Z601" s="54">
        <v>0.75</v>
      </c>
      <c r="AA601" s="67" t="str">
        <f>TEXT(RESULT__B[[#This Row],[TIME]],"AM/PM")</f>
        <v>AM</v>
      </c>
      <c r="AB601" t="str">
        <f>TEXT(RESULT__B[[#This Row],[DTEDAY]],"DD")</f>
        <v>28</v>
      </c>
    </row>
    <row r="602" spans="1:28" x14ac:dyDescent="0.25">
      <c r="A602" t="s">
        <v>16</v>
      </c>
      <c r="B602">
        <v>600</v>
      </c>
      <c r="C602" s="1">
        <v>40571</v>
      </c>
      <c r="D602">
        <v>1</v>
      </c>
      <c r="E602">
        <v>0</v>
      </c>
      <c r="F602">
        <v>1</v>
      </c>
      <c r="G602">
        <v>5</v>
      </c>
      <c r="H602" t="s">
        <v>21</v>
      </c>
      <c r="I602">
        <v>5</v>
      </c>
      <c r="J602">
        <v>2</v>
      </c>
      <c r="K602" s="53">
        <v>0.18</v>
      </c>
      <c r="L602" s="53">
        <v>0.21210000000000001</v>
      </c>
      <c r="M602">
        <v>0.8</v>
      </c>
      <c r="N602">
        <v>0.1045</v>
      </c>
      <c r="O602">
        <v>0</v>
      </c>
      <c r="P602">
        <v>4</v>
      </c>
      <c r="Q602">
        <v>4</v>
      </c>
      <c r="R602" t="s">
        <v>33</v>
      </c>
      <c r="S602">
        <v>2011</v>
      </c>
      <c r="T602" t="s">
        <v>31</v>
      </c>
      <c r="U602" s="66">
        <v>0.20833333333333334</v>
      </c>
      <c r="V602" t="s">
        <v>54</v>
      </c>
      <c r="W602" t="s">
        <v>34</v>
      </c>
      <c r="X602" s="53">
        <v>0.18</v>
      </c>
      <c r="Y602" s="53">
        <v>0.21</v>
      </c>
      <c r="Z602" s="54">
        <v>0.8</v>
      </c>
      <c r="AA602" s="67" t="str">
        <f>TEXT(RESULT__B[[#This Row],[TIME]],"AM/PM")</f>
        <v>AM</v>
      </c>
      <c r="AB602" t="str">
        <f>TEXT(RESULT__B[[#This Row],[DTEDAY]],"DD")</f>
        <v>28</v>
      </c>
    </row>
    <row r="603" spans="1:28" x14ac:dyDescent="0.25">
      <c r="A603" t="s">
        <v>16</v>
      </c>
      <c r="B603">
        <v>601</v>
      </c>
      <c r="C603" s="1">
        <v>40571</v>
      </c>
      <c r="D603">
        <v>1</v>
      </c>
      <c r="E603">
        <v>0</v>
      </c>
      <c r="F603">
        <v>1</v>
      </c>
      <c r="G603">
        <v>6</v>
      </c>
      <c r="H603" t="s">
        <v>21</v>
      </c>
      <c r="I603">
        <v>5</v>
      </c>
      <c r="J603">
        <v>2</v>
      </c>
      <c r="K603" s="53">
        <v>0.18</v>
      </c>
      <c r="L603" s="53">
        <v>0.19700000000000001</v>
      </c>
      <c r="M603">
        <v>0.8</v>
      </c>
      <c r="N603">
        <v>0.1343</v>
      </c>
      <c r="O603">
        <v>0</v>
      </c>
      <c r="P603">
        <v>16</v>
      </c>
      <c r="Q603">
        <v>16</v>
      </c>
      <c r="R603" t="s">
        <v>33</v>
      </c>
      <c r="S603">
        <v>2011</v>
      </c>
      <c r="T603" t="s">
        <v>31</v>
      </c>
      <c r="U603" s="66">
        <v>0.25</v>
      </c>
      <c r="V603" t="s">
        <v>54</v>
      </c>
      <c r="W603" t="s">
        <v>34</v>
      </c>
      <c r="X603" s="53">
        <v>0.18</v>
      </c>
      <c r="Y603" s="53">
        <v>0.2</v>
      </c>
      <c r="Z603" s="54">
        <v>0.8</v>
      </c>
      <c r="AA603" s="67" t="str">
        <f>TEXT(RESULT__B[[#This Row],[TIME]],"AM/PM")</f>
        <v>AM</v>
      </c>
      <c r="AB603" t="str">
        <f>TEXT(RESULT__B[[#This Row],[DTEDAY]],"DD")</f>
        <v>28</v>
      </c>
    </row>
    <row r="604" spans="1:28" x14ac:dyDescent="0.25">
      <c r="A604" t="s">
        <v>16</v>
      </c>
      <c r="B604">
        <v>602</v>
      </c>
      <c r="C604" s="1">
        <v>40571</v>
      </c>
      <c r="D604">
        <v>1</v>
      </c>
      <c r="E604">
        <v>0</v>
      </c>
      <c r="F604">
        <v>1</v>
      </c>
      <c r="G604">
        <v>7</v>
      </c>
      <c r="H604" t="s">
        <v>21</v>
      </c>
      <c r="I604">
        <v>5</v>
      </c>
      <c r="J604">
        <v>2</v>
      </c>
      <c r="K604" s="53">
        <v>0.16</v>
      </c>
      <c r="L604" s="53">
        <v>0.19700000000000001</v>
      </c>
      <c r="M604">
        <v>0.86</v>
      </c>
      <c r="N604">
        <v>8.9599999999999999E-2</v>
      </c>
      <c r="O604">
        <v>2</v>
      </c>
      <c r="P604">
        <v>58</v>
      </c>
      <c r="Q604">
        <v>60</v>
      </c>
      <c r="R604" t="s">
        <v>33</v>
      </c>
      <c r="S604">
        <v>2011</v>
      </c>
      <c r="T604" t="s">
        <v>31</v>
      </c>
      <c r="U604" s="66">
        <v>0.29166666666666669</v>
      </c>
      <c r="V604" t="s">
        <v>54</v>
      </c>
      <c r="W604" t="s">
        <v>34</v>
      </c>
      <c r="X604" s="53">
        <v>0.16</v>
      </c>
      <c r="Y604" s="53">
        <v>0.2</v>
      </c>
      <c r="Z604" s="54">
        <v>0.86</v>
      </c>
      <c r="AA604" s="67" t="str">
        <f>TEXT(RESULT__B[[#This Row],[TIME]],"AM/PM")</f>
        <v>AM</v>
      </c>
      <c r="AB604" t="str">
        <f>TEXT(RESULT__B[[#This Row],[DTEDAY]],"DD")</f>
        <v>28</v>
      </c>
    </row>
    <row r="605" spans="1:28" x14ac:dyDescent="0.25">
      <c r="A605" t="s">
        <v>16</v>
      </c>
      <c r="B605">
        <v>603</v>
      </c>
      <c r="C605" s="1">
        <v>40571</v>
      </c>
      <c r="D605">
        <v>1</v>
      </c>
      <c r="E605">
        <v>0</v>
      </c>
      <c r="F605">
        <v>1</v>
      </c>
      <c r="G605">
        <v>8</v>
      </c>
      <c r="H605" t="s">
        <v>21</v>
      </c>
      <c r="I605">
        <v>5</v>
      </c>
      <c r="J605">
        <v>2</v>
      </c>
      <c r="K605" s="53">
        <v>0.16</v>
      </c>
      <c r="L605" s="53">
        <v>0.19700000000000001</v>
      </c>
      <c r="M605">
        <v>0.86</v>
      </c>
      <c r="N605">
        <v>8.9599999999999999E-2</v>
      </c>
      <c r="O605">
        <v>2</v>
      </c>
      <c r="P605">
        <v>155</v>
      </c>
      <c r="Q605">
        <v>157</v>
      </c>
      <c r="R605" t="s">
        <v>33</v>
      </c>
      <c r="S605">
        <v>2011</v>
      </c>
      <c r="T605" t="s">
        <v>31</v>
      </c>
      <c r="U605" s="66">
        <v>0.33333333333333331</v>
      </c>
      <c r="V605" t="s">
        <v>54</v>
      </c>
      <c r="W605" t="s">
        <v>34</v>
      </c>
      <c r="X605" s="53">
        <v>0.16</v>
      </c>
      <c r="Y605" s="53">
        <v>0.2</v>
      </c>
      <c r="Z605" s="54">
        <v>0.86</v>
      </c>
      <c r="AA605" s="67" t="str">
        <f>TEXT(RESULT__B[[#This Row],[TIME]],"AM/PM")</f>
        <v>AM</v>
      </c>
      <c r="AB605" t="str">
        <f>TEXT(RESULT__B[[#This Row],[DTEDAY]],"DD")</f>
        <v>28</v>
      </c>
    </row>
    <row r="606" spans="1:28" x14ac:dyDescent="0.25">
      <c r="A606" t="s">
        <v>16</v>
      </c>
      <c r="B606">
        <v>604</v>
      </c>
      <c r="C606" s="1">
        <v>40571</v>
      </c>
      <c r="D606">
        <v>1</v>
      </c>
      <c r="E606">
        <v>0</v>
      </c>
      <c r="F606">
        <v>1</v>
      </c>
      <c r="G606">
        <v>9</v>
      </c>
      <c r="H606" t="s">
        <v>21</v>
      </c>
      <c r="I606">
        <v>5</v>
      </c>
      <c r="J606">
        <v>3</v>
      </c>
      <c r="K606" s="53">
        <v>0.18</v>
      </c>
      <c r="L606" s="53">
        <v>0.21210000000000001</v>
      </c>
      <c r="M606">
        <v>0.86</v>
      </c>
      <c r="N606">
        <v>8.9599999999999999E-2</v>
      </c>
      <c r="O606">
        <v>6</v>
      </c>
      <c r="P606">
        <v>95</v>
      </c>
      <c r="Q606">
        <v>101</v>
      </c>
      <c r="R606" t="s">
        <v>33</v>
      </c>
      <c r="S606">
        <v>2011</v>
      </c>
      <c r="T606" t="s">
        <v>31</v>
      </c>
      <c r="U606" s="66">
        <v>0.375</v>
      </c>
      <c r="V606" t="s">
        <v>54</v>
      </c>
      <c r="W606" t="s">
        <v>35</v>
      </c>
      <c r="X606" s="53">
        <v>0.18</v>
      </c>
      <c r="Y606" s="53">
        <v>0.21</v>
      </c>
      <c r="Z606" s="54">
        <v>0.86</v>
      </c>
      <c r="AA606" s="67" t="str">
        <f>TEXT(RESULT__B[[#This Row],[TIME]],"AM/PM")</f>
        <v>AM</v>
      </c>
      <c r="AB606" t="str">
        <f>TEXT(RESULT__B[[#This Row],[DTEDAY]],"DD")</f>
        <v>28</v>
      </c>
    </row>
    <row r="607" spans="1:28" x14ac:dyDescent="0.25">
      <c r="A607" t="s">
        <v>16</v>
      </c>
      <c r="B607">
        <v>605</v>
      </c>
      <c r="C607" s="1">
        <v>40571</v>
      </c>
      <c r="D607">
        <v>1</v>
      </c>
      <c r="E607">
        <v>0</v>
      </c>
      <c r="F607">
        <v>1</v>
      </c>
      <c r="G607">
        <v>10</v>
      </c>
      <c r="H607" t="s">
        <v>21</v>
      </c>
      <c r="I607">
        <v>5</v>
      </c>
      <c r="J607">
        <v>3</v>
      </c>
      <c r="K607" s="53">
        <v>0.18</v>
      </c>
      <c r="L607" s="53">
        <v>0.21210000000000001</v>
      </c>
      <c r="M607">
        <v>0.86</v>
      </c>
      <c r="N607">
        <v>0.1045</v>
      </c>
      <c r="O607">
        <v>0</v>
      </c>
      <c r="P607">
        <v>49</v>
      </c>
      <c r="Q607">
        <v>49</v>
      </c>
      <c r="R607" t="s">
        <v>33</v>
      </c>
      <c r="S607">
        <v>2011</v>
      </c>
      <c r="T607" t="s">
        <v>31</v>
      </c>
      <c r="U607" s="66">
        <v>0.41666666666666669</v>
      </c>
      <c r="V607" t="s">
        <v>54</v>
      </c>
      <c r="W607" t="s">
        <v>35</v>
      </c>
      <c r="X607" s="53">
        <v>0.18</v>
      </c>
      <c r="Y607" s="53">
        <v>0.21</v>
      </c>
      <c r="Z607" s="54">
        <v>0.86</v>
      </c>
      <c r="AA607" s="67" t="str">
        <f>TEXT(RESULT__B[[#This Row],[TIME]],"AM/PM")</f>
        <v>AM</v>
      </c>
      <c r="AB607" t="str">
        <f>TEXT(RESULT__B[[#This Row],[DTEDAY]],"DD")</f>
        <v>28</v>
      </c>
    </row>
    <row r="608" spans="1:28" x14ac:dyDescent="0.25">
      <c r="A608" t="s">
        <v>16</v>
      </c>
      <c r="B608">
        <v>606</v>
      </c>
      <c r="C608" s="1">
        <v>40571</v>
      </c>
      <c r="D608">
        <v>1</v>
      </c>
      <c r="E608">
        <v>0</v>
      </c>
      <c r="F608">
        <v>1</v>
      </c>
      <c r="G608">
        <v>11</v>
      </c>
      <c r="H608" t="s">
        <v>21</v>
      </c>
      <c r="I608">
        <v>5</v>
      </c>
      <c r="J608">
        <v>3</v>
      </c>
      <c r="K608" s="53">
        <v>0.18</v>
      </c>
      <c r="L608" s="53">
        <v>0.21210000000000001</v>
      </c>
      <c r="M608">
        <v>0.93</v>
      </c>
      <c r="N608">
        <v>0.1045</v>
      </c>
      <c r="O608">
        <v>0</v>
      </c>
      <c r="P608">
        <v>30</v>
      </c>
      <c r="Q608">
        <v>30</v>
      </c>
      <c r="R608" t="s">
        <v>33</v>
      </c>
      <c r="S608">
        <v>2011</v>
      </c>
      <c r="T608" t="s">
        <v>31</v>
      </c>
      <c r="U608" s="66">
        <v>0.45833333333333331</v>
      </c>
      <c r="V608" t="s">
        <v>54</v>
      </c>
      <c r="W608" t="s">
        <v>35</v>
      </c>
      <c r="X608" s="53">
        <v>0.18</v>
      </c>
      <c r="Y608" s="53">
        <v>0.21</v>
      </c>
      <c r="Z608" s="54">
        <v>0.93</v>
      </c>
      <c r="AA608" s="67" t="str">
        <f>TEXT(RESULT__B[[#This Row],[TIME]],"AM/PM")</f>
        <v>AM</v>
      </c>
      <c r="AB608" t="str">
        <f>TEXT(RESULT__B[[#This Row],[DTEDAY]],"DD")</f>
        <v>28</v>
      </c>
    </row>
    <row r="609" spans="1:28" x14ac:dyDescent="0.25">
      <c r="A609" t="s">
        <v>16</v>
      </c>
      <c r="B609">
        <v>607</v>
      </c>
      <c r="C609" s="1">
        <v>40571</v>
      </c>
      <c r="D609">
        <v>1</v>
      </c>
      <c r="E609">
        <v>0</v>
      </c>
      <c r="F609">
        <v>1</v>
      </c>
      <c r="G609">
        <v>12</v>
      </c>
      <c r="H609" t="s">
        <v>21</v>
      </c>
      <c r="I609">
        <v>5</v>
      </c>
      <c r="J609">
        <v>3</v>
      </c>
      <c r="K609" s="53">
        <v>0.18</v>
      </c>
      <c r="L609" s="53">
        <v>0.21210000000000001</v>
      </c>
      <c r="M609">
        <v>0.93</v>
      </c>
      <c r="N609">
        <v>0.1045</v>
      </c>
      <c r="O609">
        <v>1</v>
      </c>
      <c r="P609">
        <v>28</v>
      </c>
      <c r="Q609">
        <v>29</v>
      </c>
      <c r="R609" t="s">
        <v>33</v>
      </c>
      <c r="S609">
        <v>2011</v>
      </c>
      <c r="T609" t="s">
        <v>31</v>
      </c>
      <c r="U609" s="66">
        <v>0.5</v>
      </c>
      <c r="V609" t="s">
        <v>54</v>
      </c>
      <c r="W609" t="s">
        <v>35</v>
      </c>
      <c r="X609" s="53">
        <v>0.18</v>
      </c>
      <c r="Y609" s="53">
        <v>0.21</v>
      </c>
      <c r="Z609" s="54">
        <v>0.93</v>
      </c>
      <c r="AA609" s="67" t="str">
        <f>TEXT(RESULT__B[[#This Row],[TIME]],"AM/PM")</f>
        <v>PM</v>
      </c>
      <c r="AB609" t="str">
        <f>TEXT(RESULT__B[[#This Row],[DTEDAY]],"DD")</f>
        <v>28</v>
      </c>
    </row>
    <row r="610" spans="1:28" x14ac:dyDescent="0.25">
      <c r="A610" t="s">
        <v>16</v>
      </c>
      <c r="B610">
        <v>608</v>
      </c>
      <c r="C610" s="1">
        <v>40571</v>
      </c>
      <c r="D610">
        <v>1</v>
      </c>
      <c r="E610">
        <v>0</v>
      </c>
      <c r="F610">
        <v>1</v>
      </c>
      <c r="G610">
        <v>13</v>
      </c>
      <c r="H610" t="s">
        <v>21</v>
      </c>
      <c r="I610">
        <v>5</v>
      </c>
      <c r="J610">
        <v>3</v>
      </c>
      <c r="K610" s="53">
        <v>0.18</v>
      </c>
      <c r="L610" s="53">
        <v>0.21210000000000001</v>
      </c>
      <c r="M610">
        <v>0.93</v>
      </c>
      <c r="N610">
        <v>0.1045</v>
      </c>
      <c r="O610">
        <v>0</v>
      </c>
      <c r="P610">
        <v>31</v>
      </c>
      <c r="Q610">
        <v>31</v>
      </c>
      <c r="R610" t="s">
        <v>33</v>
      </c>
      <c r="S610">
        <v>2011</v>
      </c>
      <c r="T610" t="s">
        <v>31</v>
      </c>
      <c r="U610" s="66">
        <v>0.54166666666666663</v>
      </c>
      <c r="V610" t="s">
        <v>54</v>
      </c>
      <c r="W610" t="s">
        <v>35</v>
      </c>
      <c r="X610" s="53">
        <v>0.18</v>
      </c>
      <c r="Y610" s="53">
        <v>0.21</v>
      </c>
      <c r="Z610" s="54">
        <v>0.93</v>
      </c>
      <c r="AA610" s="67" t="str">
        <f>TEXT(RESULT__B[[#This Row],[TIME]],"AM/PM")</f>
        <v>PM</v>
      </c>
      <c r="AB610" t="str">
        <f>TEXT(RESULT__B[[#This Row],[DTEDAY]],"DD")</f>
        <v>28</v>
      </c>
    </row>
    <row r="611" spans="1:28" x14ac:dyDescent="0.25">
      <c r="A611" t="s">
        <v>16</v>
      </c>
      <c r="B611">
        <v>609</v>
      </c>
      <c r="C611" s="1">
        <v>40571</v>
      </c>
      <c r="D611">
        <v>1</v>
      </c>
      <c r="E611">
        <v>0</v>
      </c>
      <c r="F611">
        <v>1</v>
      </c>
      <c r="G611">
        <v>14</v>
      </c>
      <c r="H611" t="s">
        <v>21</v>
      </c>
      <c r="I611">
        <v>5</v>
      </c>
      <c r="J611">
        <v>3</v>
      </c>
      <c r="K611" s="53">
        <v>0.22</v>
      </c>
      <c r="L611" s="53">
        <v>0.2727</v>
      </c>
      <c r="M611">
        <v>0.8</v>
      </c>
      <c r="N611">
        <v>0</v>
      </c>
      <c r="O611">
        <v>2</v>
      </c>
      <c r="P611">
        <v>36</v>
      </c>
      <c r="Q611">
        <v>38</v>
      </c>
      <c r="R611" t="s">
        <v>33</v>
      </c>
      <c r="S611">
        <v>2011</v>
      </c>
      <c r="T611" t="s">
        <v>31</v>
      </c>
      <c r="U611" s="66">
        <v>0.58333333333333337</v>
      </c>
      <c r="V611" t="s">
        <v>54</v>
      </c>
      <c r="W611" t="s">
        <v>35</v>
      </c>
      <c r="X611" s="53">
        <v>0.22</v>
      </c>
      <c r="Y611" s="53">
        <v>0.27</v>
      </c>
      <c r="Z611" s="54">
        <v>0.8</v>
      </c>
      <c r="AA611" s="67" t="str">
        <f>TEXT(RESULT__B[[#This Row],[TIME]],"AM/PM")</f>
        <v>PM</v>
      </c>
      <c r="AB611" t="str">
        <f>TEXT(RESULT__B[[#This Row],[DTEDAY]],"DD")</f>
        <v>28</v>
      </c>
    </row>
    <row r="612" spans="1:28" x14ac:dyDescent="0.25">
      <c r="A612" t="s">
        <v>16</v>
      </c>
      <c r="B612">
        <v>610</v>
      </c>
      <c r="C612" s="1">
        <v>40571</v>
      </c>
      <c r="D612">
        <v>1</v>
      </c>
      <c r="E612">
        <v>0</v>
      </c>
      <c r="F612">
        <v>1</v>
      </c>
      <c r="G612">
        <v>15</v>
      </c>
      <c r="H612" t="s">
        <v>21</v>
      </c>
      <c r="I612">
        <v>5</v>
      </c>
      <c r="J612">
        <v>2</v>
      </c>
      <c r="K612" s="53">
        <v>0.2</v>
      </c>
      <c r="L612" s="53">
        <v>0.2576</v>
      </c>
      <c r="M612">
        <v>0.86</v>
      </c>
      <c r="N612">
        <v>0</v>
      </c>
      <c r="O612">
        <v>1</v>
      </c>
      <c r="P612">
        <v>40</v>
      </c>
      <c r="Q612">
        <v>41</v>
      </c>
      <c r="R612" t="s">
        <v>33</v>
      </c>
      <c r="S612">
        <v>2011</v>
      </c>
      <c r="T612" t="s">
        <v>31</v>
      </c>
      <c r="U612" s="66">
        <v>0.625</v>
      </c>
      <c r="V612" t="s">
        <v>54</v>
      </c>
      <c r="W612" t="s">
        <v>34</v>
      </c>
      <c r="X612" s="53">
        <v>0.2</v>
      </c>
      <c r="Y612" s="53">
        <v>0.26</v>
      </c>
      <c r="Z612" s="54">
        <v>0.86</v>
      </c>
      <c r="AA612" s="67" t="str">
        <f>TEXT(RESULT__B[[#This Row],[TIME]],"AM/PM")</f>
        <v>PM</v>
      </c>
      <c r="AB612" t="str">
        <f>TEXT(RESULT__B[[#This Row],[DTEDAY]],"DD")</f>
        <v>28</v>
      </c>
    </row>
    <row r="613" spans="1:28" x14ac:dyDescent="0.25">
      <c r="A613" t="s">
        <v>17</v>
      </c>
      <c r="B613">
        <v>611</v>
      </c>
      <c r="C613" s="1">
        <v>40571</v>
      </c>
      <c r="D613">
        <v>1</v>
      </c>
      <c r="E613">
        <v>0</v>
      </c>
      <c r="F613">
        <v>1</v>
      </c>
      <c r="G613">
        <v>16</v>
      </c>
      <c r="H613" t="s">
        <v>21</v>
      </c>
      <c r="I613">
        <v>5</v>
      </c>
      <c r="J613">
        <v>1</v>
      </c>
      <c r="K613" s="53">
        <v>0.22</v>
      </c>
      <c r="L613" s="53">
        <v>0.2727</v>
      </c>
      <c r="M613">
        <v>0.8</v>
      </c>
      <c r="N613">
        <v>0</v>
      </c>
      <c r="O613">
        <v>10</v>
      </c>
      <c r="P613">
        <v>70</v>
      </c>
      <c r="Q613">
        <v>80</v>
      </c>
      <c r="R613" t="s">
        <v>33</v>
      </c>
      <c r="S613">
        <v>2011</v>
      </c>
      <c r="T613" t="s">
        <v>31</v>
      </c>
      <c r="U613" s="66">
        <v>0.66666666666666663</v>
      </c>
      <c r="V613" t="s">
        <v>54</v>
      </c>
      <c r="W613" t="s">
        <v>32</v>
      </c>
      <c r="X613" s="53">
        <v>0.22</v>
      </c>
      <c r="Y613" s="53">
        <v>0.27</v>
      </c>
      <c r="Z613" s="54">
        <v>0.8</v>
      </c>
      <c r="AA613" s="67" t="str">
        <f>TEXT(RESULT__B[[#This Row],[TIME]],"AM/PM")</f>
        <v>PM</v>
      </c>
      <c r="AB613" t="str">
        <f>TEXT(RESULT__B[[#This Row],[DTEDAY]],"DD")</f>
        <v>28</v>
      </c>
    </row>
    <row r="614" spans="1:28" x14ac:dyDescent="0.25">
      <c r="A614" t="s">
        <v>17</v>
      </c>
      <c r="B614">
        <v>612</v>
      </c>
      <c r="C614" s="1">
        <v>40571</v>
      </c>
      <c r="D614">
        <v>1</v>
      </c>
      <c r="E614">
        <v>0</v>
      </c>
      <c r="F614">
        <v>1</v>
      </c>
      <c r="G614">
        <v>17</v>
      </c>
      <c r="H614" t="s">
        <v>21</v>
      </c>
      <c r="I614">
        <v>5</v>
      </c>
      <c r="J614">
        <v>1</v>
      </c>
      <c r="K614" s="53">
        <v>0.24</v>
      </c>
      <c r="L614" s="53">
        <v>0.2424</v>
      </c>
      <c r="M614">
        <v>0.75</v>
      </c>
      <c r="N614">
        <v>0.1343</v>
      </c>
      <c r="O614">
        <v>2</v>
      </c>
      <c r="P614">
        <v>147</v>
      </c>
      <c r="Q614">
        <v>149</v>
      </c>
      <c r="R614" t="s">
        <v>33</v>
      </c>
      <c r="S614">
        <v>2011</v>
      </c>
      <c r="T614" t="s">
        <v>31</v>
      </c>
      <c r="U614" s="66">
        <v>0.70833333333333337</v>
      </c>
      <c r="V614" t="s">
        <v>54</v>
      </c>
      <c r="W614" t="s">
        <v>32</v>
      </c>
      <c r="X614" s="53">
        <v>0.24</v>
      </c>
      <c r="Y614" s="53">
        <v>0.24</v>
      </c>
      <c r="Z614" s="54">
        <v>0.75</v>
      </c>
      <c r="AA614" s="67" t="str">
        <f>TEXT(RESULT__B[[#This Row],[TIME]],"AM/PM")</f>
        <v>PM</v>
      </c>
      <c r="AB614" t="str">
        <f>TEXT(RESULT__B[[#This Row],[DTEDAY]],"DD")</f>
        <v>28</v>
      </c>
    </row>
    <row r="615" spans="1:28" x14ac:dyDescent="0.25">
      <c r="A615" t="s">
        <v>17</v>
      </c>
      <c r="B615">
        <v>613</v>
      </c>
      <c r="C615" s="1">
        <v>40571</v>
      </c>
      <c r="D615">
        <v>1</v>
      </c>
      <c r="E615">
        <v>0</v>
      </c>
      <c r="F615">
        <v>1</v>
      </c>
      <c r="G615">
        <v>18</v>
      </c>
      <c r="H615" t="s">
        <v>21</v>
      </c>
      <c r="I615">
        <v>5</v>
      </c>
      <c r="J615">
        <v>1</v>
      </c>
      <c r="K615" s="53">
        <v>0.24</v>
      </c>
      <c r="L615" s="53">
        <v>0.2273</v>
      </c>
      <c r="M615">
        <v>0.75</v>
      </c>
      <c r="N615">
        <v>0.19400000000000001</v>
      </c>
      <c r="O615">
        <v>2</v>
      </c>
      <c r="P615">
        <v>107</v>
      </c>
      <c r="Q615">
        <v>109</v>
      </c>
      <c r="R615" t="s">
        <v>33</v>
      </c>
      <c r="S615">
        <v>2011</v>
      </c>
      <c r="T615" t="s">
        <v>31</v>
      </c>
      <c r="U615" s="66">
        <v>0.75</v>
      </c>
      <c r="V615" t="s">
        <v>54</v>
      </c>
      <c r="W615" t="s">
        <v>32</v>
      </c>
      <c r="X615" s="53">
        <v>0.24</v>
      </c>
      <c r="Y615" s="53">
        <v>0.23</v>
      </c>
      <c r="Z615" s="54">
        <v>0.75</v>
      </c>
      <c r="AA615" s="67" t="str">
        <f>TEXT(RESULT__B[[#This Row],[TIME]],"AM/PM")</f>
        <v>PM</v>
      </c>
      <c r="AB615" t="str">
        <f>TEXT(RESULT__B[[#This Row],[DTEDAY]],"DD")</f>
        <v>28</v>
      </c>
    </row>
    <row r="616" spans="1:28" x14ac:dyDescent="0.25">
      <c r="A616" t="s">
        <v>17</v>
      </c>
      <c r="B616">
        <v>614</v>
      </c>
      <c r="C616" s="1">
        <v>40571</v>
      </c>
      <c r="D616">
        <v>1</v>
      </c>
      <c r="E616">
        <v>0</v>
      </c>
      <c r="F616">
        <v>1</v>
      </c>
      <c r="G616">
        <v>19</v>
      </c>
      <c r="H616" t="s">
        <v>21</v>
      </c>
      <c r="I616">
        <v>5</v>
      </c>
      <c r="J616">
        <v>2</v>
      </c>
      <c r="K616" s="53">
        <v>0.24</v>
      </c>
      <c r="L616" s="53">
        <v>0.2424</v>
      </c>
      <c r="M616">
        <v>0.75</v>
      </c>
      <c r="N616">
        <v>0.1343</v>
      </c>
      <c r="O616">
        <v>5</v>
      </c>
      <c r="P616">
        <v>84</v>
      </c>
      <c r="Q616">
        <v>89</v>
      </c>
      <c r="R616" t="s">
        <v>33</v>
      </c>
      <c r="S616">
        <v>2011</v>
      </c>
      <c r="T616" t="s">
        <v>31</v>
      </c>
      <c r="U616" s="66">
        <v>0.79166666666666663</v>
      </c>
      <c r="V616" t="s">
        <v>54</v>
      </c>
      <c r="W616" t="s">
        <v>34</v>
      </c>
      <c r="X616" s="53">
        <v>0.24</v>
      </c>
      <c r="Y616" s="53">
        <v>0.24</v>
      </c>
      <c r="Z616" s="54">
        <v>0.75</v>
      </c>
      <c r="AA616" s="67" t="str">
        <f>TEXT(RESULT__B[[#This Row],[TIME]],"AM/PM")</f>
        <v>PM</v>
      </c>
      <c r="AB616" t="str">
        <f>TEXT(RESULT__B[[#This Row],[DTEDAY]],"DD")</f>
        <v>28</v>
      </c>
    </row>
    <row r="617" spans="1:28" x14ac:dyDescent="0.25">
      <c r="A617" t="s">
        <v>17</v>
      </c>
      <c r="B617">
        <v>615</v>
      </c>
      <c r="C617" s="1">
        <v>40571</v>
      </c>
      <c r="D617">
        <v>1</v>
      </c>
      <c r="E617">
        <v>0</v>
      </c>
      <c r="F617">
        <v>1</v>
      </c>
      <c r="G617">
        <v>20</v>
      </c>
      <c r="H617" t="s">
        <v>21</v>
      </c>
      <c r="I617">
        <v>5</v>
      </c>
      <c r="J617">
        <v>2</v>
      </c>
      <c r="K617" s="53">
        <v>0.24</v>
      </c>
      <c r="L617" s="53">
        <v>0.2273</v>
      </c>
      <c r="M617">
        <v>0.7</v>
      </c>
      <c r="N617">
        <v>0.19400000000000001</v>
      </c>
      <c r="O617">
        <v>1</v>
      </c>
      <c r="P617">
        <v>61</v>
      </c>
      <c r="Q617">
        <v>62</v>
      </c>
      <c r="R617" t="s">
        <v>33</v>
      </c>
      <c r="S617">
        <v>2011</v>
      </c>
      <c r="T617" t="s">
        <v>31</v>
      </c>
      <c r="U617" s="66">
        <v>0.83333333333333337</v>
      </c>
      <c r="V617" t="s">
        <v>54</v>
      </c>
      <c r="W617" t="s">
        <v>34</v>
      </c>
      <c r="X617" s="53">
        <v>0.24</v>
      </c>
      <c r="Y617" s="53">
        <v>0.23</v>
      </c>
      <c r="Z617" s="54">
        <v>0.7</v>
      </c>
      <c r="AA617" s="67" t="str">
        <f>TEXT(RESULT__B[[#This Row],[TIME]],"AM/PM")</f>
        <v>PM</v>
      </c>
      <c r="AB617" t="str">
        <f>TEXT(RESULT__B[[#This Row],[DTEDAY]],"DD")</f>
        <v>28</v>
      </c>
    </row>
    <row r="618" spans="1:28" x14ac:dyDescent="0.25">
      <c r="A618" t="s">
        <v>17</v>
      </c>
      <c r="B618">
        <v>616</v>
      </c>
      <c r="C618" s="1">
        <v>40571</v>
      </c>
      <c r="D618">
        <v>1</v>
      </c>
      <c r="E618">
        <v>0</v>
      </c>
      <c r="F618">
        <v>1</v>
      </c>
      <c r="G618">
        <v>21</v>
      </c>
      <c r="H618" t="s">
        <v>21</v>
      </c>
      <c r="I618">
        <v>5</v>
      </c>
      <c r="J618">
        <v>2</v>
      </c>
      <c r="K618" s="53">
        <v>0.22</v>
      </c>
      <c r="L618" s="53">
        <v>0.2273</v>
      </c>
      <c r="M618">
        <v>0.75</v>
      </c>
      <c r="N618">
        <v>0.1343</v>
      </c>
      <c r="O618">
        <v>1</v>
      </c>
      <c r="P618">
        <v>57</v>
      </c>
      <c r="Q618">
        <v>58</v>
      </c>
      <c r="R618" t="s">
        <v>33</v>
      </c>
      <c r="S618">
        <v>2011</v>
      </c>
      <c r="T618" t="s">
        <v>31</v>
      </c>
      <c r="U618" s="66">
        <v>0.875</v>
      </c>
      <c r="V618" t="s">
        <v>54</v>
      </c>
      <c r="W618" t="s">
        <v>34</v>
      </c>
      <c r="X618" s="53">
        <v>0.22</v>
      </c>
      <c r="Y618" s="53">
        <v>0.23</v>
      </c>
      <c r="Z618" s="54">
        <v>0.75</v>
      </c>
      <c r="AA618" s="67" t="str">
        <f>TEXT(RESULT__B[[#This Row],[TIME]],"AM/PM")</f>
        <v>PM</v>
      </c>
      <c r="AB618" t="str">
        <f>TEXT(RESULT__B[[#This Row],[DTEDAY]],"DD")</f>
        <v>28</v>
      </c>
    </row>
    <row r="619" spans="1:28" x14ac:dyDescent="0.25">
      <c r="A619" t="s">
        <v>17</v>
      </c>
      <c r="B619">
        <v>617</v>
      </c>
      <c r="C619" s="1">
        <v>40571</v>
      </c>
      <c r="D619">
        <v>1</v>
      </c>
      <c r="E619">
        <v>0</v>
      </c>
      <c r="F619">
        <v>1</v>
      </c>
      <c r="G619">
        <v>22</v>
      </c>
      <c r="H619" t="s">
        <v>21</v>
      </c>
      <c r="I619">
        <v>5</v>
      </c>
      <c r="J619">
        <v>1</v>
      </c>
      <c r="K619" s="53">
        <v>0.24</v>
      </c>
      <c r="L619" s="53">
        <v>0.21210000000000001</v>
      </c>
      <c r="M619">
        <v>0.65</v>
      </c>
      <c r="N619">
        <v>0.35820000000000002</v>
      </c>
      <c r="O619">
        <v>0</v>
      </c>
      <c r="P619">
        <v>26</v>
      </c>
      <c r="Q619">
        <v>26</v>
      </c>
      <c r="R619" t="s">
        <v>33</v>
      </c>
      <c r="S619">
        <v>2011</v>
      </c>
      <c r="T619" t="s">
        <v>31</v>
      </c>
      <c r="U619" s="66">
        <v>0.91666666666666663</v>
      </c>
      <c r="V619" t="s">
        <v>54</v>
      </c>
      <c r="W619" t="s">
        <v>32</v>
      </c>
      <c r="X619" s="53">
        <v>0.24</v>
      </c>
      <c r="Y619" s="53">
        <v>0.21</v>
      </c>
      <c r="Z619" s="54">
        <v>0.65</v>
      </c>
      <c r="AA619" s="67" t="str">
        <f>TEXT(RESULT__B[[#This Row],[TIME]],"AM/PM")</f>
        <v>PM</v>
      </c>
      <c r="AB619" t="str">
        <f>TEXT(RESULT__B[[#This Row],[DTEDAY]],"DD")</f>
        <v>28</v>
      </c>
    </row>
    <row r="620" spans="1:28" x14ac:dyDescent="0.25">
      <c r="A620" t="s">
        <v>17</v>
      </c>
      <c r="B620">
        <v>618</v>
      </c>
      <c r="C620" s="1">
        <v>40571</v>
      </c>
      <c r="D620">
        <v>1</v>
      </c>
      <c r="E620">
        <v>0</v>
      </c>
      <c r="F620">
        <v>1</v>
      </c>
      <c r="G620">
        <v>23</v>
      </c>
      <c r="H620" t="s">
        <v>21</v>
      </c>
      <c r="I620">
        <v>5</v>
      </c>
      <c r="J620">
        <v>1</v>
      </c>
      <c r="K620" s="53">
        <v>0.24</v>
      </c>
      <c r="L620" s="53">
        <v>0.2273</v>
      </c>
      <c r="M620">
        <v>0.6</v>
      </c>
      <c r="N620">
        <v>0.22389999999999999</v>
      </c>
      <c r="O620">
        <v>1</v>
      </c>
      <c r="P620">
        <v>22</v>
      </c>
      <c r="Q620">
        <v>23</v>
      </c>
      <c r="R620" t="s">
        <v>33</v>
      </c>
      <c r="S620">
        <v>2011</v>
      </c>
      <c r="T620" t="s">
        <v>31</v>
      </c>
      <c r="U620" s="66">
        <v>0.95833333333333337</v>
      </c>
      <c r="V620" t="s">
        <v>54</v>
      </c>
      <c r="W620" t="s">
        <v>32</v>
      </c>
      <c r="X620" s="53">
        <v>0.24</v>
      </c>
      <c r="Y620" s="53">
        <v>0.23</v>
      </c>
      <c r="Z620" s="54">
        <v>0.6</v>
      </c>
      <c r="AA620" s="67" t="str">
        <f>TEXT(RESULT__B[[#This Row],[TIME]],"AM/PM")</f>
        <v>PM</v>
      </c>
      <c r="AB620" t="str">
        <f>TEXT(RESULT__B[[#This Row],[DTEDAY]],"DD")</f>
        <v>28</v>
      </c>
    </row>
    <row r="621" spans="1:28" x14ac:dyDescent="0.25">
      <c r="A621" t="s">
        <v>17</v>
      </c>
      <c r="B621">
        <v>619</v>
      </c>
      <c r="C621" s="1">
        <v>40572</v>
      </c>
      <c r="D621">
        <v>1</v>
      </c>
      <c r="E621">
        <v>0</v>
      </c>
      <c r="F621">
        <v>1</v>
      </c>
      <c r="G621">
        <v>0</v>
      </c>
      <c r="H621" t="s">
        <v>21</v>
      </c>
      <c r="I621">
        <v>6</v>
      </c>
      <c r="J621">
        <v>1</v>
      </c>
      <c r="K621" s="53">
        <v>0.22</v>
      </c>
      <c r="L621" s="53">
        <v>0.19700000000000001</v>
      </c>
      <c r="M621">
        <v>0.64</v>
      </c>
      <c r="N621">
        <v>0.35820000000000002</v>
      </c>
      <c r="O621">
        <v>2</v>
      </c>
      <c r="P621">
        <v>26</v>
      </c>
      <c r="Q621">
        <v>28</v>
      </c>
      <c r="R621" t="s">
        <v>33</v>
      </c>
      <c r="S621">
        <v>2011</v>
      </c>
      <c r="T621" t="s">
        <v>31</v>
      </c>
      <c r="U621" s="66">
        <v>0</v>
      </c>
      <c r="V621" t="s">
        <v>48</v>
      </c>
      <c r="W621" t="s">
        <v>32</v>
      </c>
      <c r="X621" s="53">
        <v>0.22</v>
      </c>
      <c r="Y621" s="53">
        <v>0.2</v>
      </c>
      <c r="Z621" s="54">
        <v>0.64</v>
      </c>
      <c r="AA621" s="67" t="str">
        <f>TEXT(RESULT__B[[#This Row],[TIME]],"AM/PM")</f>
        <v>AM</v>
      </c>
      <c r="AB621" t="str">
        <f>TEXT(RESULT__B[[#This Row],[DTEDAY]],"DD")</f>
        <v>29</v>
      </c>
    </row>
    <row r="622" spans="1:28" x14ac:dyDescent="0.25">
      <c r="A622" t="s">
        <v>17</v>
      </c>
      <c r="B622">
        <v>620</v>
      </c>
      <c r="C622" s="1">
        <v>40572</v>
      </c>
      <c r="D622">
        <v>1</v>
      </c>
      <c r="E622">
        <v>0</v>
      </c>
      <c r="F622">
        <v>1</v>
      </c>
      <c r="G622">
        <v>1</v>
      </c>
      <c r="H622" t="s">
        <v>21</v>
      </c>
      <c r="I622">
        <v>6</v>
      </c>
      <c r="J622">
        <v>1</v>
      </c>
      <c r="K622" s="53">
        <v>0.22</v>
      </c>
      <c r="L622" s="53">
        <v>0.2273</v>
      </c>
      <c r="M622">
        <v>0.64</v>
      </c>
      <c r="N622">
        <v>0.19400000000000001</v>
      </c>
      <c r="O622">
        <v>0</v>
      </c>
      <c r="P622">
        <v>20</v>
      </c>
      <c r="Q622">
        <v>20</v>
      </c>
      <c r="R622" t="s">
        <v>33</v>
      </c>
      <c r="S622">
        <v>2011</v>
      </c>
      <c r="T622" t="s">
        <v>31</v>
      </c>
      <c r="U622" s="66">
        <v>4.1666666666666664E-2</v>
      </c>
      <c r="V622" t="s">
        <v>48</v>
      </c>
      <c r="W622" t="s">
        <v>32</v>
      </c>
      <c r="X622" s="53">
        <v>0.22</v>
      </c>
      <c r="Y622" s="53">
        <v>0.23</v>
      </c>
      <c r="Z622" s="54">
        <v>0.64</v>
      </c>
      <c r="AA622" s="67" t="str">
        <f>TEXT(RESULT__B[[#This Row],[TIME]],"AM/PM")</f>
        <v>AM</v>
      </c>
      <c r="AB622" t="str">
        <f>TEXT(RESULT__B[[#This Row],[DTEDAY]],"DD")</f>
        <v>29</v>
      </c>
    </row>
    <row r="623" spans="1:28" x14ac:dyDescent="0.25">
      <c r="A623" t="s">
        <v>17</v>
      </c>
      <c r="B623">
        <v>621</v>
      </c>
      <c r="C623" s="1">
        <v>40572</v>
      </c>
      <c r="D623">
        <v>1</v>
      </c>
      <c r="E623">
        <v>0</v>
      </c>
      <c r="F623">
        <v>1</v>
      </c>
      <c r="G623">
        <v>2</v>
      </c>
      <c r="H623" t="s">
        <v>21</v>
      </c>
      <c r="I623">
        <v>6</v>
      </c>
      <c r="J623">
        <v>1</v>
      </c>
      <c r="K623" s="53">
        <v>0.22</v>
      </c>
      <c r="L623" s="53">
        <v>0.2273</v>
      </c>
      <c r="M623">
        <v>0.64</v>
      </c>
      <c r="N623">
        <v>0.16420000000000001</v>
      </c>
      <c r="O623">
        <v>0</v>
      </c>
      <c r="P623">
        <v>15</v>
      </c>
      <c r="Q623">
        <v>15</v>
      </c>
      <c r="R623" t="s">
        <v>33</v>
      </c>
      <c r="S623">
        <v>2011</v>
      </c>
      <c r="T623" t="s">
        <v>31</v>
      </c>
      <c r="U623" s="66">
        <v>8.3333333333333329E-2</v>
      </c>
      <c r="V623" t="s">
        <v>48</v>
      </c>
      <c r="W623" t="s">
        <v>32</v>
      </c>
      <c r="X623" s="53">
        <v>0.22</v>
      </c>
      <c r="Y623" s="53">
        <v>0.23</v>
      </c>
      <c r="Z623" s="54">
        <v>0.64</v>
      </c>
      <c r="AA623" s="67" t="str">
        <f>TEXT(RESULT__B[[#This Row],[TIME]],"AM/PM")</f>
        <v>AM</v>
      </c>
      <c r="AB623" t="str">
        <f>TEXT(RESULT__B[[#This Row],[DTEDAY]],"DD")</f>
        <v>29</v>
      </c>
    </row>
    <row r="624" spans="1:28" x14ac:dyDescent="0.25">
      <c r="A624" t="s">
        <v>17</v>
      </c>
      <c r="B624">
        <v>622</v>
      </c>
      <c r="C624" s="1">
        <v>40572</v>
      </c>
      <c r="D624">
        <v>1</v>
      </c>
      <c r="E624">
        <v>0</v>
      </c>
      <c r="F624">
        <v>1</v>
      </c>
      <c r="G624">
        <v>3</v>
      </c>
      <c r="H624" t="s">
        <v>21</v>
      </c>
      <c r="I624">
        <v>6</v>
      </c>
      <c r="J624">
        <v>1</v>
      </c>
      <c r="K624" s="53">
        <v>0.2</v>
      </c>
      <c r="L624" s="53">
        <v>0.21210000000000001</v>
      </c>
      <c r="M624">
        <v>0.64</v>
      </c>
      <c r="N624">
        <v>0.1343</v>
      </c>
      <c r="O624">
        <v>3</v>
      </c>
      <c r="P624">
        <v>5</v>
      </c>
      <c r="Q624">
        <v>8</v>
      </c>
      <c r="R624" t="s">
        <v>33</v>
      </c>
      <c r="S624">
        <v>2011</v>
      </c>
      <c r="T624" t="s">
        <v>31</v>
      </c>
      <c r="U624" s="66">
        <v>0.125</v>
      </c>
      <c r="V624" t="s">
        <v>48</v>
      </c>
      <c r="W624" t="s">
        <v>32</v>
      </c>
      <c r="X624" s="53">
        <v>0.2</v>
      </c>
      <c r="Y624" s="53">
        <v>0.21</v>
      </c>
      <c r="Z624" s="54">
        <v>0.64</v>
      </c>
      <c r="AA624" s="67" t="str">
        <f>TEXT(RESULT__B[[#This Row],[TIME]],"AM/PM")</f>
        <v>AM</v>
      </c>
      <c r="AB624" t="str">
        <f>TEXT(RESULT__B[[#This Row],[DTEDAY]],"DD")</f>
        <v>29</v>
      </c>
    </row>
    <row r="625" spans="1:28" x14ac:dyDescent="0.25">
      <c r="A625" t="s">
        <v>17</v>
      </c>
      <c r="B625">
        <v>623</v>
      </c>
      <c r="C625" s="1">
        <v>40572</v>
      </c>
      <c r="D625">
        <v>1</v>
      </c>
      <c r="E625">
        <v>0</v>
      </c>
      <c r="F625">
        <v>1</v>
      </c>
      <c r="G625">
        <v>4</v>
      </c>
      <c r="H625" t="s">
        <v>21</v>
      </c>
      <c r="I625">
        <v>6</v>
      </c>
      <c r="J625">
        <v>1</v>
      </c>
      <c r="K625" s="53">
        <v>0.16</v>
      </c>
      <c r="L625" s="53">
        <v>0.18179999999999999</v>
      </c>
      <c r="M625">
        <v>0.69</v>
      </c>
      <c r="N625">
        <v>0.1045</v>
      </c>
      <c r="O625">
        <v>1</v>
      </c>
      <c r="P625">
        <v>2</v>
      </c>
      <c r="Q625">
        <v>3</v>
      </c>
      <c r="R625" t="s">
        <v>33</v>
      </c>
      <c r="S625">
        <v>2011</v>
      </c>
      <c r="T625" t="s">
        <v>31</v>
      </c>
      <c r="U625" s="66">
        <v>0.16666666666666666</v>
      </c>
      <c r="V625" t="s">
        <v>48</v>
      </c>
      <c r="W625" t="s">
        <v>32</v>
      </c>
      <c r="X625" s="53">
        <v>0.16</v>
      </c>
      <c r="Y625" s="53">
        <v>0.18</v>
      </c>
      <c r="Z625" s="54">
        <v>0.69</v>
      </c>
      <c r="AA625" s="67" t="str">
        <f>TEXT(RESULT__B[[#This Row],[TIME]],"AM/PM")</f>
        <v>AM</v>
      </c>
      <c r="AB625" t="str">
        <f>TEXT(RESULT__B[[#This Row],[DTEDAY]],"DD")</f>
        <v>29</v>
      </c>
    </row>
    <row r="626" spans="1:28" x14ac:dyDescent="0.25">
      <c r="A626" t="s">
        <v>17</v>
      </c>
      <c r="B626">
        <v>624</v>
      </c>
      <c r="C626" s="1">
        <v>40572</v>
      </c>
      <c r="D626">
        <v>1</v>
      </c>
      <c r="E626">
        <v>0</v>
      </c>
      <c r="F626">
        <v>1</v>
      </c>
      <c r="G626">
        <v>6</v>
      </c>
      <c r="H626" t="s">
        <v>21</v>
      </c>
      <c r="I626">
        <v>6</v>
      </c>
      <c r="J626">
        <v>1</v>
      </c>
      <c r="K626" s="53">
        <v>0.16</v>
      </c>
      <c r="L626" s="53">
        <v>0.18179999999999999</v>
      </c>
      <c r="M626">
        <v>0.64</v>
      </c>
      <c r="N626">
        <v>0.1343</v>
      </c>
      <c r="O626">
        <v>0</v>
      </c>
      <c r="P626">
        <v>2</v>
      </c>
      <c r="Q626">
        <v>2</v>
      </c>
      <c r="R626" t="s">
        <v>33</v>
      </c>
      <c r="S626">
        <v>2011</v>
      </c>
      <c r="T626" t="s">
        <v>31</v>
      </c>
      <c r="U626" s="66">
        <v>0.25</v>
      </c>
      <c r="V626" t="s">
        <v>48</v>
      </c>
      <c r="W626" t="s">
        <v>32</v>
      </c>
      <c r="X626" s="53">
        <v>0.16</v>
      </c>
      <c r="Y626" s="53">
        <v>0.18</v>
      </c>
      <c r="Z626" s="54">
        <v>0.64</v>
      </c>
      <c r="AA626" s="67" t="str">
        <f>TEXT(RESULT__B[[#This Row],[TIME]],"AM/PM")</f>
        <v>AM</v>
      </c>
      <c r="AB626" t="str">
        <f>TEXT(RESULT__B[[#This Row],[DTEDAY]],"DD")</f>
        <v>29</v>
      </c>
    </row>
    <row r="627" spans="1:28" x14ac:dyDescent="0.25">
      <c r="A627" t="s">
        <v>17</v>
      </c>
      <c r="B627">
        <v>625</v>
      </c>
      <c r="C627" s="1">
        <v>40572</v>
      </c>
      <c r="D627">
        <v>1</v>
      </c>
      <c r="E627">
        <v>0</v>
      </c>
      <c r="F627">
        <v>1</v>
      </c>
      <c r="G627">
        <v>7</v>
      </c>
      <c r="H627" t="s">
        <v>21</v>
      </c>
      <c r="I627">
        <v>6</v>
      </c>
      <c r="J627">
        <v>1</v>
      </c>
      <c r="K627" s="53">
        <v>0.16</v>
      </c>
      <c r="L627" s="53">
        <v>0.18179999999999999</v>
      </c>
      <c r="M627">
        <v>0.59</v>
      </c>
      <c r="N627">
        <v>0.1045</v>
      </c>
      <c r="O627">
        <v>1</v>
      </c>
      <c r="P627">
        <v>4</v>
      </c>
      <c r="Q627">
        <v>5</v>
      </c>
      <c r="R627" t="s">
        <v>33</v>
      </c>
      <c r="S627">
        <v>2011</v>
      </c>
      <c r="T627" t="s">
        <v>31</v>
      </c>
      <c r="U627" s="66">
        <v>0.29166666666666669</v>
      </c>
      <c r="V627" t="s">
        <v>48</v>
      </c>
      <c r="W627" t="s">
        <v>32</v>
      </c>
      <c r="X627" s="53">
        <v>0.16</v>
      </c>
      <c r="Y627" s="53">
        <v>0.18</v>
      </c>
      <c r="Z627" s="54">
        <v>0.59</v>
      </c>
      <c r="AA627" s="67" t="str">
        <f>TEXT(RESULT__B[[#This Row],[TIME]],"AM/PM")</f>
        <v>AM</v>
      </c>
      <c r="AB627" t="str">
        <f>TEXT(RESULT__B[[#This Row],[DTEDAY]],"DD")</f>
        <v>29</v>
      </c>
    </row>
    <row r="628" spans="1:28" x14ac:dyDescent="0.25">
      <c r="A628" t="s">
        <v>17</v>
      </c>
      <c r="B628">
        <v>626</v>
      </c>
      <c r="C628" s="1">
        <v>40572</v>
      </c>
      <c r="D628">
        <v>1</v>
      </c>
      <c r="E628">
        <v>0</v>
      </c>
      <c r="F628">
        <v>1</v>
      </c>
      <c r="G628">
        <v>8</v>
      </c>
      <c r="H628" t="s">
        <v>21</v>
      </c>
      <c r="I628">
        <v>6</v>
      </c>
      <c r="J628">
        <v>1</v>
      </c>
      <c r="K628" s="53">
        <v>0.18</v>
      </c>
      <c r="L628" s="53">
        <v>0.19700000000000001</v>
      </c>
      <c r="M628">
        <v>0.55000000000000004</v>
      </c>
      <c r="N628">
        <v>0.16420000000000001</v>
      </c>
      <c r="O628">
        <v>3</v>
      </c>
      <c r="P628">
        <v>31</v>
      </c>
      <c r="Q628">
        <v>34</v>
      </c>
      <c r="R628" t="s">
        <v>33</v>
      </c>
      <c r="S628">
        <v>2011</v>
      </c>
      <c r="T628" t="s">
        <v>31</v>
      </c>
      <c r="U628" s="66">
        <v>0.33333333333333331</v>
      </c>
      <c r="V628" t="s">
        <v>48</v>
      </c>
      <c r="W628" t="s">
        <v>32</v>
      </c>
      <c r="X628" s="53">
        <v>0.18</v>
      </c>
      <c r="Y628" s="53">
        <v>0.2</v>
      </c>
      <c r="Z628" s="54">
        <v>0.55000000000000004</v>
      </c>
      <c r="AA628" s="67" t="str">
        <f>TEXT(RESULT__B[[#This Row],[TIME]],"AM/PM")</f>
        <v>AM</v>
      </c>
      <c r="AB628" t="str">
        <f>TEXT(RESULT__B[[#This Row],[DTEDAY]],"DD")</f>
        <v>29</v>
      </c>
    </row>
    <row r="629" spans="1:28" x14ac:dyDescent="0.25">
      <c r="A629" t="s">
        <v>17</v>
      </c>
      <c r="B629">
        <v>627</v>
      </c>
      <c r="C629" s="1">
        <v>40572</v>
      </c>
      <c r="D629">
        <v>1</v>
      </c>
      <c r="E629">
        <v>0</v>
      </c>
      <c r="F629">
        <v>1</v>
      </c>
      <c r="G629">
        <v>9</v>
      </c>
      <c r="H629" t="s">
        <v>21</v>
      </c>
      <c r="I629">
        <v>6</v>
      </c>
      <c r="J629">
        <v>1</v>
      </c>
      <c r="K629" s="53">
        <v>0.18</v>
      </c>
      <c r="L629" s="53">
        <v>0.21210000000000001</v>
      </c>
      <c r="M629">
        <v>0.59</v>
      </c>
      <c r="N629">
        <v>8.9599999999999999E-2</v>
      </c>
      <c r="O629">
        <v>0</v>
      </c>
      <c r="P629">
        <v>34</v>
      </c>
      <c r="Q629">
        <v>34</v>
      </c>
      <c r="R629" t="s">
        <v>33</v>
      </c>
      <c r="S629">
        <v>2011</v>
      </c>
      <c r="T629" t="s">
        <v>31</v>
      </c>
      <c r="U629" s="66">
        <v>0.375</v>
      </c>
      <c r="V629" t="s">
        <v>48</v>
      </c>
      <c r="W629" t="s">
        <v>32</v>
      </c>
      <c r="X629" s="53">
        <v>0.18</v>
      </c>
      <c r="Y629" s="53">
        <v>0.21</v>
      </c>
      <c r="Z629" s="54">
        <v>0.59</v>
      </c>
      <c r="AA629" s="67" t="str">
        <f>TEXT(RESULT__B[[#This Row],[TIME]],"AM/PM")</f>
        <v>AM</v>
      </c>
      <c r="AB629" t="str">
        <f>TEXT(RESULT__B[[#This Row],[DTEDAY]],"DD")</f>
        <v>29</v>
      </c>
    </row>
    <row r="630" spans="1:28" x14ac:dyDescent="0.25">
      <c r="A630" t="s">
        <v>17</v>
      </c>
      <c r="B630">
        <v>628</v>
      </c>
      <c r="C630" s="1">
        <v>40572</v>
      </c>
      <c r="D630">
        <v>1</v>
      </c>
      <c r="E630">
        <v>0</v>
      </c>
      <c r="F630">
        <v>1</v>
      </c>
      <c r="G630">
        <v>10</v>
      </c>
      <c r="H630" t="s">
        <v>21</v>
      </c>
      <c r="I630">
        <v>6</v>
      </c>
      <c r="J630">
        <v>2</v>
      </c>
      <c r="K630" s="53">
        <v>0.18</v>
      </c>
      <c r="L630" s="53">
        <v>0.21210000000000001</v>
      </c>
      <c r="M630">
        <v>0.64</v>
      </c>
      <c r="N630">
        <v>0.1045</v>
      </c>
      <c r="O630">
        <v>4</v>
      </c>
      <c r="P630">
        <v>51</v>
      </c>
      <c r="Q630">
        <v>55</v>
      </c>
      <c r="R630" t="s">
        <v>33</v>
      </c>
      <c r="S630">
        <v>2011</v>
      </c>
      <c r="T630" t="s">
        <v>31</v>
      </c>
      <c r="U630" s="66">
        <v>0.41666666666666669</v>
      </c>
      <c r="V630" t="s">
        <v>48</v>
      </c>
      <c r="W630" t="s">
        <v>34</v>
      </c>
      <c r="X630" s="53">
        <v>0.18</v>
      </c>
      <c r="Y630" s="53">
        <v>0.21</v>
      </c>
      <c r="Z630" s="54">
        <v>0.64</v>
      </c>
      <c r="AA630" s="67" t="str">
        <f>TEXT(RESULT__B[[#This Row],[TIME]],"AM/PM")</f>
        <v>AM</v>
      </c>
      <c r="AB630" t="str">
        <f>TEXT(RESULT__B[[#This Row],[DTEDAY]],"DD")</f>
        <v>29</v>
      </c>
    </row>
    <row r="631" spans="1:28" x14ac:dyDescent="0.25">
      <c r="A631" t="s">
        <v>17</v>
      </c>
      <c r="B631">
        <v>629</v>
      </c>
      <c r="C631" s="1">
        <v>40572</v>
      </c>
      <c r="D631">
        <v>1</v>
      </c>
      <c r="E631">
        <v>0</v>
      </c>
      <c r="F631">
        <v>1</v>
      </c>
      <c r="G631">
        <v>11</v>
      </c>
      <c r="H631" t="s">
        <v>21</v>
      </c>
      <c r="I631">
        <v>6</v>
      </c>
      <c r="J631">
        <v>2</v>
      </c>
      <c r="K631" s="53">
        <v>0.18</v>
      </c>
      <c r="L631" s="53">
        <v>0.19700000000000001</v>
      </c>
      <c r="M631">
        <v>0.64</v>
      </c>
      <c r="N631">
        <v>0.1343</v>
      </c>
      <c r="O631">
        <v>4</v>
      </c>
      <c r="P631">
        <v>60</v>
      </c>
      <c r="Q631">
        <v>64</v>
      </c>
      <c r="R631" t="s">
        <v>33</v>
      </c>
      <c r="S631">
        <v>2011</v>
      </c>
      <c r="T631" t="s">
        <v>31</v>
      </c>
      <c r="U631" s="66">
        <v>0.45833333333333331</v>
      </c>
      <c r="V631" t="s">
        <v>48</v>
      </c>
      <c r="W631" t="s">
        <v>34</v>
      </c>
      <c r="X631" s="53">
        <v>0.18</v>
      </c>
      <c r="Y631" s="53">
        <v>0.2</v>
      </c>
      <c r="Z631" s="54">
        <v>0.64</v>
      </c>
      <c r="AA631" s="67" t="str">
        <f>TEXT(RESULT__B[[#This Row],[TIME]],"AM/PM")</f>
        <v>AM</v>
      </c>
      <c r="AB631" t="str">
        <f>TEXT(RESULT__B[[#This Row],[DTEDAY]],"DD")</f>
        <v>29</v>
      </c>
    </row>
    <row r="632" spans="1:28" x14ac:dyDescent="0.25">
      <c r="A632" t="s">
        <v>17</v>
      </c>
      <c r="B632">
        <v>630</v>
      </c>
      <c r="C632" s="1">
        <v>40572</v>
      </c>
      <c r="D632">
        <v>1</v>
      </c>
      <c r="E632">
        <v>0</v>
      </c>
      <c r="F632">
        <v>1</v>
      </c>
      <c r="G632">
        <v>12</v>
      </c>
      <c r="H632" t="s">
        <v>21</v>
      </c>
      <c r="I632">
        <v>6</v>
      </c>
      <c r="J632">
        <v>2</v>
      </c>
      <c r="K632" s="53">
        <v>0.2</v>
      </c>
      <c r="L632" s="53">
        <v>0.19700000000000001</v>
      </c>
      <c r="M632">
        <v>0.59</v>
      </c>
      <c r="N632">
        <v>0.19400000000000001</v>
      </c>
      <c r="O632">
        <v>12</v>
      </c>
      <c r="P632">
        <v>66</v>
      </c>
      <c r="Q632">
        <v>78</v>
      </c>
      <c r="R632" t="s">
        <v>33</v>
      </c>
      <c r="S632">
        <v>2011</v>
      </c>
      <c r="T632" t="s">
        <v>31</v>
      </c>
      <c r="U632" s="66">
        <v>0.5</v>
      </c>
      <c r="V632" t="s">
        <v>48</v>
      </c>
      <c r="W632" t="s">
        <v>34</v>
      </c>
      <c r="X632" s="53">
        <v>0.2</v>
      </c>
      <c r="Y632" s="53">
        <v>0.2</v>
      </c>
      <c r="Z632" s="54">
        <v>0.59</v>
      </c>
      <c r="AA632" s="67" t="str">
        <f>TEXT(RESULT__B[[#This Row],[TIME]],"AM/PM")</f>
        <v>PM</v>
      </c>
      <c r="AB632" t="str">
        <f>TEXT(RESULT__B[[#This Row],[DTEDAY]],"DD")</f>
        <v>29</v>
      </c>
    </row>
    <row r="633" spans="1:28" x14ac:dyDescent="0.25">
      <c r="A633" t="s">
        <v>17</v>
      </c>
      <c r="B633">
        <v>631</v>
      </c>
      <c r="C633" s="1">
        <v>40572</v>
      </c>
      <c r="D633">
        <v>1</v>
      </c>
      <c r="E633">
        <v>0</v>
      </c>
      <c r="F633">
        <v>1</v>
      </c>
      <c r="G633">
        <v>13</v>
      </c>
      <c r="H633" t="s">
        <v>21</v>
      </c>
      <c r="I633">
        <v>6</v>
      </c>
      <c r="J633">
        <v>2</v>
      </c>
      <c r="K633" s="53">
        <v>0.22</v>
      </c>
      <c r="L633" s="53">
        <v>0.2273</v>
      </c>
      <c r="M633">
        <v>0.55000000000000004</v>
      </c>
      <c r="N633">
        <v>0.16420000000000001</v>
      </c>
      <c r="O633">
        <v>9</v>
      </c>
      <c r="P633">
        <v>56</v>
      </c>
      <c r="Q633">
        <v>65</v>
      </c>
      <c r="R633" t="s">
        <v>33</v>
      </c>
      <c r="S633">
        <v>2011</v>
      </c>
      <c r="T633" t="s">
        <v>31</v>
      </c>
      <c r="U633" s="66">
        <v>0.54166666666666663</v>
      </c>
      <c r="V633" t="s">
        <v>48</v>
      </c>
      <c r="W633" t="s">
        <v>34</v>
      </c>
      <c r="X633" s="53">
        <v>0.22</v>
      </c>
      <c r="Y633" s="53">
        <v>0.23</v>
      </c>
      <c r="Z633" s="54">
        <v>0.55000000000000004</v>
      </c>
      <c r="AA633" s="67" t="str">
        <f>TEXT(RESULT__B[[#This Row],[TIME]],"AM/PM")</f>
        <v>PM</v>
      </c>
      <c r="AB633" t="str">
        <f>TEXT(RESULT__B[[#This Row],[DTEDAY]],"DD")</f>
        <v>29</v>
      </c>
    </row>
    <row r="634" spans="1:28" x14ac:dyDescent="0.25">
      <c r="A634" t="s">
        <v>17</v>
      </c>
      <c r="B634">
        <v>632</v>
      </c>
      <c r="C634" s="1">
        <v>40572</v>
      </c>
      <c r="D634">
        <v>1</v>
      </c>
      <c r="E634">
        <v>0</v>
      </c>
      <c r="F634">
        <v>1</v>
      </c>
      <c r="G634">
        <v>14</v>
      </c>
      <c r="H634" t="s">
        <v>21</v>
      </c>
      <c r="I634">
        <v>6</v>
      </c>
      <c r="J634">
        <v>2</v>
      </c>
      <c r="K634" s="53">
        <v>0.22</v>
      </c>
      <c r="L634" s="53">
        <v>0.2273</v>
      </c>
      <c r="M634">
        <v>0.6</v>
      </c>
      <c r="N634">
        <v>0.1343</v>
      </c>
      <c r="O634">
        <v>10</v>
      </c>
      <c r="P634">
        <v>89</v>
      </c>
      <c r="Q634">
        <v>99</v>
      </c>
      <c r="R634" t="s">
        <v>33</v>
      </c>
      <c r="S634">
        <v>2011</v>
      </c>
      <c r="T634" t="s">
        <v>31</v>
      </c>
      <c r="U634" s="66">
        <v>0.58333333333333337</v>
      </c>
      <c r="V634" t="s">
        <v>48</v>
      </c>
      <c r="W634" t="s">
        <v>34</v>
      </c>
      <c r="X634" s="53">
        <v>0.22</v>
      </c>
      <c r="Y634" s="53">
        <v>0.23</v>
      </c>
      <c r="Z634" s="54">
        <v>0.6</v>
      </c>
      <c r="AA634" s="67" t="str">
        <f>TEXT(RESULT__B[[#This Row],[TIME]],"AM/PM")</f>
        <v>PM</v>
      </c>
      <c r="AB634" t="str">
        <f>TEXT(RESULT__B[[#This Row],[DTEDAY]],"DD")</f>
        <v>29</v>
      </c>
    </row>
    <row r="635" spans="1:28" x14ac:dyDescent="0.25">
      <c r="A635" t="s">
        <v>17</v>
      </c>
      <c r="B635">
        <v>633</v>
      </c>
      <c r="C635" s="1">
        <v>40572</v>
      </c>
      <c r="D635">
        <v>1</v>
      </c>
      <c r="E635">
        <v>0</v>
      </c>
      <c r="F635">
        <v>1</v>
      </c>
      <c r="G635">
        <v>15</v>
      </c>
      <c r="H635" t="s">
        <v>21</v>
      </c>
      <c r="I635">
        <v>6</v>
      </c>
      <c r="J635">
        <v>1</v>
      </c>
      <c r="K635" s="53">
        <v>0.22</v>
      </c>
      <c r="L635" s="53">
        <v>0.21210000000000001</v>
      </c>
      <c r="M635">
        <v>0.69</v>
      </c>
      <c r="N635">
        <v>0.25369999999999998</v>
      </c>
      <c r="O635">
        <v>22</v>
      </c>
      <c r="P635">
        <v>98</v>
      </c>
      <c r="Q635">
        <v>120</v>
      </c>
      <c r="R635" t="s">
        <v>33</v>
      </c>
      <c r="S635">
        <v>2011</v>
      </c>
      <c r="T635" t="s">
        <v>31</v>
      </c>
      <c r="U635" s="66">
        <v>0.625</v>
      </c>
      <c r="V635" t="s">
        <v>48</v>
      </c>
      <c r="W635" t="s">
        <v>32</v>
      </c>
      <c r="X635" s="53">
        <v>0.22</v>
      </c>
      <c r="Y635" s="53">
        <v>0.21</v>
      </c>
      <c r="Z635" s="54">
        <v>0.69</v>
      </c>
      <c r="AA635" s="67" t="str">
        <f>TEXT(RESULT__B[[#This Row],[TIME]],"AM/PM")</f>
        <v>PM</v>
      </c>
      <c r="AB635" t="str">
        <f>TEXT(RESULT__B[[#This Row],[DTEDAY]],"DD")</f>
        <v>29</v>
      </c>
    </row>
    <row r="636" spans="1:28" x14ac:dyDescent="0.25">
      <c r="A636" t="s">
        <v>17</v>
      </c>
      <c r="B636">
        <v>634</v>
      </c>
      <c r="C636" s="1">
        <v>40572</v>
      </c>
      <c r="D636">
        <v>1</v>
      </c>
      <c r="E636">
        <v>0</v>
      </c>
      <c r="F636">
        <v>1</v>
      </c>
      <c r="G636">
        <v>16</v>
      </c>
      <c r="H636" t="s">
        <v>21</v>
      </c>
      <c r="I636">
        <v>6</v>
      </c>
      <c r="J636">
        <v>1</v>
      </c>
      <c r="K636" s="53">
        <v>0.24</v>
      </c>
      <c r="L636" s="53">
        <v>0.2424</v>
      </c>
      <c r="M636">
        <v>0.6</v>
      </c>
      <c r="N636">
        <v>0.16420000000000001</v>
      </c>
      <c r="O636">
        <v>19</v>
      </c>
      <c r="P636">
        <v>88</v>
      </c>
      <c r="Q636">
        <v>107</v>
      </c>
      <c r="R636" t="s">
        <v>33</v>
      </c>
      <c r="S636">
        <v>2011</v>
      </c>
      <c r="T636" t="s">
        <v>31</v>
      </c>
      <c r="U636" s="66">
        <v>0.66666666666666663</v>
      </c>
      <c r="V636" t="s">
        <v>48</v>
      </c>
      <c r="W636" t="s">
        <v>32</v>
      </c>
      <c r="X636" s="53">
        <v>0.24</v>
      </c>
      <c r="Y636" s="53">
        <v>0.24</v>
      </c>
      <c r="Z636" s="54">
        <v>0.6</v>
      </c>
      <c r="AA636" s="67" t="str">
        <f>TEXT(RESULT__B[[#This Row],[TIME]],"AM/PM")</f>
        <v>PM</v>
      </c>
      <c r="AB636" t="str">
        <f>TEXT(RESULT__B[[#This Row],[DTEDAY]],"DD")</f>
        <v>29</v>
      </c>
    </row>
    <row r="637" spans="1:28" x14ac:dyDescent="0.25">
      <c r="A637" t="s">
        <v>17</v>
      </c>
      <c r="B637">
        <v>635</v>
      </c>
      <c r="C637" s="1">
        <v>40572</v>
      </c>
      <c r="D637">
        <v>1</v>
      </c>
      <c r="E637">
        <v>0</v>
      </c>
      <c r="F637">
        <v>1</v>
      </c>
      <c r="G637">
        <v>17</v>
      </c>
      <c r="H637" t="s">
        <v>21</v>
      </c>
      <c r="I637">
        <v>6</v>
      </c>
      <c r="J637">
        <v>1</v>
      </c>
      <c r="K637" s="53">
        <v>0.24</v>
      </c>
      <c r="L637" s="53">
        <v>0.28789999999999999</v>
      </c>
      <c r="M637">
        <v>0.6</v>
      </c>
      <c r="N637">
        <v>0</v>
      </c>
      <c r="O637">
        <v>9</v>
      </c>
      <c r="P637">
        <v>82</v>
      </c>
      <c r="Q637">
        <v>91</v>
      </c>
      <c r="R637" t="s">
        <v>33</v>
      </c>
      <c r="S637">
        <v>2011</v>
      </c>
      <c r="T637" t="s">
        <v>31</v>
      </c>
      <c r="U637" s="66">
        <v>0.70833333333333337</v>
      </c>
      <c r="V637" t="s">
        <v>48</v>
      </c>
      <c r="W637" t="s">
        <v>32</v>
      </c>
      <c r="X637" s="53">
        <v>0.24</v>
      </c>
      <c r="Y637" s="53">
        <v>0.28999999999999998</v>
      </c>
      <c r="Z637" s="54">
        <v>0.6</v>
      </c>
      <c r="AA637" s="67" t="str">
        <f>TEXT(RESULT__B[[#This Row],[TIME]],"AM/PM")</f>
        <v>PM</v>
      </c>
      <c r="AB637" t="str">
        <f>TEXT(RESULT__B[[#This Row],[DTEDAY]],"DD")</f>
        <v>29</v>
      </c>
    </row>
    <row r="638" spans="1:28" x14ac:dyDescent="0.25">
      <c r="A638" t="s">
        <v>17</v>
      </c>
      <c r="B638">
        <v>636</v>
      </c>
      <c r="C638" s="1">
        <v>40572</v>
      </c>
      <c r="D638">
        <v>1</v>
      </c>
      <c r="E638">
        <v>0</v>
      </c>
      <c r="F638">
        <v>1</v>
      </c>
      <c r="G638">
        <v>18</v>
      </c>
      <c r="H638" t="s">
        <v>21</v>
      </c>
      <c r="I638">
        <v>6</v>
      </c>
      <c r="J638">
        <v>1</v>
      </c>
      <c r="K638" s="53">
        <v>0.22</v>
      </c>
      <c r="L638" s="53">
        <v>0.2273</v>
      </c>
      <c r="M638">
        <v>0.69</v>
      </c>
      <c r="N638">
        <v>0.1343</v>
      </c>
      <c r="O638">
        <v>9</v>
      </c>
      <c r="P638">
        <v>59</v>
      </c>
      <c r="Q638">
        <v>68</v>
      </c>
      <c r="R638" t="s">
        <v>33</v>
      </c>
      <c r="S638">
        <v>2011</v>
      </c>
      <c r="T638" t="s">
        <v>31</v>
      </c>
      <c r="U638" s="66">
        <v>0.75</v>
      </c>
      <c r="V638" t="s">
        <v>48</v>
      </c>
      <c r="W638" t="s">
        <v>32</v>
      </c>
      <c r="X638" s="53">
        <v>0.22</v>
      </c>
      <c r="Y638" s="53">
        <v>0.23</v>
      </c>
      <c r="Z638" s="54">
        <v>0.69</v>
      </c>
      <c r="AA638" s="67" t="str">
        <f>TEXT(RESULT__B[[#This Row],[TIME]],"AM/PM")</f>
        <v>PM</v>
      </c>
      <c r="AB638" t="str">
        <f>TEXT(RESULT__B[[#This Row],[DTEDAY]],"DD")</f>
        <v>29</v>
      </c>
    </row>
    <row r="639" spans="1:28" x14ac:dyDescent="0.25">
      <c r="A639" t="s">
        <v>17</v>
      </c>
      <c r="B639">
        <v>637</v>
      </c>
      <c r="C639" s="1">
        <v>40572</v>
      </c>
      <c r="D639">
        <v>1</v>
      </c>
      <c r="E639">
        <v>0</v>
      </c>
      <c r="F639">
        <v>1</v>
      </c>
      <c r="G639">
        <v>19</v>
      </c>
      <c r="H639" t="s">
        <v>21</v>
      </c>
      <c r="I639">
        <v>6</v>
      </c>
      <c r="J639">
        <v>2</v>
      </c>
      <c r="K639" s="53">
        <v>0.22</v>
      </c>
      <c r="L639" s="53">
        <v>0.21210000000000001</v>
      </c>
      <c r="M639">
        <v>0.69</v>
      </c>
      <c r="N639">
        <v>0.25369999999999998</v>
      </c>
      <c r="O639">
        <v>6</v>
      </c>
      <c r="P639">
        <v>52</v>
      </c>
      <c r="Q639">
        <v>58</v>
      </c>
      <c r="R639" t="s">
        <v>33</v>
      </c>
      <c r="S639">
        <v>2011</v>
      </c>
      <c r="T639" t="s">
        <v>31</v>
      </c>
      <c r="U639" s="66">
        <v>0.79166666666666663</v>
      </c>
      <c r="V639" t="s">
        <v>48</v>
      </c>
      <c r="W639" t="s">
        <v>34</v>
      </c>
      <c r="X639" s="53">
        <v>0.22</v>
      </c>
      <c r="Y639" s="53">
        <v>0.21</v>
      </c>
      <c r="Z639" s="54">
        <v>0.69</v>
      </c>
      <c r="AA639" s="67" t="str">
        <f>TEXT(RESULT__B[[#This Row],[TIME]],"AM/PM")</f>
        <v>PM</v>
      </c>
      <c r="AB639" t="str">
        <f>TEXT(RESULT__B[[#This Row],[DTEDAY]],"DD")</f>
        <v>29</v>
      </c>
    </row>
    <row r="640" spans="1:28" x14ac:dyDescent="0.25">
      <c r="A640" t="s">
        <v>17</v>
      </c>
      <c r="B640">
        <v>638</v>
      </c>
      <c r="C640" s="1">
        <v>40572</v>
      </c>
      <c r="D640">
        <v>1</v>
      </c>
      <c r="E640">
        <v>0</v>
      </c>
      <c r="F640">
        <v>1</v>
      </c>
      <c r="G640">
        <v>20</v>
      </c>
      <c r="H640" t="s">
        <v>21</v>
      </c>
      <c r="I640">
        <v>6</v>
      </c>
      <c r="J640">
        <v>1</v>
      </c>
      <c r="K640" s="53">
        <v>0.18</v>
      </c>
      <c r="L640" s="53">
        <v>0.21210000000000001</v>
      </c>
      <c r="M640">
        <v>0.74</v>
      </c>
      <c r="N640">
        <v>8.9599999999999999E-2</v>
      </c>
      <c r="O640">
        <v>1</v>
      </c>
      <c r="P640">
        <v>42</v>
      </c>
      <c r="Q640">
        <v>43</v>
      </c>
      <c r="R640" t="s">
        <v>33</v>
      </c>
      <c r="S640">
        <v>2011</v>
      </c>
      <c r="T640" t="s">
        <v>31</v>
      </c>
      <c r="U640" s="66">
        <v>0.83333333333333337</v>
      </c>
      <c r="V640" t="s">
        <v>48</v>
      </c>
      <c r="W640" t="s">
        <v>32</v>
      </c>
      <c r="X640" s="53">
        <v>0.18</v>
      </c>
      <c r="Y640" s="53">
        <v>0.21</v>
      </c>
      <c r="Z640" s="54">
        <v>0.74</v>
      </c>
      <c r="AA640" s="67" t="str">
        <f>TEXT(RESULT__B[[#This Row],[TIME]],"AM/PM")</f>
        <v>PM</v>
      </c>
      <c r="AB640" t="str">
        <f>TEXT(RESULT__B[[#This Row],[DTEDAY]],"DD")</f>
        <v>29</v>
      </c>
    </row>
    <row r="641" spans="1:28" x14ac:dyDescent="0.25">
      <c r="A641" t="s">
        <v>17</v>
      </c>
      <c r="B641">
        <v>639</v>
      </c>
      <c r="C641" s="1">
        <v>40572</v>
      </c>
      <c r="D641">
        <v>1</v>
      </c>
      <c r="E641">
        <v>0</v>
      </c>
      <c r="F641">
        <v>1</v>
      </c>
      <c r="G641">
        <v>21</v>
      </c>
      <c r="H641" t="s">
        <v>21</v>
      </c>
      <c r="I641">
        <v>6</v>
      </c>
      <c r="J641">
        <v>1</v>
      </c>
      <c r="K641" s="53">
        <v>0.18</v>
      </c>
      <c r="L641" s="53">
        <v>0.21210000000000001</v>
      </c>
      <c r="M641">
        <v>0.74</v>
      </c>
      <c r="N641">
        <v>8.9599999999999999E-2</v>
      </c>
      <c r="O641">
        <v>1</v>
      </c>
      <c r="P641">
        <v>35</v>
      </c>
      <c r="Q641">
        <v>36</v>
      </c>
      <c r="R641" t="s">
        <v>33</v>
      </c>
      <c r="S641">
        <v>2011</v>
      </c>
      <c r="T641" t="s">
        <v>31</v>
      </c>
      <c r="U641" s="66">
        <v>0.875</v>
      </c>
      <c r="V641" t="s">
        <v>48</v>
      </c>
      <c r="W641" t="s">
        <v>32</v>
      </c>
      <c r="X641" s="53">
        <v>0.18</v>
      </c>
      <c r="Y641" s="53">
        <v>0.21</v>
      </c>
      <c r="Z641" s="54">
        <v>0.74</v>
      </c>
      <c r="AA641" s="67" t="str">
        <f>TEXT(RESULT__B[[#This Row],[TIME]],"AM/PM")</f>
        <v>PM</v>
      </c>
      <c r="AB641" t="str">
        <f>TEXT(RESULT__B[[#This Row],[DTEDAY]],"DD")</f>
        <v>29</v>
      </c>
    </row>
    <row r="642" spans="1:28" x14ac:dyDescent="0.25">
      <c r="A642" t="s">
        <v>17</v>
      </c>
      <c r="B642">
        <v>640</v>
      </c>
      <c r="C642" s="1">
        <v>40572</v>
      </c>
      <c r="D642">
        <v>1</v>
      </c>
      <c r="E642">
        <v>0</v>
      </c>
      <c r="F642">
        <v>1</v>
      </c>
      <c r="G642">
        <v>22</v>
      </c>
      <c r="H642" t="s">
        <v>21</v>
      </c>
      <c r="I642">
        <v>6</v>
      </c>
      <c r="J642">
        <v>1</v>
      </c>
      <c r="K642" s="53">
        <v>0.16</v>
      </c>
      <c r="L642" s="53">
        <v>0.19700000000000001</v>
      </c>
      <c r="M642">
        <v>0.8</v>
      </c>
      <c r="N642">
        <v>8.9599999999999999E-2</v>
      </c>
      <c r="O642">
        <v>4</v>
      </c>
      <c r="P642">
        <v>28</v>
      </c>
      <c r="Q642">
        <v>32</v>
      </c>
      <c r="R642" t="s">
        <v>33</v>
      </c>
      <c r="S642">
        <v>2011</v>
      </c>
      <c r="T642" t="s">
        <v>31</v>
      </c>
      <c r="U642" s="66">
        <v>0.91666666666666663</v>
      </c>
      <c r="V642" t="s">
        <v>48</v>
      </c>
      <c r="W642" t="s">
        <v>32</v>
      </c>
      <c r="X642" s="53">
        <v>0.16</v>
      </c>
      <c r="Y642" s="53">
        <v>0.2</v>
      </c>
      <c r="Z642" s="54">
        <v>0.8</v>
      </c>
      <c r="AA642" s="67" t="str">
        <f>TEXT(RESULT__B[[#This Row],[TIME]],"AM/PM")</f>
        <v>PM</v>
      </c>
      <c r="AB642" t="str">
        <f>TEXT(RESULT__B[[#This Row],[DTEDAY]],"DD")</f>
        <v>29</v>
      </c>
    </row>
    <row r="643" spans="1:28" x14ac:dyDescent="0.25">
      <c r="A643" t="s">
        <v>17</v>
      </c>
      <c r="B643">
        <v>641</v>
      </c>
      <c r="C643" s="1">
        <v>40572</v>
      </c>
      <c r="D643">
        <v>1</v>
      </c>
      <c r="E643">
        <v>0</v>
      </c>
      <c r="F643">
        <v>1</v>
      </c>
      <c r="G643">
        <v>23</v>
      </c>
      <c r="H643" t="s">
        <v>21</v>
      </c>
      <c r="I643">
        <v>6</v>
      </c>
      <c r="J643">
        <v>1</v>
      </c>
      <c r="K643" s="53">
        <v>0.16</v>
      </c>
      <c r="L643" s="53">
        <v>0.19700000000000001</v>
      </c>
      <c r="M643">
        <v>0.8</v>
      </c>
      <c r="N643">
        <v>8.9599999999999999E-2</v>
      </c>
      <c r="O643">
        <v>3</v>
      </c>
      <c r="P643">
        <v>30</v>
      </c>
      <c r="Q643">
        <v>33</v>
      </c>
      <c r="R643" t="s">
        <v>33</v>
      </c>
      <c r="S643">
        <v>2011</v>
      </c>
      <c r="T643" t="s">
        <v>31</v>
      </c>
      <c r="U643" s="66">
        <v>0.95833333333333337</v>
      </c>
      <c r="V643" t="s">
        <v>48</v>
      </c>
      <c r="W643" t="s">
        <v>32</v>
      </c>
      <c r="X643" s="53">
        <v>0.16</v>
      </c>
      <c r="Y643" s="53">
        <v>0.2</v>
      </c>
      <c r="Z643" s="54">
        <v>0.8</v>
      </c>
      <c r="AA643" s="67" t="str">
        <f>TEXT(RESULT__B[[#This Row],[TIME]],"AM/PM")</f>
        <v>PM</v>
      </c>
      <c r="AB643" t="str">
        <f>TEXT(RESULT__B[[#This Row],[DTEDAY]],"DD")</f>
        <v>29</v>
      </c>
    </row>
    <row r="644" spans="1:28" x14ac:dyDescent="0.25">
      <c r="A644" t="s">
        <v>17</v>
      </c>
      <c r="B644">
        <v>642</v>
      </c>
      <c r="C644" s="1">
        <v>40573</v>
      </c>
      <c r="D644">
        <v>1</v>
      </c>
      <c r="E644">
        <v>0</v>
      </c>
      <c r="F644">
        <v>1</v>
      </c>
      <c r="G644">
        <v>0</v>
      </c>
      <c r="H644" t="s">
        <v>21</v>
      </c>
      <c r="I644">
        <v>0</v>
      </c>
      <c r="J644">
        <v>1</v>
      </c>
      <c r="K644" s="53">
        <v>0.16</v>
      </c>
      <c r="L644" s="53">
        <v>0.18179999999999999</v>
      </c>
      <c r="M644">
        <v>0.8</v>
      </c>
      <c r="N644">
        <v>0.1045</v>
      </c>
      <c r="O644">
        <v>0</v>
      </c>
      <c r="P644">
        <v>33</v>
      </c>
      <c r="Q644">
        <v>33</v>
      </c>
      <c r="R644" t="s">
        <v>33</v>
      </c>
      <c r="S644">
        <v>2011</v>
      </c>
      <c r="T644" t="s">
        <v>31</v>
      </c>
      <c r="U644" s="66">
        <v>0</v>
      </c>
      <c r="V644" t="s">
        <v>49</v>
      </c>
      <c r="W644" t="s">
        <v>32</v>
      </c>
      <c r="X644" s="53">
        <v>0.16</v>
      </c>
      <c r="Y644" s="53">
        <v>0.18</v>
      </c>
      <c r="Z644" s="54">
        <v>0.8</v>
      </c>
      <c r="AA644" s="67" t="str">
        <f>TEXT(RESULT__B[[#This Row],[TIME]],"AM/PM")</f>
        <v>AM</v>
      </c>
      <c r="AB644" t="str">
        <f>TEXT(RESULT__B[[#This Row],[DTEDAY]],"DD")</f>
        <v>30</v>
      </c>
    </row>
    <row r="645" spans="1:28" x14ac:dyDescent="0.25">
      <c r="A645" t="s">
        <v>17</v>
      </c>
      <c r="B645">
        <v>643</v>
      </c>
      <c r="C645" s="1">
        <v>40573</v>
      </c>
      <c r="D645">
        <v>1</v>
      </c>
      <c r="E645">
        <v>0</v>
      </c>
      <c r="F645">
        <v>1</v>
      </c>
      <c r="G645">
        <v>1</v>
      </c>
      <c r="H645" t="s">
        <v>21</v>
      </c>
      <c r="I645">
        <v>0</v>
      </c>
      <c r="J645">
        <v>1</v>
      </c>
      <c r="K645" s="53">
        <v>0.14000000000000001</v>
      </c>
      <c r="L645" s="53">
        <v>0.21210000000000001</v>
      </c>
      <c r="M645">
        <v>0.8</v>
      </c>
      <c r="N645">
        <v>0</v>
      </c>
      <c r="O645">
        <v>7</v>
      </c>
      <c r="P645">
        <v>22</v>
      </c>
      <c r="Q645">
        <v>29</v>
      </c>
      <c r="R645" t="s">
        <v>33</v>
      </c>
      <c r="S645">
        <v>2011</v>
      </c>
      <c r="T645" t="s">
        <v>31</v>
      </c>
      <c r="U645" s="66">
        <v>4.1666666666666664E-2</v>
      </c>
      <c r="V645" t="s">
        <v>49</v>
      </c>
      <c r="W645" t="s">
        <v>32</v>
      </c>
      <c r="X645" s="53">
        <v>0.14000000000000001</v>
      </c>
      <c r="Y645" s="53">
        <v>0.21</v>
      </c>
      <c r="Z645" s="54">
        <v>0.8</v>
      </c>
      <c r="AA645" s="67" t="str">
        <f>TEXT(RESULT__B[[#This Row],[TIME]],"AM/PM")</f>
        <v>AM</v>
      </c>
      <c r="AB645" t="str">
        <f>TEXT(RESULT__B[[#This Row],[DTEDAY]],"DD")</f>
        <v>30</v>
      </c>
    </row>
    <row r="646" spans="1:28" x14ac:dyDescent="0.25">
      <c r="A646" t="s">
        <v>17</v>
      </c>
      <c r="B646">
        <v>644</v>
      </c>
      <c r="C646" s="1">
        <v>40573</v>
      </c>
      <c r="D646">
        <v>1</v>
      </c>
      <c r="E646">
        <v>0</v>
      </c>
      <c r="F646">
        <v>1</v>
      </c>
      <c r="G646">
        <v>2</v>
      </c>
      <c r="H646" t="s">
        <v>21</v>
      </c>
      <c r="I646">
        <v>0</v>
      </c>
      <c r="J646">
        <v>1</v>
      </c>
      <c r="K646" s="53">
        <v>0.16</v>
      </c>
      <c r="L646" s="53">
        <v>0.2273</v>
      </c>
      <c r="M646">
        <v>0.8</v>
      </c>
      <c r="N646">
        <v>0</v>
      </c>
      <c r="O646">
        <v>1</v>
      </c>
      <c r="P646">
        <v>10</v>
      </c>
      <c r="Q646">
        <v>11</v>
      </c>
      <c r="R646" t="s">
        <v>33</v>
      </c>
      <c r="S646">
        <v>2011</v>
      </c>
      <c r="T646" t="s">
        <v>31</v>
      </c>
      <c r="U646" s="66">
        <v>8.3333333333333329E-2</v>
      </c>
      <c r="V646" t="s">
        <v>49</v>
      </c>
      <c r="W646" t="s">
        <v>32</v>
      </c>
      <c r="X646" s="53">
        <v>0.16</v>
      </c>
      <c r="Y646" s="53">
        <v>0.23</v>
      </c>
      <c r="Z646" s="54">
        <v>0.8</v>
      </c>
      <c r="AA646" s="67" t="str">
        <f>TEXT(RESULT__B[[#This Row],[TIME]],"AM/PM")</f>
        <v>AM</v>
      </c>
      <c r="AB646" t="str">
        <f>TEXT(RESULT__B[[#This Row],[DTEDAY]],"DD")</f>
        <v>30</v>
      </c>
    </row>
    <row r="647" spans="1:28" x14ac:dyDescent="0.25">
      <c r="A647" t="s">
        <v>17</v>
      </c>
      <c r="B647">
        <v>645</v>
      </c>
      <c r="C647" s="1">
        <v>40573</v>
      </c>
      <c r="D647">
        <v>1</v>
      </c>
      <c r="E647">
        <v>0</v>
      </c>
      <c r="F647">
        <v>1</v>
      </c>
      <c r="G647">
        <v>3</v>
      </c>
      <c r="H647" t="s">
        <v>21</v>
      </c>
      <c r="I647">
        <v>0</v>
      </c>
      <c r="J647">
        <v>1</v>
      </c>
      <c r="K647" s="53">
        <v>0.14000000000000001</v>
      </c>
      <c r="L647" s="53">
        <v>0.21210000000000001</v>
      </c>
      <c r="M647">
        <v>0.93</v>
      </c>
      <c r="N647">
        <v>0</v>
      </c>
      <c r="O647">
        <v>1</v>
      </c>
      <c r="P647">
        <v>7</v>
      </c>
      <c r="Q647">
        <v>8</v>
      </c>
      <c r="R647" t="s">
        <v>33</v>
      </c>
      <c r="S647">
        <v>2011</v>
      </c>
      <c r="T647" t="s">
        <v>31</v>
      </c>
      <c r="U647" s="66">
        <v>0.125</v>
      </c>
      <c r="V647" t="s">
        <v>49</v>
      </c>
      <c r="W647" t="s">
        <v>32</v>
      </c>
      <c r="X647" s="53">
        <v>0.14000000000000001</v>
      </c>
      <c r="Y647" s="53">
        <v>0.21</v>
      </c>
      <c r="Z647" s="54">
        <v>0.93</v>
      </c>
      <c r="AA647" s="67" t="str">
        <f>TEXT(RESULT__B[[#This Row],[TIME]],"AM/PM")</f>
        <v>AM</v>
      </c>
      <c r="AB647" t="str">
        <f>TEXT(RESULT__B[[#This Row],[DTEDAY]],"DD")</f>
        <v>30</v>
      </c>
    </row>
    <row r="648" spans="1:28" x14ac:dyDescent="0.25">
      <c r="A648" t="s">
        <v>17</v>
      </c>
      <c r="B648">
        <v>646</v>
      </c>
      <c r="C648" s="1">
        <v>40573</v>
      </c>
      <c r="D648">
        <v>1</v>
      </c>
      <c r="E648">
        <v>0</v>
      </c>
      <c r="F648">
        <v>1</v>
      </c>
      <c r="G648">
        <v>4</v>
      </c>
      <c r="H648" t="s">
        <v>21</v>
      </c>
      <c r="I648">
        <v>0</v>
      </c>
      <c r="J648">
        <v>1</v>
      </c>
      <c r="K648" s="53">
        <v>0.14000000000000001</v>
      </c>
      <c r="L648" s="53">
        <v>0.21210000000000001</v>
      </c>
      <c r="M648">
        <v>0.93</v>
      </c>
      <c r="N648">
        <v>0</v>
      </c>
      <c r="O648">
        <v>0</v>
      </c>
      <c r="P648">
        <v>1</v>
      </c>
      <c r="Q648">
        <v>1</v>
      </c>
      <c r="R648" t="s">
        <v>33</v>
      </c>
      <c r="S648">
        <v>2011</v>
      </c>
      <c r="T648" t="s">
        <v>31</v>
      </c>
      <c r="U648" s="66">
        <v>0.16666666666666666</v>
      </c>
      <c r="V648" t="s">
        <v>49</v>
      </c>
      <c r="W648" t="s">
        <v>32</v>
      </c>
      <c r="X648" s="53">
        <v>0.14000000000000001</v>
      </c>
      <c r="Y648" s="53">
        <v>0.21</v>
      </c>
      <c r="Z648" s="54">
        <v>0.93</v>
      </c>
      <c r="AA648" s="67" t="str">
        <f>TEXT(RESULT__B[[#This Row],[TIME]],"AM/PM")</f>
        <v>AM</v>
      </c>
      <c r="AB648" t="str">
        <f>TEXT(RESULT__B[[#This Row],[DTEDAY]],"DD")</f>
        <v>30</v>
      </c>
    </row>
    <row r="649" spans="1:28" x14ac:dyDescent="0.25">
      <c r="A649" t="s">
        <v>17</v>
      </c>
      <c r="B649">
        <v>647</v>
      </c>
      <c r="C649" s="1">
        <v>40573</v>
      </c>
      <c r="D649">
        <v>1</v>
      </c>
      <c r="E649">
        <v>0</v>
      </c>
      <c r="F649">
        <v>1</v>
      </c>
      <c r="G649">
        <v>5</v>
      </c>
      <c r="H649" t="s">
        <v>21</v>
      </c>
      <c r="I649">
        <v>0</v>
      </c>
      <c r="J649">
        <v>1</v>
      </c>
      <c r="K649" s="53">
        <v>0.14000000000000001</v>
      </c>
      <c r="L649" s="53">
        <v>0.21210000000000001</v>
      </c>
      <c r="M649">
        <v>0.86</v>
      </c>
      <c r="N649">
        <v>0</v>
      </c>
      <c r="O649">
        <v>0</v>
      </c>
      <c r="P649">
        <v>3</v>
      </c>
      <c r="Q649">
        <v>3</v>
      </c>
      <c r="R649" t="s">
        <v>33</v>
      </c>
      <c r="S649">
        <v>2011</v>
      </c>
      <c r="T649" t="s">
        <v>31</v>
      </c>
      <c r="U649" s="66">
        <v>0.20833333333333334</v>
      </c>
      <c r="V649" t="s">
        <v>49</v>
      </c>
      <c r="W649" t="s">
        <v>32</v>
      </c>
      <c r="X649" s="53">
        <v>0.14000000000000001</v>
      </c>
      <c r="Y649" s="53">
        <v>0.21</v>
      </c>
      <c r="Z649" s="54">
        <v>0.86</v>
      </c>
      <c r="AA649" s="67" t="str">
        <f>TEXT(RESULT__B[[#This Row],[TIME]],"AM/PM")</f>
        <v>AM</v>
      </c>
      <c r="AB649" t="str">
        <f>TEXT(RESULT__B[[#This Row],[DTEDAY]],"DD")</f>
        <v>30</v>
      </c>
    </row>
    <row r="650" spans="1:28" x14ac:dyDescent="0.25">
      <c r="A650" t="s">
        <v>17</v>
      </c>
      <c r="B650">
        <v>648</v>
      </c>
      <c r="C650" s="1">
        <v>40573</v>
      </c>
      <c r="D650">
        <v>1</v>
      </c>
      <c r="E650">
        <v>0</v>
      </c>
      <c r="F650">
        <v>1</v>
      </c>
      <c r="G650">
        <v>7</v>
      </c>
      <c r="H650" t="s">
        <v>21</v>
      </c>
      <c r="I650">
        <v>0</v>
      </c>
      <c r="J650">
        <v>1</v>
      </c>
      <c r="K650" s="53">
        <v>0.14000000000000001</v>
      </c>
      <c r="L650" s="53">
        <v>0.21210000000000001</v>
      </c>
      <c r="M650">
        <v>0.86</v>
      </c>
      <c r="N650">
        <v>0</v>
      </c>
      <c r="O650">
        <v>0</v>
      </c>
      <c r="P650">
        <v>3</v>
      </c>
      <c r="Q650">
        <v>3</v>
      </c>
      <c r="R650" t="s">
        <v>33</v>
      </c>
      <c r="S650">
        <v>2011</v>
      </c>
      <c r="T650" t="s">
        <v>31</v>
      </c>
      <c r="U650" s="66">
        <v>0.29166666666666669</v>
      </c>
      <c r="V650" t="s">
        <v>49</v>
      </c>
      <c r="W650" t="s">
        <v>32</v>
      </c>
      <c r="X650" s="53">
        <v>0.14000000000000001</v>
      </c>
      <c r="Y650" s="53">
        <v>0.21</v>
      </c>
      <c r="Z650" s="54">
        <v>0.86</v>
      </c>
      <c r="AA650" s="67" t="str">
        <f>TEXT(RESULT__B[[#This Row],[TIME]],"AM/PM")</f>
        <v>AM</v>
      </c>
      <c r="AB650" t="str">
        <f>TEXT(RESULT__B[[#This Row],[DTEDAY]],"DD")</f>
        <v>30</v>
      </c>
    </row>
    <row r="651" spans="1:28" x14ac:dyDescent="0.25">
      <c r="A651" t="s">
        <v>17</v>
      </c>
      <c r="B651">
        <v>649</v>
      </c>
      <c r="C651" s="1">
        <v>40573</v>
      </c>
      <c r="D651">
        <v>1</v>
      </c>
      <c r="E651">
        <v>0</v>
      </c>
      <c r="F651">
        <v>1</v>
      </c>
      <c r="G651">
        <v>8</v>
      </c>
      <c r="H651" t="s">
        <v>21</v>
      </c>
      <c r="I651">
        <v>0</v>
      </c>
      <c r="J651">
        <v>2</v>
      </c>
      <c r="K651" s="53">
        <v>0.14000000000000001</v>
      </c>
      <c r="L651" s="53">
        <v>0.21210000000000001</v>
      </c>
      <c r="M651">
        <v>0.86</v>
      </c>
      <c r="N651">
        <v>0</v>
      </c>
      <c r="O651">
        <v>1</v>
      </c>
      <c r="P651">
        <v>11</v>
      </c>
      <c r="Q651">
        <v>12</v>
      </c>
      <c r="R651" t="s">
        <v>33</v>
      </c>
      <c r="S651">
        <v>2011</v>
      </c>
      <c r="T651" t="s">
        <v>31</v>
      </c>
      <c r="U651" s="66">
        <v>0.33333333333333331</v>
      </c>
      <c r="V651" t="s">
        <v>49</v>
      </c>
      <c r="W651" t="s">
        <v>34</v>
      </c>
      <c r="X651" s="53">
        <v>0.14000000000000001</v>
      </c>
      <c r="Y651" s="53">
        <v>0.21</v>
      </c>
      <c r="Z651" s="54">
        <v>0.86</v>
      </c>
      <c r="AA651" s="67" t="str">
        <f>TEXT(RESULT__B[[#This Row],[TIME]],"AM/PM")</f>
        <v>AM</v>
      </c>
      <c r="AB651" t="str">
        <f>TEXT(RESULT__B[[#This Row],[DTEDAY]],"DD")</f>
        <v>30</v>
      </c>
    </row>
    <row r="652" spans="1:28" x14ac:dyDescent="0.25">
      <c r="A652" t="s">
        <v>17</v>
      </c>
      <c r="B652">
        <v>650</v>
      </c>
      <c r="C652" s="1">
        <v>40573</v>
      </c>
      <c r="D652">
        <v>1</v>
      </c>
      <c r="E652">
        <v>0</v>
      </c>
      <c r="F652">
        <v>1</v>
      </c>
      <c r="G652">
        <v>9</v>
      </c>
      <c r="H652" t="s">
        <v>21</v>
      </c>
      <c r="I652">
        <v>0</v>
      </c>
      <c r="J652">
        <v>2</v>
      </c>
      <c r="K652" s="53">
        <v>0.16</v>
      </c>
      <c r="L652" s="53">
        <v>0.2273</v>
      </c>
      <c r="M652">
        <v>0.8</v>
      </c>
      <c r="N652">
        <v>0</v>
      </c>
      <c r="O652">
        <v>4</v>
      </c>
      <c r="P652">
        <v>34</v>
      </c>
      <c r="Q652">
        <v>38</v>
      </c>
      <c r="R652" t="s">
        <v>33</v>
      </c>
      <c r="S652">
        <v>2011</v>
      </c>
      <c r="T652" t="s">
        <v>31</v>
      </c>
      <c r="U652" s="66">
        <v>0.375</v>
      </c>
      <c r="V652" t="s">
        <v>49</v>
      </c>
      <c r="W652" t="s">
        <v>34</v>
      </c>
      <c r="X652" s="53">
        <v>0.16</v>
      </c>
      <c r="Y652" s="53">
        <v>0.23</v>
      </c>
      <c r="Z652" s="54">
        <v>0.8</v>
      </c>
      <c r="AA652" s="67" t="str">
        <f>TEXT(RESULT__B[[#This Row],[TIME]],"AM/PM")</f>
        <v>AM</v>
      </c>
      <c r="AB652" t="str">
        <f>TEXT(RESULT__B[[#This Row],[DTEDAY]],"DD")</f>
        <v>30</v>
      </c>
    </row>
    <row r="653" spans="1:28" x14ac:dyDescent="0.25">
      <c r="A653" t="s">
        <v>17</v>
      </c>
      <c r="B653">
        <v>651</v>
      </c>
      <c r="C653" s="1">
        <v>40573</v>
      </c>
      <c r="D653">
        <v>1</v>
      </c>
      <c r="E653">
        <v>0</v>
      </c>
      <c r="F653">
        <v>1</v>
      </c>
      <c r="G653">
        <v>10</v>
      </c>
      <c r="H653" t="s">
        <v>21</v>
      </c>
      <c r="I653">
        <v>0</v>
      </c>
      <c r="J653">
        <v>2</v>
      </c>
      <c r="K653" s="53">
        <v>0.18</v>
      </c>
      <c r="L653" s="53">
        <v>0.2424</v>
      </c>
      <c r="M653">
        <v>0.8</v>
      </c>
      <c r="N653">
        <v>0</v>
      </c>
      <c r="O653">
        <v>7</v>
      </c>
      <c r="P653">
        <v>57</v>
      </c>
      <c r="Q653">
        <v>64</v>
      </c>
      <c r="R653" t="s">
        <v>33</v>
      </c>
      <c r="S653">
        <v>2011</v>
      </c>
      <c r="T653" t="s">
        <v>31</v>
      </c>
      <c r="U653" s="66">
        <v>0.41666666666666669</v>
      </c>
      <c r="V653" t="s">
        <v>49</v>
      </c>
      <c r="W653" t="s">
        <v>34</v>
      </c>
      <c r="X653" s="53">
        <v>0.18</v>
      </c>
      <c r="Y653" s="53">
        <v>0.24</v>
      </c>
      <c r="Z653" s="54">
        <v>0.8</v>
      </c>
      <c r="AA653" s="67" t="str">
        <f>TEXT(RESULT__B[[#This Row],[TIME]],"AM/PM")</f>
        <v>AM</v>
      </c>
      <c r="AB653" t="str">
        <f>TEXT(RESULT__B[[#This Row],[DTEDAY]],"DD")</f>
        <v>30</v>
      </c>
    </row>
    <row r="654" spans="1:28" x14ac:dyDescent="0.25">
      <c r="A654" t="s">
        <v>17</v>
      </c>
      <c r="B654">
        <v>652</v>
      </c>
      <c r="C654" s="1">
        <v>40573</v>
      </c>
      <c r="D654">
        <v>1</v>
      </c>
      <c r="E654">
        <v>0</v>
      </c>
      <c r="F654">
        <v>1</v>
      </c>
      <c r="G654">
        <v>11</v>
      </c>
      <c r="H654" t="s">
        <v>21</v>
      </c>
      <c r="I654">
        <v>0</v>
      </c>
      <c r="J654">
        <v>1</v>
      </c>
      <c r="K654" s="53">
        <v>0.22</v>
      </c>
      <c r="L654" s="53">
        <v>0.2727</v>
      </c>
      <c r="M654">
        <v>0.75</v>
      </c>
      <c r="N654">
        <v>0</v>
      </c>
      <c r="O654">
        <v>9</v>
      </c>
      <c r="P654">
        <v>50</v>
      </c>
      <c r="Q654">
        <v>59</v>
      </c>
      <c r="R654" t="s">
        <v>33</v>
      </c>
      <c r="S654">
        <v>2011</v>
      </c>
      <c r="T654" t="s">
        <v>31</v>
      </c>
      <c r="U654" s="66">
        <v>0.45833333333333331</v>
      </c>
      <c r="V654" t="s">
        <v>49</v>
      </c>
      <c r="W654" t="s">
        <v>32</v>
      </c>
      <c r="X654" s="53">
        <v>0.22</v>
      </c>
      <c r="Y654" s="53">
        <v>0.27</v>
      </c>
      <c r="Z654" s="54">
        <v>0.75</v>
      </c>
      <c r="AA654" s="67" t="str">
        <f>TEXT(RESULT__B[[#This Row],[TIME]],"AM/PM")</f>
        <v>AM</v>
      </c>
      <c r="AB654" t="str">
        <f>TEXT(RESULT__B[[#This Row],[DTEDAY]],"DD")</f>
        <v>30</v>
      </c>
    </row>
    <row r="655" spans="1:28" x14ac:dyDescent="0.25">
      <c r="A655" t="s">
        <v>17</v>
      </c>
      <c r="B655">
        <v>653</v>
      </c>
      <c r="C655" s="1">
        <v>40573</v>
      </c>
      <c r="D655">
        <v>1</v>
      </c>
      <c r="E655">
        <v>0</v>
      </c>
      <c r="F655">
        <v>1</v>
      </c>
      <c r="G655">
        <v>12</v>
      </c>
      <c r="H655" t="s">
        <v>21</v>
      </c>
      <c r="I655">
        <v>0</v>
      </c>
      <c r="J655">
        <v>1</v>
      </c>
      <c r="K655" s="53">
        <v>0.3</v>
      </c>
      <c r="L655" s="53">
        <v>0.31819999999999998</v>
      </c>
      <c r="M655">
        <v>0.52</v>
      </c>
      <c r="N655">
        <v>0.1045</v>
      </c>
      <c r="O655">
        <v>10</v>
      </c>
      <c r="P655">
        <v>87</v>
      </c>
      <c r="Q655">
        <v>97</v>
      </c>
      <c r="R655" t="s">
        <v>33</v>
      </c>
      <c r="S655">
        <v>2011</v>
      </c>
      <c r="T655" t="s">
        <v>31</v>
      </c>
      <c r="U655" s="66">
        <v>0.5</v>
      </c>
      <c r="V655" t="s">
        <v>49</v>
      </c>
      <c r="W655" t="s">
        <v>32</v>
      </c>
      <c r="X655" s="53">
        <v>0.3</v>
      </c>
      <c r="Y655" s="53">
        <v>0.32</v>
      </c>
      <c r="Z655" s="54">
        <v>0.52</v>
      </c>
      <c r="AA655" s="67" t="str">
        <f>TEXT(RESULT__B[[#This Row],[TIME]],"AM/PM")</f>
        <v>PM</v>
      </c>
      <c r="AB655" t="str">
        <f>TEXT(RESULT__B[[#This Row],[DTEDAY]],"DD")</f>
        <v>30</v>
      </c>
    </row>
    <row r="656" spans="1:28" x14ac:dyDescent="0.25">
      <c r="A656" t="s">
        <v>17</v>
      </c>
      <c r="B656">
        <v>654</v>
      </c>
      <c r="C656" s="1">
        <v>40573</v>
      </c>
      <c r="D656">
        <v>1</v>
      </c>
      <c r="E656">
        <v>0</v>
      </c>
      <c r="F656">
        <v>1</v>
      </c>
      <c r="G656">
        <v>13</v>
      </c>
      <c r="H656" t="s">
        <v>21</v>
      </c>
      <c r="I656">
        <v>0</v>
      </c>
      <c r="J656">
        <v>1</v>
      </c>
      <c r="K656" s="53">
        <v>0.28000000000000003</v>
      </c>
      <c r="L656" s="53">
        <v>0.28789999999999999</v>
      </c>
      <c r="M656">
        <v>0.61</v>
      </c>
      <c r="N656">
        <v>0.1045</v>
      </c>
      <c r="O656">
        <v>13</v>
      </c>
      <c r="P656">
        <v>71</v>
      </c>
      <c r="Q656">
        <v>84</v>
      </c>
      <c r="R656" t="s">
        <v>33</v>
      </c>
      <c r="S656">
        <v>2011</v>
      </c>
      <c r="T656" t="s">
        <v>31</v>
      </c>
      <c r="U656" s="66">
        <v>0.54166666666666663</v>
      </c>
      <c r="V656" t="s">
        <v>49</v>
      </c>
      <c r="W656" t="s">
        <v>32</v>
      </c>
      <c r="X656" s="53">
        <v>0.28000000000000003</v>
      </c>
      <c r="Y656" s="53">
        <v>0.28999999999999998</v>
      </c>
      <c r="Z656" s="54">
        <v>0.61</v>
      </c>
      <c r="AA656" s="67" t="str">
        <f>TEXT(RESULT__B[[#This Row],[TIME]],"AM/PM")</f>
        <v>PM</v>
      </c>
      <c r="AB656" t="str">
        <f>TEXT(RESULT__B[[#This Row],[DTEDAY]],"DD")</f>
        <v>30</v>
      </c>
    </row>
    <row r="657" spans="1:28" x14ac:dyDescent="0.25">
      <c r="A657" t="s">
        <v>17</v>
      </c>
      <c r="B657">
        <v>655</v>
      </c>
      <c r="C657" s="1">
        <v>40573</v>
      </c>
      <c r="D657">
        <v>1</v>
      </c>
      <c r="E657">
        <v>0</v>
      </c>
      <c r="F657">
        <v>1</v>
      </c>
      <c r="G657">
        <v>14</v>
      </c>
      <c r="H657" t="s">
        <v>21</v>
      </c>
      <c r="I657">
        <v>0</v>
      </c>
      <c r="J657">
        <v>1</v>
      </c>
      <c r="K657" s="53">
        <v>0.28000000000000003</v>
      </c>
      <c r="L657" s="53">
        <v>0.30299999999999999</v>
      </c>
      <c r="M657">
        <v>0.61</v>
      </c>
      <c r="N657">
        <v>8.9599999999999999E-2</v>
      </c>
      <c r="O657">
        <v>18</v>
      </c>
      <c r="P657">
        <v>104</v>
      </c>
      <c r="Q657">
        <v>122</v>
      </c>
      <c r="R657" t="s">
        <v>33</v>
      </c>
      <c r="S657">
        <v>2011</v>
      </c>
      <c r="T657" t="s">
        <v>31</v>
      </c>
      <c r="U657" s="66">
        <v>0.58333333333333337</v>
      </c>
      <c r="V657" t="s">
        <v>49</v>
      </c>
      <c r="W657" t="s">
        <v>32</v>
      </c>
      <c r="X657" s="53">
        <v>0.28000000000000003</v>
      </c>
      <c r="Y657" s="53">
        <v>0.3</v>
      </c>
      <c r="Z657" s="54">
        <v>0.61</v>
      </c>
      <c r="AA657" s="67" t="str">
        <f>TEXT(RESULT__B[[#This Row],[TIME]],"AM/PM")</f>
        <v>PM</v>
      </c>
      <c r="AB657" t="str">
        <f>TEXT(RESULT__B[[#This Row],[DTEDAY]],"DD")</f>
        <v>30</v>
      </c>
    </row>
    <row r="658" spans="1:28" x14ac:dyDescent="0.25">
      <c r="A658" t="s">
        <v>17</v>
      </c>
      <c r="B658">
        <v>656</v>
      </c>
      <c r="C658" s="1">
        <v>40573</v>
      </c>
      <c r="D658">
        <v>1</v>
      </c>
      <c r="E658">
        <v>0</v>
      </c>
      <c r="F658">
        <v>1</v>
      </c>
      <c r="G658">
        <v>15</v>
      </c>
      <c r="H658" t="s">
        <v>21</v>
      </c>
      <c r="I658">
        <v>0</v>
      </c>
      <c r="J658">
        <v>1</v>
      </c>
      <c r="K658" s="53">
        <v>0.3</v>
      </c>
      <c r="L658" s="53">
        <v>0.33329999999999999</v>
      </c>
      <c r="M658">
        <v>0.56000000000000005</v>
      </c>
      <c r="N658">
        <v>0</v>
      </c>
      <c r="O658">
        <v>14</v>
      </c>
      <c r="P658">
        <v>95</v>
      </c>
      <c r="Q658">
        <v>109</v>
      </c>
      <c r="R658" t="s">
        <v>33</v>
      </c>
      <c r="S658">
        <v>2011</v>
      </c>
      <c r="T658" t="s">
        <v>31</v>
      </c>
      <c r="U658" s="66">
        <v>0.625</v>
      </c>
      <c r="V658" t="s">
        <v>49</v>
      </c>
      <c r="W658" t="s">
        <v>32</v>
      </c>
      <c r="X658" s="53">
        <v>0.3</v>
      </c>
      <c r="Y658" s="53">
        <v>0.33</v>
      </c>
      <c r="Z658" s="54">
        <v>0.56000000000000005</v>
      </c>
      <c r="AA658" s="67" t="str">
        <f>TEXT(RESULT__B[[#This Row],[TIME]],"AM/PM")</f>
        <v>PM</v>
      </c>
      <c r="AB658" t="str">
        <f>TEXT(RESULT__B[[#This Row],[DTEDAY]],"DD")</f>
        <v>30</v>
      </c>
    </row>
    <row r="659" spans="1:28" x14ac:dyDescent="0.25">
      <c r="A659" t="s">
        <v>17</v>
      </c>
      <c r="B659">
        <v>657</v>
      </c>
      <c r="C659" s="1">
        <v>40573</v>
      </c>
      <c r="D659">
        <v>1</v>
      </c>
      <c r="E659">
        <v>0</v>
      </c>
      <c r="F659">
        <v>1</v>
      </c>
      <c r="G659">
        <v>16</v>
      </c>
      <c r="H659" t="s">
        <v>21</v>
      </c>
      <c r="I659">
        <v>0</v>
      </c>
      <c r="J659">
        <v>1</v>
      </c>
      <c r="K659" s="53">
        <v>0.3</v>
      </c>
      <c r="L659" s="53">
        <v>0.33329999999999999</v>
      </c>
      <c r="M659">
        <v>0.56000000000000005</v>
      </c>
      <c r="N659">
        <v>0</v>
      </c>
      <c r="O659">
        <v>19</v>
      </c>
      <c r="P659">
        <v>104</v>
      </c>
      <c r="Q659">
        <v>123</v>
      </c>
      <c r="R659" t="s">
        <v>33</v>
      </c>
      <c r="S659">
        <v>2011</v>
      </c>
      <c r="T659" t="s">
        <v>31</v>
      </c>
      <c r="U659" s="66">
        <v>0.66666666666666663</v>
      </c>
      <c r="V659" t="s">
        <v>49</v>
      </c>
      <c r="W659" t="s">
        <v>32</v>
      </c>
      <c r="X659" s="53">
        <v>0.3</v>
      </c>
      <c r="Y659" s="53">
        <v>0.33</v>
      </c>
      <c r="Z659" s="54">
        <v>0.56000000000000005</v>
      </c>
      <c r="AA659" s="67" t="str">
        <f>TEXT(RESULT__B[[#This Row],[TIME]],"AM/PM")</f>
        <v>PM</v>
      </c>
      <c r="AB659" t="str">
        <f>TEXT(RESULT__B[[#This Row],[DTEDAY]],"DD")</f>
        <v>30</v>
      </c>
    </row>
    <row r="660" spans="1:28" x14ac:dyDescent="0.25">
      <c r="A660" t="s">
        <v>17</v>
      </c>
      <c r="B660">
        <v>658</v>
      </c>
      <c r="C660" s="1">
        <v>40573</v>
      </c>
      <c r="D660">
        <v>1</v>
      </c>
      <c r="E660">
        <v>0</v>
      </c>
      <c r="F660">
        <v>1</v>
      </c>
      <c r="G660">
        <v>17</v>
      </c>
      <c r="H660" t="s">
        <v>21</v>
      </c>
      <c r="I660">
        <v>0</v>
      </c>
      <c r="J660">
        <v>1</v>
      </c>
      <c r="K660" s="53">
        <v>0.3</v>
      </c>
      <c r="L660" s="53">
        <v>0.28789999999999999</v>
      </c>
      <c r="M660">
        <v>0.56000000000000005</v>
      </c>
      <c r="N660">
        <v>0.19400000000000001</v>
      </c>
      <c r="O660">
        <v>6</v>
      </c>
      <c r="P660">
        <v>71</v>
      </c>
      <c r="Q660">
        <v>77</v>
      </c>
      <c r="R660" t="s">
        <v>33</v>
      </c>
      <c r="S660">
        <v>2011</v>
      </c>
      <c r="T660" t="s">
        <v>31</v>
      </c>
      <c r="U660" s="66">
        <v>0.70833333333333337</v>
      </c>
      <c r="V660" t="s">
        <v>49</v>
      </c>
      <c r="W660" t="s">
        <v>32</v>
      </c>
      <c r="X660" s="53">
        <v>0.3</v>
      </c>
      <c r="Y660" s="53">
        <v>0.28999999999999998</v>
      </c>
      <c r="Z660" s="54">
        <v>0.56000000000000005</v>
      </c>
      <c r="AA660" s="67" t="str">
        <f>TEXT(RESULT__B[[#This Row],[TIME]],"AM/PM")</f>
        <v>PM</v>
      </c>
      <c r="AB660" t="str">
        <f>TEXT(RESULT__B[[#This Row],[DTEDAY]],"DD")</f>
        <v>30</v>
      </c>
    </row>
    <row r="661" spans="1:28" x14ac:dyDescent="0.25">
      <c r="A661" t="s">
        <v>17</v>
      </c>
      <c r="B661">
        <v>659</v>
      </c>
      <c r="C661" s="1">
        <v>40573</v>
      </c>
      <c r="D661">
        <v>1</v>
      </c>
      <c r="E661">
        <v>0</v>
      </c>
      <c r="F661">
        <v>1</v>
      </c>
      <c r="G661">
        <v>18</v>
      </c>
      <c r="H661" t="s">
        <v>21</v>
      </c>
      <c r="I661">
        <v>0</v>
      </c>
      <c r="J661">
        <v>1</v>
      </c>
      <c r="K661" s="53">
        <v>0.26</v>
      </c>
      <c r="L661" s="53">
        <v>0.2576</v>
      </c>
      <c r="M661">
        <v>0.65</v>
      </c>
      <c r="N661">
        <v>0.16420000000000001</v>
      </c>
      <c r="O661">
        <v>8</v>
      </c>
      <c r="P661">
        <v>57</v>
      </c>
      <c r="Q661">
        <v>65</v>
      </c>
      <c r="R661" t="s">
        <v>33</v>
      </c>
      <c r="S661">
        <v>2011</v>
      </c>
      <c r="T661" t="s">
        <v>31</v>
      </c>
      <c r="U661" s="66">
        <v>0.75</v>
      </c>
      <c r="V661" t="s">
        <v>49</v>
      </c>
      <c r="W661" t="s">
        <v>32</v>
      </c>
      <c r="X661" s="53">
        <v>0.26</v>
      </c>
      <c r="Y661" s="53">
        <v>0.26</v>
      </c>
      <c r="Z661" s="54">
        <v>0.65</v>
      </c>
      <c r="AA661" s="67" t="str">
        <f>TEXT(RESULT__B[[#This Row],[TIME]],"AM/PM")</f>
        <v>PM</v>
      </c>
      <c r="AB661" t="str">
        <f>TEXT(RESULT__B[[#This Row],[DTEDAY]],"DD")</f>
        <v>30</v>
      </c>
    </row>
    <row r="662" spans="1:28" x14ac:dyDescent="0.25">
      <c r="A662" t="s">
        <v>17</v>
      </c>
      <c r="B662">
        <v>660</v>
      </c>
      <c r="C662" s="1">
        <v>40573</v>
      </c>
      <c r="D662">
        <v>1</v>
      </c>
      <c r="E662">
        <v>0</v>
      </c>
      <c r="F662">
        <v>1</v>
      </c>
      <c r="G662">
        <v>19</v>
      </c>
      <c r="H662" t="s">
        <v>21</v>
      </c>
      <c r="I662">
        <v>0</v>
      </c>
      <c r="J662">
        <v>1</v>
      </c>
      <c r="K662" s="53">
        <v>0.26</v>
      </c>
      <c r="L662" s="53">
        <v>0.2576</v>
      </c>
      <c r="M662">
        <v>0.65</v>
      </c>
      <c r="N662">
        <v>0.19400000000000001</v>
      </c>
      <c r="O662">
        <v>9</v>
      </c>
      <c r="P662">
        <v>46</v>
      </c>
      <c r="Q662">
        <v>55</v>
      </c>
      <c r="R662" t="s">
        <v>33</v>
      </c>
      <c r="S662">
        <v>2011</v>
      </c>
      <c r="T662" t="s">
        <v>31</v>
      </c>
      <c r="U662" s="66">
        <v>0.79166666666666663</v>
      </c>
      <c r="V662" t="s">
        <v>49</v>
      </c>
      <c r="W662" t="s">
        <v>32</v>
      </c>
      <c r="X662" s="53">
        <v>0.26</v>
      </c>
      <c r="Y662" s="53">
        <v>0.26</v>
      </c>
      <c r="Z662" s="54">
        <v>0.65</v>
      </c>
      <c r="AA662" s="67" t="str">
        <f>TEXT(RESULT__B[[#This Row],[TIME]],"AM/PM")</f>
        <v>PM</v>
      </c>
      <c r="AB662" t="str">
        <f>TEXT(RESULT__B[[#This Row],[DTEDAY]],"DD")</f>
        <v>30</v>
      </c>
    </row>
    <row r="663" spans="1:28" x14ac:dyDescent="0.25">
      <c r="A663" t="s">
        <v>17</v>
      </c>
      <c r="B663">
        <v>661</v>
      </c>
      <c r="C663" s="1">
        <v>40573</v>
      </c>
      <c r="D663">
        <v>1</v>
      </c>
      <c r="E663">
        <v>0</v>
      </c>
      <c r="F663">
        <v>1</v>
      </c>
      <c r="G663">
        <v>20</v>
      </c>
      <c r="H663" t="s">
        <v>21</v>
      </c>
      <c r="I663">
        <v>0</v>
      </c>
      <c r="J663">
        <v>2</v>
      </c>
      <c r="K663" s="53">
        <v>0.26</v>
      </c>
      <c r="L663" s="53">
        <v>0.2727</v>
      </c>
      <c r="M663">
        <v>0.65</v>
      </c>
      <c r="N663">
        <v>0.1045</v>
      </c>
      <c r="O663">
        <v>3</v>
      </c>
      <c r="P663">
        <v>30</v>
      </c>
      <c r="Q663">
        <v>33</v>
      </c>
      <c r="R663" t="s">
        <v>33</v>
      </c>
      <c r="S663">
        <v>2011</v>
      </c>
      <c r="T663" t="s">
        <v>31</v>
      </c>
      <c r="U663" s="66">
        <v>0.83333333333333337</v>
      </c>
      <c r="V663" t="s">
        <v>49</v>
      </c>
      <c r="W663" t="s">
        <v>34</v>
      </c>
      <c r="X663" s="53">
        <v>0.26</v>
      </c>
      <c r="Y663" s="53">
        <v>0.27</v>
      </c>
      <c r="Z663" s="54">
        <v>0.65</v>
      </c>
      <c r="AA663" s="67" t="str">
        <f>TEXT(RESULT__B[[#This Row],[TIME]],"AM/PM")</f>
        <v>PM</v>
      </c>
      <c r="AB663" t="str">
        <f>TEXT(RESULT__B[[#This Row],[DTEDAY]],"DD")</f>
        <v>30</v>
      </c>
    </row>
    <row r="664" spans="1:28" x14ac:dyDescent="0.25">
      <c r="A664" t="s">
        <v>17</v>
      </c>
      <c r="B664">
        <v>662</v>
      </c>
      <c r="C664" s="1">
        <v>40573</v>
      </c>
      <c r="D664">
        <v>1</v>
      </c>
      <c r="E664">
        <v>0</v>
      </c>
      <c r="F664">
        <v>1</v>
      </c>
      <c r="G664">
        <v>21</v>
      </c>
      <c r="H664" t="s">
        <v>21</v>
      </c>
      <c r="I664">
        <v>0</v>
      </c>
      <c r="J664">
        <v>2</v>
      </c>
      <c r="K664" s="53">
        <v>0.24</v>
      </c>
      <c r="L664" s="53">
        <v>0.2424</v>
      </c>
      <c r="M664">
        <v>0.7</v>
      </c>
      <c r="N664">
        <v>0.16420000000000001</v>
      </c>
      <c r="O664">
        <v>3</v>
      </c>
      <c r="P664">
        <v>25</v>
      </c>
      <c r="Q664">
        <v>28</v>
      </c>
      <c r="R664" t="s">
        <v>33</v>
      </c>
      <c r="S664">
        <v>2011</v>
      </c>
      <c r="T664" t="s">
        <v>31</v>
      </c>
      <c r="U664" s="66">
        <v>0.875</v>
      </c>
      <c r="V664" t="s">
        <v>49</v>
      </c>
      <c r="W664" t="s">
        <v>34</v>
      </c>
      <c r="X664" s="53">
        <v>0.24</v>
      </c>
      <c r="Y664" s="53">
        <v>0.24</v>
      </c>
      <c r="Z664" s="54">
        <v>0.7</v>
      </c>
      <c r="AA664" s="67" t="str">
        <f>TEXT(RESULT__B[[#This Row],[TIME]],"AM/PM")</f>
        <v>PM</v>
      </c>
      <c r="AB664" t="str">
        <f>TEXT(RESULT__B[[#This Row],[DTEDAY]],"DD")</f>
        <v>30</v>
      </c>
    </row>
    <row r="665" spans="1:28" x14ac:dyDescent="0.25">
      <c r="A665" t="s">
        <v>17</v>
      </c>
      <c r="B665">
        <v>663</v>
      </c>
      <c r="C665" s="1">
        <v>40573</v>
      </c>
      <c r="D665">
        <v>1</v>
      </c>
      <c r="E665">
        <v>0</v>
      </c>
      <c r="F665">
        <v>1</v>
      </c>
      <c r="G665">
        <v>22</v>
      </c>
      <c r="H665" t="s">
        <v>21</v>
      </c>
      <c r="I665">
        <v>0</v>
      </c>
      <c r="J665">
        <v>2</v>
      </c>
      <c r="K665" s="53">
        <v>0.24</v>
      </c>
      <c r="L665" s="53">
        <v>0.2273</v>
      </c>
      <c r="M665">
        <v>0.7</v>
      </c>
      <c r="N665">
        <v>0.19400000000000001</v>
      </c>
      <c r="O665">
        <v>2</v>
      </c>
      <c r="P665">
        <v>19</v>
      </c>
      <c r="Q665">
        <v>21</v>
      </c>
      <c r="R665" t="s">
        <v>33</v>
      </c>
      <c r="S665">
        <v>2011</v>
      </c>
      <c r="T665" t="s">
        <v>31</v>
      </c>
      <c r="U665" s="66">
        <v>0.91666666666666663</v>
      </c>
      <c r="V665" t="s">
        <v>49</v>
      </c>
      <c r="W665" t="s">
        <v>34</v>
      </c>
      <c r="X665" s="53">
        <v>0.24</v>
      </c>
      <c r="Y665" s="53">
        <v>0.23</v>
      </c>
      <c r="Z665" s="54">
        <v>0.7</v>
      </c>
      <c r="AA665" s="67" t="str">
        <f>TEXT(RESULT__B[[#This Row],[TIME]],"AM/PM")</f>
        <v>PM</v>
      </c>
      <c r="AB665" t="str">
        <f>TEXT(RESULT__B[[#This Row],[DTEDAY]],"DD")</f>
        <v>30</v>
      </c>
    </row>
    <row r="666" spans="1:28" x14ac:dyDescent="0.25">
      <c r="A666" t="s">
        <v>17</v>
      </c>
      <c r="B666">
        <v>664</v>
      </c>
      <c r="C666" s="1">
        <v>40573</v>
      </c>
      <c r="D666">
        <v>1</v>
      </c>
      <c r="E666">
        <v>0</v>
      </c>
      <c r="F666">
        <v>1</v>
      </c>
      <c r="G666">
        <v>23</v>
      </c>
      <c r="H666" t="s">
        <v>21</v>
      </c>
      <c r="I666">
        <v>0</v>
      </c>
      <c r="J666">
        <v>2</v>
      </c>
      <c r="K666" s="53">
        <v>0.24</v>
      </c>
      <c r="L666" s="53">
        <v>0.21210000000000001</v>
      </c>
      <c r="M666">
        <v>0.65</v>
      </c>
      <c r="N666">
        <v>0.28360000000000002</v>
      </c>
      <c r="O666">
        <v>5</v>
      </c>
      <c r="P666">
        <v>16</v>
      </c>
      <c r="Q666">
        <v>21</v>
      </c>
      <c r="R666" t="s">
        <v>33</v>
      </c>
      <c r="S666">
        <v>2011</v>
      </c>
      <c r="T666" t="s">
        <v>31</v>
      </c>
      <c r="U666" s="66">
        <v>0.95833333333333337</v>
      </c>
      <c r="V666" t="s">
        <v>49</v>
      </c>
      <c r="W666" t="s">
        <v>34</v>
      </c>
      <c r="X666" s="53">
        <v>0.24</v>
      </c>
      <c r="Y666" s="53">
        <v>0.21</v>
      </c>
      <c r="Z666" s="54">
        <v>0.65</v>
      </c>
      <c r="AA666" s="67" t="str">
        <f>TEXT(RESULT__B[[#This Row],[TIME]],"AM/PM")</f>
        <v>PM</v>
      </c>
      <c r="AB666" t="str">
        <f>TEXT(RESULT__B[[#This Row],[DTEDAY]],"DD")</f>
        <v>30</v>
      </c>
    </row>
    <row r="667" spans="1:28" x14ac:dyDescent="0.25">
      <c r="A667" t="s">
        <v>17</v>
      </c>
      <c r="B667">
        <v>665</v>
      </c>
      <c r="C667" s="1">
        <v>40574</v>
      </c>
      <c r="D667">
        <v>1</v>
      </c>
      <c r="E667">
        <v>0</v>
      </c>
      <c r="F667">
        <v>1</v>
      </c>
      <c r="G667">
        <v>0</v>
      </c>
      <c r="H667" t="s">
        <v>21</v>
      </c>
      <c r="I667">
        <v>1</v>
      </c>
      <c r="J667">
        <v>2</v>
      </c>
      <c r="K667" s="53">
        <v>0.24</v>
      </c>
      <c r="L667" s="53">
        <v>0.2273</v>
      </c>
      <c r="M667">
        <v>0.65</v>
      </c>
      <c r="N667">
        <v>0.22389999999999999</v>
      </c>
      <c r="O667">
        <v>1</v>
      </c>
      <c r="P667">
        <v>6</v>
      </c>
      <c r="Q667">
        <v>7</v>
      </c>
      <c r="R667" t="s">
        <v>33</v>
      </c>
      <c r="S667">
        <v>2011</v>
      </c>
      <c r="T667" t="s">
        <v>31</v>
      </c>
      <c r="U667" s="66">
        <v>0</v>
      </c>
      <c r="V667" t="s">
        <v>50</v>
      </c>
      <c r="W667" t="s">
        <v>34</v>
      </c>
      <c r="X667" s="53">
        <v>0.24</v>
      </c>
      <c r="Y667" s="53">
        <v>0.23</v>
      </c>
      <c r="Z667" s="54">
        <v>0.65</v>
      </c>
      <c r="AA667" s="67" t="str">
        <f>TEXT(RESULT__B[[#This Row],[TIME]],"AM/PM")</f>
        <v>AM</v>
      </c>
      <c r="AB667" t="str">
        <f>TEXT(RESULT__B[[#This Row],[DTEDAY]],"DD")</f>
        <v>31</v>
      </c>
    </row>
    <row r="668" spans="1:28" x14ac:dyDescent="0.25">
      <c r="A668" t="s">
        <v>17</v>
      </c>
      <c r="B668">
        <v>666</v>
      </c>
      <c r="C668" s="1">
        <v>40574</v>
      </c>
      <c r="D668">
        <v>1</v>
      </c>
      <c r="E668">
        <v>0</v>
      </c>
      <c r="F668">
        <v>1</v>
      </c>
      <c r="G668">
        <v>1</v>
      </c>
      <c r="H668" t="s">
        <v>21</v>
      </c>
      <c r="I668">
        <v>1</v>
      </c>
      <c r="J668">
        <v>1</v>
      </c>
      <c r="K668" s="53">
        <v>0.22</v>
      </c>
      <c r="L668" s="53">
        <v>0.21210000000000001</v>
      </c>
      <c r="M668">
        <v>0.64</v>
      </c>
      <c r="N668">
        <v>0.25369999999999998</v>
      </c>
      <c r="O668">
        <v>2</v>
      </c>
      <c r="P668">
        <v>5</v>
      </c>
      <c r="Q668">
        <v>7</v>
      </c>
      <c r="R668" t="s">
        <v>33</v>
      </c>
      <c r="S668">
        <v>2011</v>
      </c>
      <c r="T668" t="s">
        <v>31</v>
      </c>
      <c r="U668" s="66">
        <v>4.1666666666666664E-2</v>
      </c>
      <c r="V668" t="s">
        <v>50</v>
      </c>
      <c r="W668" t="s">
        <v>32</v>
      </c>
      <c r="X668" s="53">
        <v>0.22</v>
      </c>
      <c r="Y668" s="53">
        <v>0.21</v>
      </c>
      <c r="Z668" s="54">
        <v>0.64</v>
      </c>
      <c r="AA668" s="67" t="str">
        <f>TEXT(RESULT__B[[#This Row],[TIME]],"AM/PM")</f>
        <v>AM</v>
      </c>
      <c r="AB668" t="str">
        <f>TEXT(RESULT__B[[#This Row],[DTEDAY]],"DD")</f>
        <v>31</v>
      </c>
    </row>
    <row r="669" spans="1:28" x14ac:dyDescent="0.25">
      <c r="A669" t="s">
        <v>17</v>
      </c>
      <c r="B669">
        <v>667</v>
      </c>
      <c r="C669" s="1">
        <v>40574</v>
      </c>
      <c r="D669">
        <v>1</v>
      </c>
      <c r="E669">
        <v>0</v>
      </c>
      <c r="F669">
        <v>1</v>
      </c>
      <c r="G669">
        <v>2</v>
      </c>
      <c r="H669" t="s">
        <v>21</v>
      </c>
      <c r="I669">
        <v>1</v>
      </c>
      <c r="J669">
        <v>1</v>
      </c>
      <c r="K669" s="53">
        <v>0.22</v>
      </c>
      <c r="L669" s="53">
        <v>0.2273</v>
      </c>
      <c r="M669">
        <v>0.64</v>
      </c>
      <c r="N669">
        <v>0.19400000000000001</v>
      </c>
      <c r="O669">
        <v>0</v>
      </c>
      <c r="P669">
        <v>1</v>
      </c>
      <c r="Q669">
        <v>1</v>
      </c>
      <c r="R669" t="s">
        <v>33</v>
      </c>
      <c r="S669">
        <v>2011</v>
      </c>
      <c r="T669" t="s">
        <v>31</v>
      </c>
      <c r="U669" s="66">
        <v>8.3333333333333329E-2</v>
      </c>
      <c r="V669" t="s">
        <v>50</v>
      </c>
      <c r="W669" t="s">
        <v>32</v>
      </c>
      <c r="X669" s="53">
        <v>0.22</v>
      </c>
      <c r="Y669" s="53">
        <v>0.23</v>
      </c>
      <c r="Z669" s="54">
        <v>0.64</v>
      </c>
      <c r="AA669" s="67" t="str">
        <f>TEXT(RESULT__B[[#This Row],[TIME]],"AM/PM")</f>
        <v>AM</v>
      </c>
      <c r="AB669" t="str">
        <f>TEXT(RESULT__B[[#This Row],[DTEDAY]],"DD")</f>
        <v>31</v>
      </c>
    </row>
    <row r="670" spans="1:28" x14ac:dyDescent="0.25">
      <c r="A670" t="s">
        <v>17</v>
      </c>
      <c r="B670">
        <v>668</v>
      </c>
      <c r="C670" s="1">
        <v>40574</v>
      </c>
      <c r="D670">
        <v>1</v>
      </c>
      <c r="E670">
        <v>0</v>
      </c>
      <c r="F670">
        <v>1</v>
      </c>
      <c r="G670">
        <v>3</v>
      </c>
      <c r="H670" t="s">
        <v>21</v>
      </c>
      <c r="I670">
        <v>1</v>
      </c>
      <c r="J670">
        <v>1</v>
      </c>
      <c r="K670" s="53">
        <v>0.22</v>
      </c>
      <c r="L670" s="53">
        <v>0.2273</v>
      </c>
      <c r="M670">
        <v>0.64</v>
      </c>
      <c r="N670">
        <v>0.19400000000000001</v>
      </c>
      <c r="O670">
        <v>0</v>
      </c>
      <c r="P670">
        <v>2</v>
      </c>
      <c r="Q670">
        <v>2</v>
      </c>
      <c r="R670" t="s">
        <v>33</v>
      </c>
      <c r="S670">
        <v>2011</v>
      </c>
      <c r="T670" t="s">
        <v>31</v>
      </c>
      <c r="U670" s="66">
        <v>0.125</v>
      </c>
      <c r="V670" t="s">
        <v>50</v>
      </c>
      <c r="W670" t="s">
        <v>32</v>
      </c>
      <c r="X670" s="53">
        <v>0.22</v>
      </c>
      <c r="Y670" s="53">
        <v>0.23</v>
      </c>
      <c r="Z670" s="54">
        <v>0.64</v>
      </c>
      <c r="AA670" s="67" t="str">
        <f>TEXT(RESULT__B[[#This Row],[TIME]],"AM/PM")</f>
        <v>AM</v>
      </c>
      <c r="AB670" t="str">
        <f>TEXT(RESULT__B[[#This Row],[DTEDAY]],"DD")</f>
        <v>31</v>
      </c>
    </row>
    <row r="671" spans="1:28" x14ac:dyDescent="0.25">
      <c r="A671" t="s">
        <v>17</v>
      </c>
      <c r="B671">
        <v>669</v>
      </c>
      <c r="C671" s="1">
        <v>40574</v>
      </c>
      <c r="D671">
        <v>1</v>
      </c>
      <c r="E671">
        <v>0</v>
      </c>
      <c r="F671">
        <v>1</v>
      </c>
      <c r="G671">
        <v>4</v>
      </c>
      <c r="H671" t="s">
        <v>21</v>
      </c>
      <c r="I671">
        <v>1</v>
      </c>
      <c r="J671">
        <v>1</v>
      </c>
      <c r="K671" s="53">
        <v>0.2</v>
      </c>
      <c r="L671" s="53">
        <v>0.19700000000000001</v>
      </c>
      <c r="M671">
        <v>0.59</v>
      </c>
      <c r="N671">
        <v>0.22389999999999999</v>
      </c>
      <c r="O671">
        <v>0</v>
      </c>
      <c r="P671">
        <v>2</v>
      </c>
      <c r="Q671">
        <v>2</v>
      </c>
      <c r="R671" t="s">
        <v>33</v>
      </c>
      <c r="S671">
        <v>2011</v>
      </c>
      <c r="T671" t="s">
        <v>31</v>
      </c>
      <c r="U671" s="66">
        <v>0.16666666666666666</v>
      </c>
      <c r="V671" t="s">
        <v>50</v>
      </c>
      <c r="W671" t="s">
        <v>32</v>
      </c>
      <c r="X671" s="53">
        <v>0.2</v>
      </c>
      <c r="Y671" s="53">
        <v>0.2</v>
      </c>
      <c r="Z671" s="54">
        <v>0.59</v>
      </c>
      <c r="AA671" s="67" t="str">
        <f>TEXT(RESULT__B[[#This Row],[TIME]],"AM/PM")</f>
        <v>AM</v>
      </c>
      <c r="AB671" t="str">
        <f>TEXT(RESULT__B[[#This Row],[DTEDAY]],"DD")</f>
        <v>31</v>
      </c>
    </row>
    <row r="672" spans="1:28" x14ac:dyDescent="0.25">
      <c r="A672" t="s">
        <v>17</v>
      </c>
      <c r="B672">
        <v>670</v>
      </c>
      <c r="C672" s="1">
        <v>40574</v>
      </c>
      <c r="D672">
        <v>1</v>
      </c>
      <c r="E672">
        <v>0</v>
      </c>
      <c r="F672">
        <v>1</v>
      </c>
      <c r="G672">
        <v>5</v>
      </c>
      <c r="H672" t="s">
        <v>21</v>
      </c>
      <c r="I672">
        <v>1</v>
      </c>
      <c r="J672">
        <v>1</v>
      </c>
      <c r="K672" s="53">
        <v>0.18</v>
      </c>
      <c r="L672" s="53">
        <v>0.16669999999999999</v>
      </c>
      <c r="M672">
        <v>0.64</v>
      </c>
      <c r="N672">
        <v>0.28360000000000002</v>
      </c>
      <c r="O672">
        <v>0</v>
      </c>
      <c r="P672">
        <v>8</v>
      </c>
      <c r="Q672">
        <v>8</v>
      </c>
      <c r="R672" t="s">
        <v>33</v>
      </c>
      <c r="S672">
        <v>2011</v>
      </c>
      <c r="T672" t="s">
        <v>31</v>
      </c>
      <c r="U672" s="66">
        <v>0.20833333333333334</v>
      </c>
      <c r="V672" t="s">
        <v>50</v>
      </c>
      <c r="W672" t="s">
        <v>32</v>
      </c>
      <c r="X672" s="53">
        <v>0.18</v>
      </c>
      <c r="Y672" s="53">
        <v>0.17</v>
      </c>
      <c r="Z672" s="54">
        <v>0.64</v>
      </c>
      <c r="AA672" s="67" t="str">
        <f>TEXT(RESULT__B[[#This Row],[TIME]],"AM/PM")</f>
        <v>AM</v>
      </c>
      <c r="AB672" t="str">
        <f>TEXT(RESULT__B[[#This Row],[DTEDAY]],"DD")</f>
        <v>31</v>
      </c>
    </row>
    <row r="673" spans="1:28" x14ac:dyDescent="0.25">
      <c r="A673" t="s">
        <v>17</v>
      </c>
      <c r="B673">
        <v>671</v>
      </c>
      <c r="C673" s="1">
        <v>40574</v>
      </c>
      <c r="D673">
        <v>1</v>
      </c>
      <c r="E673">
        <v>0</v>
      </c>
      <c r="F673">
        <v>1</v>
      </c>
      <c r="G673">
        <v>6</v>
      </c>
      <c r="H673" t="s">
        <v>21</v>
      </c>
      <c r="I673">
        <v>1</v>
      </c>
      <c r="J673">
        <v>1</v>
      </c>
      <c r="K673" s="53">
        <v>0.16</v>
      </c>
      <c r="L673" s="53">
        <v>0.13639999999999999</v>
      </c>
      <c r="M673">
        <v>0.69</v>
      </c>
      <c r="N673">
        <v>0.32840000000000003</v>
      </c>
      <c r="O673">
        <v>0</v>
      </c>
      <c r="P673">
        <v>37</v>
      </c>
      <c r="Q673">
        <v>37</v>
      </c>
      <c r="R673" t="s">
        <v>33</v>
      </c>
      <c r="S673">
        <v>2011</v>
      </c>
      <c r="T673" t="s">
        <v>31</v>
      </c>
      <c r="U673" s="66">
        <v>0.25</v>
      </c>
      <c r="V673" t="s">
        <v>50</v>
      </c>
      <c r="W673" t="s">
        <v>32</v>
      </c>
      <c r="X673" s="53">
        <v>0.16</v>
      </c>
      <c r="Y673" s="53">
        <v>0.14000000000000001</v>
      </c>
      <c r="Z673" s="54">
        <v>0.69</v>
      </c>
      <c r="AA673" s="67" t="str">
        <f>TEXT(RESULT__B[[#This Row],[TIME]],"AM/PM")</f>
        <v>AM</v>
      </c>
      <c r="AB673" t="str">
        <f>TEXT(RESULT__B[[#This Row],[DTEDAY]],"DD")</f>
        <v>31</v>
      </c>
    </row>
    <row r="674" spans="1:28" x14ac:dyDescent="0.25">
      <c r="A674" t="s">
        <v>17</v>
      </c>
      <c r="B674">
        <v>672</v>
      </c>
      <c r="C674" s="1">
        <v>40574</v>
      </c>
      <c r="D674">
        <v>1</v>
      </c>
      <c r="E674">
        <v>0</v>
      </c>
      <c r="F674">
        <v>1</v>
      </c>
      <c r="G674">
        <v>7</v>
      </c>
      <c r="H674" t="s">
        <v>21</v>
      </c>
      <c r="I674">
        <v>1</v>
      </c>
      <c r="J674">
        <v>2</v>
      </c>
      <c r="K674" s="53">
        <v>0.16</v>
      </c>
      <c r="L674" s="53">
        <v>0.13639999999999999</v>
      </c>
      <c r="M674">
        <v>0.64</v>
      </c>
      <c r="N674">
        <v>0.28360000000000002</v>
      </c>
      <c r="O674">
        <v>1</v>
      </c>
      <c r="P674">
        <v>71</v>
      </c>
      <c r="Q674">
        <v>72</v>
      </c>
      <c r="R674" t="s">
        <v>33</v>
      </c>
      <c r="S674">
        <v>2011</v>
      </c>
      <c r="T674" t="s">
        <v>31</v>
      </c>
      <c r="U674" s="66">
        <v>0.29166666666666669</v>
      </c>
      <c r="V674" t="s">
        <v>50</v>
      </c>
      <c r="W674" t="s">
        <v>34</v>
      </c>
      <c r="X674" s="53">
        <v>0.16</v>
      </c>
      <c r="Y674" s="53">
        <v>0.14000000000000001</v>
      </c>
      <c r="Z674" s="54">
        <v>0.64</v>
      </c>
      <c r="AA674" s="67" t="str">
        <f>TEXT(RESULT__B[[#This Row],[TIME]],"AM/PM")</f>
        <v>AM</v>
      </c>
      <c r="AB674" t="str">
        <f>TEXT(RESULT__B[[#This Row],[DTEDAY]],"DD")</f>
        <v>31</v>
      </c>
    </row>
    <row r="675" spans="1:28" x14ac:dyDescent="0.25">
      <c r="A675" t="s">
        <v>17</v>
      </c>
      <c r="B675">
        <v>673</v>
      </c>
      <c r="C675" s="1">
        <v>40574</v>
      </c>
      <c r="D675">
        <v>1</v>
      </c>
      <c r="E675">
        <v>0</v>
      </c>
      <c r="F675">
        <v>1</v>
      </c>
      <c r="G675">
        <v>8</v>
      </c>
      <c r="H675" t="s">
        <v>21</v>
      </c>
      <c r="I675">
        <v>1</v>
      </c>
      <c r="J675">
        <v>2</v>
      </c>
      <c r="K675" s="53">
        <v>0.16</v>
      </c>
      <c r="L675" s="53">
        <v>0.13639999999999999</v>
      </c>
      <c r="M675">
        <v>0.59</v>
      </c>
      <c r="N675">
        <v>0.28360000000000002</v>
      </c>
      <c r="O675">
        <v>3</v>
      </c>
      <c r="P675">
        <v>182</v>
      </c>
      <c r="Q675">
        <v>185</v>
      </c>
      <c r="R675" t="s">
        <v>33</v>
      </c>
      <c r="S675">
        <v>2011</v>
      </c>
      <c r="T675" t="s">
        <v>31</v>
      </c>
      <c r="U675" s="66">
        <v>0.33333333333333331</v>
      </c>
      <c r="V675" t="s">
        <v>50</v>
      </c>
      <c r="W675" t="s">
        <v>34</v>
      </c>
      <c r="X675" s="53">
        <v>0.16</v>
      </c>
      <c r="Y675" s="53">
        <v>0.14000000000000001</v>
      </c>
      <c r="Z675" s="54">
        <v>0.59</v>
      </c>
      <c r="AA675" s="67" t="str">
        <f>TEXT(RESULT__B[[#This Row],[TIME]],"AM/PM")</f>
        <v>AM</v>
      </c>
      <c r="AB675" t="str">
        <f>TEXT(RESULT__B[[#This Row],[DTEDAY]],"DD")</f>
        <v>31</v>
      </c>
    </row>
    <row r="676" spans="1:28" x14ac:dyDescent="0.25">
      <c r="A676" t="s">
        <v>17</v>
      </c>
      <c r="B676">
        <v>674</v>
      </c>
      <c r="C676" s="1">
        <v>40574</v>
      </c>
      <c r="D676">
        <v>1</v>
      </c>
      <c r="E676">
        <v>0</v>
      </c>
      <c r="F676">
        <v>1</v>
      </c>
      <c r="G676">
        <v>9</v>
      </c>
      <c r="H676" t="s">
        <v>21</v>
      </c>
      <c r="I676">
        <v>1</v>
      </c>
      <c r="J676">
        <v>2</v>
      </c>
      <c r="K676" s="53">
        <v>0.16</v>
      </c>
      <c r="L676" s="53">
        <v>0.13639999999999999</v>
      </c>
      <c r="M676">
        <v>0.59</v>
      </c>
      <c r="N676">
        <v>0.29849999999999999</v>
      </c>
      <c r="O676">
        <v>0</v>
      </c>
      <c r="P676">
        <v>112</v>
      </c>
      <c r="Q676">
        <v>112</v>
      </c>
      <c r="R676" t="s">
        <v>33</v>
      </c>
      <c r="S676">
        <v>2011</v>
      </c>
      <c r="T676" t="s">
        <v>31</v>
      </c>
      <c r="U676" s="66">
        <v>0.375</v>
      </c>
      <c r="V676" t="s">
        <v>50</v>
      </c>
      <c r="W676" t="s">
        <v>34</v>
      </c>
      <c r="X676" s="53">
        <v>0.16</v>
      </c>
      <c r="Y676" s="53">
        <v>0.14000000000000001</v>
      </c>
      <c r="Z676" s="54">
        <v>0.59</v>
      </c>
      <c r="AA676" s="67" t="str">
        <f>TEXT(RESULT__B[[#This Row],[TIME]],"AM/PM")</f>
        <v>AM</v>
      </c>
      <c r="AB676" t="str">
        <f>TEXT(RESULT__B[[#This Row],[DTEDAY]],"DD")</f>
        <v>31</v>
      </c>
    </row>
    <row r="677" spans="1:28" x14ac:dyDescent="0.25">
      <c r="A677" t="s">
        <v>17</v>
      </c>
      <c r="B677">
        <v>675</v>
      </c>
      <c r="C677" s="1">
        <v>40574</v>
      </c>
      <c r="D677">
        <v>1</v>
      </c>
      <c r="E677">
        <v>0</v>
      </c>
      <c r="F677">
        <v>1</v>
      </c>
      <c r="G677">
        <v>10</v>
      </c>
      <c r="H677" t="s">
        <v>21</v>
      </c>
      <c r="I677">
        <v>1</v>
      </c>
      <c r="J677">
        <v>2</v>
      </c>
      <c r="K677" s="53">
        <v>0.16</v>
      </c>
      <c r="L677" s="53">
        <v>0.1515</v>
      </c>
      <c r="M677">
        <v>0.59</v>
      </c>
      <c r="N677">
        <v>0.19400000000000001</v>
      </c>
      <c r="O677">
        <v>1</v>
      </c>
      <c r="P677">
        <v>68</v>
      </c>
      <c r="Q677">
        <v>69</v>
      </c>
      <c r="R677" t="s">
        <v>33</v>
      </c>
      <c r="S677">
        <v>2011</v>
      </c>
      <c r="T677" t="s">
        <v>31</v>
      </c>
      <c r="U677" s="66">
        <v>0.41666666666666669</v>
      </c>
      <c r="V677" t="s">
        <v>50</v>
      </c>
      <c r="W677" t="s">
        <v>34</v>
      </c>
      <c r="X677" s="53">
        <v>0.16</v>
      </c>
      <c r="Y677" s="53">
        <v>0.15</v>
      </c>
      <c r="Z677" s="54">
        <v>0.59</v>
      </c>
      <c r="AA677" s="67" t="str">
        <f>TEXT(RESULT__B[[#This Row],[TIME]],"AM/PM")</f>
        <v>AM</v>
      </c>
      <c r="AB677" t="str">
        <f>TEXT(RESULT__B[[#This Row],[DTEDAY]],"DD")</f>
        <v>31</v>
      </c>
    </row>
    <row r="678" spans="1:28" x14ac:dyDescent="0.25">
      <c r="A678" t="s">
        <v>17</v>
      </c>
      <c r="B678">
        <v>676</v>
      </c>
      <c r="C678" s="1">
        <v>40574</v>
      </c>
      <c r="D678">
        <v>1</v>
      </c>
      <c r="E678">
        <v>0</v>
      </c>
      <c r="F678">
        <v>1</v>
      </c>
      <c r="G678">
        <v>11</v>
      </c>
      <c r="H678" t="s">
        <v>21</v>
      </c>
      <c r="I678">
        <v>1</v>
      </c>
      <c r="J678">
        <v>2</v>
      </c>
      <c r="K678" s="53">
        <v>0.16</v>
      </c>
      <c r="L678" s="53">
        <v>0.1515</v>
      </c>
      <c r="M678">
        <v>0.59</v>
      </c>
      <c r="N678">
        <v>0.19400000000000001</v>
      </c>
      <c r="O678">
        <v>2</v>
      </c>
      <c r="P678">
        <v>46</v>
      </c>
      <c r="Q678">
        <v>48</v>
      </c>
      <c r="R678" t="s">
        <v>33</v>
      </c>
      <c r="S678">
        <v>2011</v>
      </c>
      <c r="T678" t="s">
        <v>31</v>
      </c>
      <c r="U678" s="66">
        <v>0.45833333333333331</v>
      </c>
      <c r="V678" t="s">
        <v>50</v>
      </c>
      <c r="W678" t="s">
        <v>34</v>
      </c>
      <c r="X678" s="53">
        <v>0.16</v>
      </c>
      <c r="Y678" s="53">
        <v>0.15</v>
      </c>
      <c r="Z678" s="54">
        <v>0.59</v>
      </c>
      <c r="AA678" s="67" t="str">
        <f>TEXT(RESULT__B[[#This Row],[TIME]],"AM/PM")</f>
        <v>AM</v>
      </c>
      <c r="AB678" t="str">
        <f>TEXT(RESULT__B[[#This Row],[DTEDAY]],"DD")</f>
        <v>31</v>
      </c>
    </row>
    <row r="679" spans="1:28" x14ac:dyDescent="0.25">
      <c r="A679" t="s">
        <v>17</v>
      </c>
      <c r="B679">
        <v>677</v>
      </c>
      <c r="C679" s="1">
        <v>40574</v>
      </c>
      <c r="D679">
        <v>1</v>
      </c>
      <c r="E679">
        <v>0</v>
      </c>
      <c r="F679">
        <v>1</v>
      </c>
      <c r="G679">
        <v>12</v>
      </c>
      <c r="H679" t="s">
        <v>21</v>
      </c>
      <c r="I679">
        <v>1</v>
      </c>
      <c r="J679">
        <v>2</v>
      </c>
      <c r="K679" s="53">
        <v>0.18</v>
      </c>
      <c r="L679" s="53">
        <v>0.21210000000000001</v>
      </c>
      <c r="M679">
        <v>0.55000000000000004</v>
      </c>
      <c r="N679">
        <v>0.1045</v>
      </c>
      <c r="O679">
        <v>6</v>
      </c>
      <c r="P679">
        <v>62</v>
      </c>
      <c r="Q679">
        <v>68</v>
      </c>
      <c r="R679" t="s">
        <v>33</v>
      </c>
      <c r="S679">
        <v>2011</v>
      </c>
      <c r="T679" t="s">
        <v>31</v>
      </c>
      <c r="U679" s="66">
        <v>0.5</v>
      </c>
      <c r="V679" t="s">
        <v>50</v>
      </c>
      <c r="W679" t="s">
        <v>34</v>
      </c>
      <c r="X679" s="53">
        <v>0.18</v>
      </c>
      <c r="Y679" s="53">
        <v>0.21</v>
      </c>
      <c r="Z679" s="54">
        <v>0.55000000000000004</v>
      </c>
      <c r="AA679" s="67" t="str">
        <f>TEXT(RESULT__B[[#This Row],[TIME]],"AM/PM")</f>
        <v>PM</v>
      </c>
      <c r="AB679" t="str">
        <f>TEXT(RESULT__B[[#This Row],[DTEDAY]],"DD")</f>
        <v>31</v>
      </c>
    </row>
    <row r="680" spans="1:28" x14ac:dyDescent="0.25">
      <c r="A680" t="s">
        <v>17</v>
      </c>
      <c r="B680">
        <v>678</v>
      </c>
      <c r="C680" s="1">
        <v>40574</v>
      </c>
      <c r="D680">
        <v>1</v>
      </c>
      <c r="E680">
        <v>0</v>
      </c>
      <c r="F680">
        <v>1</v>
      </c>
      <c r="G680">
        <v>13</v>
      </c>
      <c r="H680" t="s">
        <v>21</v>
      </c>
      <c r="I680">
        <v>1</v>
      </c>
      <c r="J680">
        <v>2</v>
      </c>
      <c r="K680" s="53">
        <v>0.16</v>
      </c>
      <c r="L680" s="53">
        <v>0.2273</v>
      </c>
      <c r="M680">
        <v>0.59</v>
      </c>
      <c r="N680">
        <v>0</v>
      </c>
      <c r="O680">
        <v>2</v>
      </c>
      <c r="P680">
        <v>52</v>
      </c>
      <c r="Q680">
        <v>54</v>
      </c>
      <c r="R680" t="s">
        <v>33</v>
      </c>
      <c r="S680">
        <v>2011</v>
      </c>
      <c r="T680" t="s">
        <v>31</v>
      </c>
      <c r="U680" s="66">
        <v>0.54166666666666663</v>
      </c>
      <c r="V680" t="s">
        <v>50</v>
      </c>
      <c r="W680" t="s">
        <v>34</v>
      </c>
      <c r="X680" s="53">
        <v>0.16</v>
      </c>
      <c r="Y680" s="53">
        <v>0.23</v>
      </c>
      <c r="Z680" s="54">
        <v>0.59</v>
      </c>
      <c r="AA680" s="67" t="str">
        <f>TEXT(RESULT__B[[#This Row],[TIME]],"AM/PM")</f>
        <v>PM</v>
      </c>
      <c r="AB680" t="str">
        <f>TEXT(RESULT__B[[#This Row],[DTEDAY]],"DD")</f>
        <v>31</v>
      </c>
    </row>
    <row r="681" spans="1:28" x14ac:dyDescent="0.25">
      <c r="A681" t="s">
        <v>17</v>
      </c>
      <c r="B681">
        <v>679</v>
      </c>
      <c r="C681" s="1">
        <v>40574</v>
      </c>
      <c r="D681">
        <v>1</v>
      </c>
      <c r="E681">
        <v>0</v>
      </c>
      <c r="F681">
        <v>1</v>
      </c>
      <c r="G681">
        <v>14</v>
      </c>
      <c r="H681" t="s">
        <v>21</v>
      </c>
      <c r="I681">
        <v>1</v>
      </c>
      <c r="J681">
        <v>2</v>
      </c>
      <c r="K681" s="53">
        <v>0.18</v>
      </c>
      <c r="L681" s="53">
        <v>0.19700000000000001</v>
      </c>
      <c r="M681">
        <v>0.55000000000000004</v>
      </c>
      <c r="N681">
        <v>0.1343</v>
      </c>
      <c r="O681">
        <v>1</v>
      </c>
      <c r="P681">
        <v>85</v>
      </c>
      <c r="Q681">
        <v>86</v>
      </c>
      <c r="R681" t="s">
        <v>33</v>
      </c>
      <c r="S681">
        <v>2011</v>
      </c>
      <c r="T681" t="s">
        <v>31</v>
      </c>
      <c r="U681" s="66">
        <v>0.58333333333333337</v>
      </c>
      <c r="V681" t="s">
        <v>50</v>
      </c>
      <c r="W681" t="s">
        <v>34</v>
      </c>
      <c r="X681" s="53">
        <v>0.18</v>
      </c>
      <c r="Y681" s="53">
        <v>0.2</v>
      </c>
      <c r="Z681" s="54">
        <v>0.55000000000000004</v>
      </c>
      <c r="AA681" s="67" t="str">
        <f>TEXT(RESULT__B[[#This Row],[TIME]],"AM/PM")</f>
        <v>PM</v>
      </c>
      <c r="AB681" t="str">
        <f>TEXT(RESULT__B[[#This Row],[DTEDAY]],"DD")</f>
        <v>31</v>
      </c>
    </row>
    <row r="682" spans="1:28" x14ac:dyDescent="0.25">
      <c r="A682" t="s">
        <v>17</v>
      </c>
      <c r="B682">
        <v>680</v>
      </c>
      <c r="C682" s="1">
        <v>40574</v>
      </c>
      <c r="D682">
        <v>1</v>
      </c>
      <c r="E682">
        <v>0</v>
      </c>
      <c r="F682">
        <v>1</v>
      </c>
      <c r="G682">
        <v>15</v>
      </c>
      <c r="H682" t="s">
        <v>21</v>
      </c>
      <c r="I682">
        <v>1</v>
      </c>
      <c r="J682">
        <v>2</v>
      </c>
      <c r="K682" s="53">
        <v>0.16</v>
      </c>
      <c r="L682" s="53">
        <v>0.18179999999999999</v>
      </c>
      <c r="M682">
        <v>0.59</v>
      </c>
      <c r="N682">
        <v>0.1343</v>
      </c>
      <c r="O682">
        <v>3</v>
      </c>
      <c r="P682">
        <v>41</v>
      </c>
      <c r="Q682">
        <v>44</v>
      </c>
      <c r="R682" t="s">
        <v>33</v>
      </c>
      <c r="S682">
        <v>2011</v>
      </c>
      <c r="T682" t="s">
        <v>31</v>
      </c>
      <c r="U682" s="66">
        <v>0.625</v>
      </c>
      <c r="V682" t="s">
        <v>50</v>
      </c>
      <c r="W682" t="s">
        <v>34</v>
      </c>
      <c r="X682" s="53">
        <v>0.16</v>
      </c>
      <c r="Y682" s="53">
        <v>0.18</v>
      </c>
      <c r="Z682" s="54">
        <v>0.59</v>
      </c>
      <c r="AA682" s="67" t="str">
        <f>TEXT(RESULT__B[[#This Row],[TIME]],"AM/PM")</f>
        <v>PM</v>
      </c>
      <c r="AB682" t="str">
        <f>TEXT(RESULT__B[[#This Row],[DTEDAY]],"DD")</f>
        <v>31</v>
      </c>
    </row>
    <row r="683" spans="1:28" x14ac:dyDescent="0.25">
      <c r="A683" t="s">
        <v>17</v>
      </c>
      <c r="B683">
        <v>681</v>
      </c>
      <c r="C683" s="1">
        <v>40574</v>
      </c>
      <c r="D683">
        <v>1</v>
      </c>
      <c r="E683">
        <v>0</v>
      </c>
      <c r="F683">
        <v>1</v>
      </c>
      <c r="G683">
        <v>16</v>
      </c>
      <c r="H683" t="s">
        <v>21</v>
      </c>
      <c r="I683">
        <v>1</v>
      </c>
      <c r="J683">
        <v>2</v>
      </c>
      <c r="K683" s="53">
        <v>0.16</v>
      </c>
      <c r="L683" s="53">
        <v>0.18179999999999999</v>
      </c>
      <c r="M683">
        <v>0.56000000000000005</v>
      </c>
      <c r="N683">
        <v>0.19400000000000001</v>
      </c>
      <c r="O683">
        <v>3</v>
      </c>
      <c r="P683">
        <v>83</v>
      </c>
      <c r="Q683">
        <v>86</v>
      </c>
      <c r="R683" t="s">
        <v>33</v>
      </c>
      <c r="S683">
        <v>2011</v>
      </c>
      <c r="T683" t="s">
        <v>31</v>
      </c>
      <c r="U683" s="66">
        <v>0.66666666666666663</v>
      </c>
      <c r="V683" t="s">
        <v>50</v>
      </c>
      <c r="W683" t="s">
        <v>34</v>
      </c>
      <c r="X683" s="53">
        <v>0.16</v>
      </c>
      <c r="Y683" s="53">
        <v>0.18</v>
      </c>
      <c r="Z683" s="54">
        <v>0.56000000000000005</v>
      </c>
      <c r="AA683" s="67" t="str">
        <f>TEXT(RESULT__B[[#This Row],[TIME]],"AM/PM")</f>
        <v>PM</v>
      </c>
      <c r="AB683" t="str">
        <f>TEXT(RESULT__B[[#This Row],[DTEDAY]],"DD")</f>
        <v>31</v>
      </c>
    </row>
    <row r="684" spans="1:28" x14ac:dyDescent="0.25">
      <c r="A684" t="s">
        <v>17</v>
      </c>
      <c r="B684">
        <v>682</v>
      </c>
      <c r="C684" s="1">
        <v>40574</v>
      </c>
      <c r="D684">
        <v>1</v>
      </c>
      <c r="E684">
        <v>0</v>
      </c>
      <c r="F684">
        <v>1</v>
      </c>
      <c r="G684">
        <v>17</v>
      </c>
      <c r="H684" t="s">
        <v>21</v>
      </c>
      <c r="I684">
        <v>1</v>
      </c>
      <c r="J684">
        <v>2</v>
      </c>
      <c r="K684" s="53">
        <v>0.16</v>
      </c>
      <c r="L684" s="53">
        <v>0.1515</v>
      </c>
      <c r="M684">
        <v>0.59</v>
      </c>
      <c r="N684">
        <v>0.19400000000000001</v>
      </c>
      <c r="O684">
        <v>6</v>
      </c>
      <c r="P684">
        <v>155</v>
      </c>
      <c r="Q684">
        <v>161</v>
      </c>
      <c r="R684" t="s">
        <v>33</v>
      </c>
      <c r="S684">
        <v>2011</v>
      </c>
      <c r="T684" t="s">
        <v>31</v>
      </c>
      <c r="U684" s="66">
        <v>0.70833333333333337</v>
      </c>
      <c r="V684" t="s">
        <v>50</v>
      </c>
      <c r="W684" t="s">
        <v>34</v>
      </c>
      <c r="X684" s="53">
        <v>0.16</v>
      </c>
      <c r="Y684" s="53">
        <v>0.15</v>
      </c>
      <c r="Z684" s="54">
        <v>0.59</v>
      </c>
      <c r="AA684" s="67" t="str">
        <f>TEXT(RESULT__B[[#This Row],[TIME]],"AM/PM")</f>
        <v>PM</v>
      </c>
      <c r="AB684" t="str">
        <f>TEXT(RESULT__B[[#This Row],[DTEDAY]],"DD")</f>
        <v>31</v>
      </c>
    </row>
    <row r="685" spans="1:28" x14ac:dyDescent="0.25">
      <c r="A685" t="s">
        <v>17</v>
      </c>
      <c r="B685">
        <v>683</v>
      </c>
      <c r="C685" s="1">
        <v>40574</v>
      </c>
      <c r="D685">
        <v>1</v>
      </c>
      <c r="E685">
        <v>0</v>
      </c>
      <c r="F685">
        <v>1</v>
      </c>
      <c r="G685">
        <v>18</v>
      </c>
      <c r="H685" t="s">
        <v>21</v>
      </c>
      <c r="I685">
        <v>1</v>
      </c>
      <c r="J685">
        <v>2</v>
      </c>
      <c r="K685" s="53">
        <v>0.16</v>
      </c>
      <c r="L685" s="53">
        <v>0.1515</v>
      </c>
      <c r="M685">
        <v>0.55000000000000004</v>
      </c>
      <c r="N685">
        <v>0.22389999999999999</v>
      </c>
      <c r="O685">
        <v>3</v>
      </c>
      <c r="P685">
        <v>153</v>
      </c>
      <c r="Q685">
        <v>156</v>
      </c>
      <c r="R685" t="s">
        <v>33</v>
      </c>
      <c r="S685">
        <v>2011</v>
      </c>
      <c r="T685" t="s">
        <v>31</v>
      </c>
      <c r="U685" s="66">
        <v>0.75</v>
      </c>
      <c r="V685" t="s">
        <v>50</v>
      </c>
      <c r="W685" t="s">
        <v>34</v>
      </c>
      <c r="X685" s="53">
        <v>0.16</v>
      </c>
      <c r="Y685" s="53">
        <v>0.15</v>
      </c>
      <c r="Z685" s="54">
        <v>0.55000000000000004</v>
      </c>
      <c r="AA685" s="67" t="str">
        <f>TEXT(RESULT__B[[#This Row],[TIME]],"AM/PM")</f>
        <v>PM</v>
      </c>
      <c r="AB685" t="str">
        <f>TEXT(RESULT__B[[#This Row],[DTEDAY]],"DD")</f>
        <v>31</v>
      </c>
    </row>
    <row r="686" spans="1:28" x14ac:dyDescent="0.25">
      <c r="A686" t="s">
        <v>17</v>
      </c>
      <c r="B686">
        <v>684</v>
      </c>
      <c r="C686" s="1">
        <v>40574</v>
      </c>
      <c r="D686">
        <v>1</v>
      </c>
      <c r="E686">
        <v>0</v>
      </c>
      <c r="F686">
        <v>1</v>
      </c>
      <c r="G686">
        <v>19</v>
      </c>
      <c r="H686" t="s">
        <v>21</v>
      </c>
      <c r="I686">
        <v>1</v>
      </c>
      <c r="J686">
        <v>1</v>
      </c>
      <c r="K686" s="53">
        <v>0.3</v>
      </c>
      <c r="L686" s="53">
        <v>0.31819999999999998</v>
      </c>
      <c r="M686">
        <v>0.61</v>
      </c>
      <c r="N686">
        <v>0.1045</v>
      </c>
      <c r="O686">
        <v>3</v>
      </c>
      <c r="P686">
        <v>108</v>
      </c>
      <c r="Q686">
        <v>111</v>
      </c>
      <c r="R686" t="s">
        <v>33</v>
      </c>
      <c r="S686">
        <v>2011</v>
      </c>
      <c r="T686" t="s">
        <v>31</v>
      </c>
      <c r="U686" s="66">
        <v>0.79166666666666663</v>
      </c>
      <c r="V686" t="s">
        <v>50</v>
      </c>
      <c r="W686" t="s">
        <v>32</v>
      </c>
      <c r="X686" s="53">
        <v>0.3</v>
      </c>
      <c r="Y686" s="53">
        <v>0.32</v>
      </c>
      <c r="Z686" s="54">
        <v>0.61</v>
      </c>
      <c r="AA686" s="67" t="str">
        <f>TEXT(RESULT__B[[#This Row],[TIME]],"AM/PM")</f>
        <v>PM</v>
      </c>
      <c r="AB686" t="str">
        <f>TEXT(RESULT__B[[#This Row],[DTEDAY]],"DD")</f>
        <v>31</v>
      </c>
    </row>
    <row r="687" spans="1:28" x14ac:dyDescent="0.25">
      <c r="A687" t="s">
        <v>17</v>
      </c>
      <c r="B687">
        <v>685</v>
      </c>
      <c r="C687" s="1">
        <v>40574</v>
      </c>
      <c r="D687">
        <v>1</v>
      </c>
      <c r="E687">
        <v>0</v>
      </c>
      <c r="F687">
        <v>1</v>
      </c>
      <c r="G687">
        <v>20</v>
      </c>
      <c r="H687" t="s">
        <v>21</v>
      </c>
      <c r="I687">
        <v>1</v>
      </c>
      <c r="J687">
        <v>3</v>
      </c>
      <c r="K687" s="53">
        <v>0.16</v>
      </c>
      <c r="L687" s="53">
        <v>0.16669999999999999</v>
      </c>
      <c r="M687">
        <v>0.59</v>
      </c>
      <c r="N687">
        <v>0.16420000000000001</v>
      </c>
      <c r="O687">
        <v>0</v>
      </c>
      <c r="P687">
        <v>78</v>
      </c>
      <c r="Q687">
        <v>78</v>
      </c>
      <c r="R687" t="s">
        <v>33</v>
      </c>
      <c r="S687">
        <v>2011</v>
      </c>
      <c r="T687" t="s">
        <v>31</v>
      </c>
      <c r="U687" s="66">
        <v>0.83333333333333337</v>
      </c>
      <c r="V687" t="s">
        <v>50</v>
      </c>
      <c r="W687" t="s">
        <v>35</v>
      </c>
      <c r="X687" s="53">
        <v>0.16</v>
      </c>
      <c r="Y687" s="53">
        <v>0.17</v>
      </c>
      <c r="Z687" s="54">
        <v>0.59</v>
      </c>
      <c r="AA687" s="67" t="str">
        <f>TEXT(RESULT__B[[#This Row],[TIME]],"AM/PM")</f>
        <v>PM</v>
      </c>
      <c r="AB687" t="str">
        <f>TEXT(RESULT__B[[#This Row],[DTEDAY]],"DD")</f>
        <v>31</v>
      </c>
    </row>
    <row r="688" spans="1:28" x14ac:dyDescent="0.25">
      <c r="A688" t="s">
        <v>17</v>
      </c>
      <c r="B688">
        <v>686</v>
      </c>
      <c r="C688" s="1">
        <v>40574</v>
      </c>
      <c r="D688">
        <v>1</v>
      </c>
      <c r="E688">
        <v>0</v>
      </c>
      <c r="F688">
        <v>1</v>
      </c>
      <c r="G688">
        <v>21</v>
      </c>
      <c r="H688" t="s">
        <v>21</v>
      </c>
      <c r="I688">
        <v>1</v>
      </c>
      <c r="J688">
        <v>3</v>
      </c>
      <c r="K688" s="53">
        <v>0.16</v>
      </c>
      <c r="L688" s="53">
        <v>0.19700000000000001</v>
      </c>
      <c r="M688">
        <v>0.59</v>
      </c>
      <c r="N688">
        <v>8.9599999999999999E-2</v>
      </c>
      <c r="O688">
        <v>3</v>
      </c>
      <c r="P688">
        <v>53</v>
      </c>
      <c r="Q688">
        <v>56</v>
      </c>
      <c r="R688" t="s">
        <v>33</v>
      </c>
      <c r="S688">
        <v>2011</v>
      </c>
      <c r="T688" t="s">
        <v>31</v>
      </c>
      <c r="U688" s="66">
        <v>0.875</v>
      </c>
      <c r="V688" t="s">
        <v>50</v>
      </c>
      <c r="W688" t="s">
        <v>35</v>
      </c>
      <c r="X688" s="53">
        <v>0.16</v>
      </c>
      <c r="Y688" s="53">
        <v>0.2</v>
      </c>
      <c r="Z688" s="54">
        <v>0.59</v>
      </c>
      <c r="AA688" s="67" t="str">
        <f>TEXT(RESULT__B[[#This Row],[TIME]],"AM/PM")</f>
        <v>PM</v>
      </c>
      <c r="AB688" t="str">
        <f>TEXT(RESULT__B[[#This Row],[DTEDAY]],"DD")</f>
        <v>31</v>
      </c>
    </row>
    <row r="689" spans="1:28" x14ac:dyDescent="0.25">
      <c r="A689" t="s">
        <v>17</v>
      </c>
      <c r="B689">
        <v>687</v>
      </c>
      <c r="C689" s="1">
        <v>40574</v>
      </c>
      <c r="D689">
        <v>1</v>
      </c>
      <c r="E689">
        <v>0</v>
      </c>
      <c r="F689">
        <v>1</v>
      </c>
      <c r="G689">
        <v>22</v>
      </c>
      <c r="H689" t="s">
        <v>21</v>
      </c>
      <c r="I689">
        <v>1</v>
      </c>
      <c r="J689">
        <v>2</v>
      </c>
      <c r="K689" s="53">
        <v>0.16</v>
      </c>
      <c r="L689" s="53">
        <v>0.18179999999999999</v>
      </c>
      <c r="M689">
        <v>0.59</v>
      </c>
      <c r="N689">
        <v>0.1045</v>
      </c>
      <c r="O689">
        <v>0</v>
      </c>
      <c r="P689">
        <v>34</v>
      </c>
      <c r="Q689">
        <v>34</v>
      </c>
      <c r="R689" t="s">
        <v>33</v>
      </c>
      <c r="S689">
        <v>2011</v>
      </c>
      <c r="T689" t="s">
        <v>31</v>
      </c>
      <c r="U689" s="66">
        <v>0.91666666666666663</v>
      </c>
      <c r="V689" t="s">
        <v>50</v>
      </c>
      <c r="W689" t="s">
        <v>34</v>
      </c>
      <c r="X689" s="53">
        <v>0.16</v>
      </c>
      <c r="Y689" s="53">
        <v>0.18</v>
      </c>
      <c r="Z689" s="54">
        <v>0.59</v>
      </c>
      <c r="AA689" s="67" t="str">
        <f>TEXT(RESULT__B[[#This Row],[TIME]],"AM/PM")</f>
        <v>PM</v>
      </c>
      <c r="AB689" t="str">
        <f>TEXT(RESULT__B[[#This Row],[DTEDAY]],"DD")</f>
        <v>31</v>
      </c>
    </row>
    <row r="690" spans="1:28" x14ac:dyDescent="0.25">
      <c r="A690" t="s">
        <v>17</v>
      </c>
      <c r="B690">
        <v>688</v>
      </c>
      <c r="C690" s="1">
        <v>40574</v>
      </c>
      <c r="D690">
        <v>1</v>
      </c>
      <c r="E690">
        <v>0</v>
      </c>
      <c r="F690">
        <v>1</v>
      </c>
      <c r="G690">
        <v>23</v>
      </c>
      <c r="H690" t="s">
        <v>21</v>
      </c>
      <c r="I690">
        <v>1</v>
      </c>
      <c r="J690">
        <v>2</v>
      </c>
      <c r="K690" s="53">
        <v>0.16</v>
      </c>
      <c r="L690" s="53">
        <v>0.19700000000000001</v>
      </c>
      <c r="M690">
        <v>0.64</v>
      </c>
      <c r="N690">
        <v>8.9599999999999999E-2</v>
      </c>
      <c r="O690">
        <v>2</v>
      </c>
      <c r="P690">
        <v>15</v>
      </c>
      <c r="Q690">
        <v>17</v>
      </c>
      <c r="R690" t="s">
        <v>33</v>
      </c>
      <c r="S690">
        <v>2011</v>
      </c>
      <c r="T690" t="s">
        <v>31</v>
      </c>
      <c r="U690" s="66">
        <v>0.95833333333333337</v>
      </c>
      <c r="V690" t="s">
        <v>50</v>
      </c>
      <c r="W690" t="s">
        <v>34</v>
      </c>
      <c r="X690" s="53">
        <v>0.16</v>
      </c>
      <c r="Y690" s="53">
        <v>0.2</v>
      </c>
      <c r="Z690" s="54">
        <v>0.64</v>
      </c>
      <c r="AA690" s="67" t="str">
        <f>TEXT(RESULT__B[[#This Row],[TIME]],"AM/PM")</f>
        <v>PM</v>
      </c>
      <c r="AB690" t="str">
        <f>TEXT(RESULT__B[[#This Row],[DTEDAY]],"DD")</f>
        <v>31</v>
      </c>
    </row>
    <row r="691" spans="1:28" x14ac:dyDescent="0.25">
      <c r="A691" t="s">
        <v>17</v>
      </c>
      <c r="B691">
        <v>689</v>
      </c>
      <c r="C691" s="1">
        <v>40575</v>
      </c>
      <c r="D691">
        <v>1</v>
      </c>
      <c r="E691">
        <v>0</v>
      </c>
      <c r="F691">
        <v>2</v>
      </c>
      <c r="G691">
        <v>0</v>
      </c>
      <c r="H691" t="s">
        <v>21</v>
      </c>
      <c r="I691">
        <v>2</v>
      </c>
      <c r="J691">
        <v>2</v>
      </c>
      <c r="K691" s="53">
        <v>0.16</v>
      </c>
      <c r="L691" s="53">
        <v>0.18179999999999999</v>
      </c>
      <c r="M691">
        <v>0.64</v>
      </c>
      <c r="N691">
        <v>0.1045</v>
      </c>
      <c r="O691">
        <v>2</v>
      </c>
      <c r="P691">
        <v>6</v>
      </c>
      <c r="Q691">
        <v>8</v>
      </c>
      <c r="R691" t="s">
        <v>33</v>
      </c>
      <c r="S691">
        <v>2011</v>
      </c>
      <c r="T691" t="s">
        <v>57</v>
      </c>
      <c r="U691" s="66">
        <v>0</v>
      </c>
      <c r="V691" t="s">
        <v>51</v>
      </c>
      <c r="W691" t="s">
        <v>34</v>
      </c>
      <c r="X691" s="53">
        <v>0.16</v>
      </c>
      <c r="Y691" s="53">
        <v>0.18</v>
      </c>
      <c r="Z691" s="54">
        <v>0.64</v>
      </c>
      <c r="AA691" s="67" t="str">
        <f>TEXT(RESULT__B[[#This Row],[TIME]],"AM/PM")</f>
        <v>AM</v>
      </c>
      <c r="AB691" t="str">
        <f>TEXT(RESULT__B[[#This Row],[DTEDAY]],"DD")</f>
        <v>01</v>
      </c>
    </row>
    <row r="692" spans="1:28" x14ac:dyDescent="0.25">
      <c r="A692" t="s">
        <v>17</v>
      </c>
      <c r="B692">
        <v>690</v>
      </c>
      <c r="C692" s="1">
        <v>40575</v>
      </c>
      <c r="D692">
        <v>1</v>
      </c>
      <c r="E692">
        <v>0</v>
      </c>
      <c r="F692">
        <v>2</v>
      </c>
      <c r="G692">
        <v>1</v>
      </c>
      <c r="H692" t="s">
        <v>21</v>
      </c>
      <c r="I692">
        <v>2</v>
      </c>
      <c r="J692">
        <v>2</v>
      </c>
      <c r="K692" s="53">
        <v>0.16</v>
      </c>
      <c r="L692" s="53">
        <v>0.18179999999999999</v>
      </c>
      <c r="M692">
        <v>0.69</v>
      </c>
      <c r="N692">
        <v>0.1045</v>
      </c>
      <c r="O692">
        <v>0</v>
      </c>
      <c r="P692">
        <v>3</v>
      </c>
      <c r="Q692">
        <v>3</v>
      </c>
      <c r="R692" t="s">
        <v>33</v>
      </c>
      <c r="S692">
        <v>2011</v>
      </c>
      <c r="T692" t="s">
        <v>57</v>
      </c>
      <c r="U692" s="66">
        <v>4.1666666666666664E-2</v>
      </c>
      <c r="V692" t="s">
        <v>51</v>
      </c>
      <c r="W692" t="s">
        <v>34</v>
      </c>
      <c r="X692" s="53">
        <v>0.16</v>
      </c>
      <c r="Y692" s="53">
        <v>0.18</v>
      </c>
      <c r="Z692" s="54">
        <v>0.69</v>
      </c>
      <c r="AA692" s="67" t="str">
        <f>TEXT(RESULT__B[[#This Row],[TIME]],"AM/PM")</f>
        <v>AM</v>
      </c>
      <c r="AB692" t="str">
        <f>TEXT(RESULT__B[[#This Row],[DTEDAY]],"DD")</f>
        <v>01</v>
      </c>
    </row>
    <row r="693" spans="1:28" x14ac:dyDescent="0.25">
      <c r="A693" t="s">
        <v>17</v>
      </c>
      <c r="B693">
        <v>691</v>
      </c>
      <c r="C693" s="1">
        <v>40575</v>
      </c>
      <c r="D693">
        <v>1</v>
      </c>
      <c r="E693">
        <v>0</v>
      </c>
      <c r="F693">
        <v>2</v>
      </c>
      <c r="G693">
        <v>2</v>
      </c>
      <c r="H693" t="s">
        <v>21</v>
      </c>
      <c r="I693">
        <v>2</v>
      </c>
      <c r="J693">
        <v>2</v>
      </c>
      <c r="K693" s="53">
        <v>0.16</v>
      </c>
      <c r="L693" s="53">
        <v>0.2273</v>
      </c>
      <c r="M693">
        <v>0.69</v>
      </c>
      <c r="N693">
        <v>0</v>
      </c>
      <c r="O693">
        <v>0</v>
      </c>
      <c r="P693">
        <v>2</v>
      </c>
      <c r="Q693">
        <v>2</v>
      </c>
      <c r="R693" t="s">
        <v>33</v>
      </c>
      <c r="S693">
        <v>2011</v>
      </c>
      <c r="T693" t="s">
        <v>57</v>
      </c>
      <c r="U693" s="66">
        <v>8.3333333333333329E-2</v>
      </c>
      <c r="V693" t="s">
        <v>51</v>
      </c>
      <c r="W693" t="s">
        <v>34</v>
      </c>
      <c r="X693" s="53">
        <v>0.16</v>
      </c>
      <c r="Y693" s="53">
        <v>0.23</v>
      </c>
      <c r="Z693" s="54">
        <v>0.69</v>
      </c>
      <c r="AA693" s="67" t="str">
        <f>TEXT(RESULT__B[[#This Row],[TIME]],"AM/PM")</f>
        <v>AM</v>
      </c>
      <c r="AB693" t="str">
        <f>TEXT(RESULT__B[[#This Row],[DTEDAY]],"DD")</f>
        <v>01</v>
      </c>
    </row>
    <row r="694" spans="1:28" x14ac:dyDescent="0.25">
      <c r="A694" t="s">
        <v>17</v>
      </c>
      <c r="B694">
        <v>692</v>
      </c>
      <c r="C694" s="1">
        <v>40575</v>
      </c>
      <c r="D694">
        <v>1</v>
      </c>
      <c r="E694">
        <v>0</v>
      </c>
      <c r="F694">
        <v>2</v>
      </c>
      <c r="G694">
        <v>3</v>
      </c>
      <c r="H694" t="s">
        <v>21</v>
      </c>
      <c r="I694">
        <v>2</v>
      </c>
      <c r="J694">
        <v>2</v>
      </c>
      <c r="K694" s="53">
        <v>0.16</v>
      </c>
      <c r="L694" s="53">
        <v>0.2273</v>
      </c>
      <c r="M694">
        <v>0.69</v>
      </c>
      <c r="N694">
        <v>0</v>
      </c>
      <c r="O694">
        <v>0</v>
      </c>
      <c r="P694">
        <v>2</v>
      </c>
      <c r="Q694">
        <v>2</v>
      </c>
      <c r="R694" t="s">
        <v>33</v>
      </c>
      <c r="S694">
        <v>2011</v>
      </c>
      <c r="T694" t="s">
        <v>57</v>
      </c>
      <c r="U694" s="66">
        <v>0.125</v>
      </c>
      <c r="V694" t="s">
        <v>51</v>
      </c>
      <c r="W694" t="s">
        <v>34</v>
      </c>
      <c r="X694" s="53">
        <v>0.16</v>
      </c>
      <c r="Y694" s="53">
        <v>0.23</v>
      </c>
      <c r="Z694" s="54">
        <v>0.69</v>
      </c>
      <c r="AA694" s="67" t="str">
        <f>TEXT(RESULT__B[[#This Row],[TIME]],"AM/PM")</f>
        <v>AM</v>
      </c>
      <c r="AB694" t="str">
        <f>TEXT(RESULT__B[[#This Row],[DTEDAY]],"DD")</f>
        <v>01</v>
      </c>
    </row>
    <row r="695" spans="1:28" x14ac:dyDescent="0.25">
      <c r="A695" t="s">
        <v>17</v>
      </c>
      <c r="B695">
        <v>693</v>
      </c>
      <c r="C695" s="1">
        <v>40575</v>
      </c>
      <c r="D695">
        <v>1</v>
      </c>
      <c r="E695">
        <v>0</v>
      </c>
      <c r="F695">
        <v>2</v>
      </c>
      <c r="G695">
        <v>5</v>
      </c>
      <c r="H695" t="s">
        <v>21</v>
      </c>
      <c r="I695">
        <v>2</v>
      </c>
      <c r="J695">
        <v>3</v>
      </c>
      <c r="K695" s="53">
        <v>0.14000000000000001</v>
      </c>
      <c r="L695" s="53">
        <v>0.21210000000000001</v>
      </c>
      <c r="M695">
        <v>0.93</v>
      </c>
      <c r="N695">
        <v>0</v>
      </c>
      <c r="O695">
        <v>0</v>
      </c>
      <c r="P695">
        <v>3</v>
      </c>
      <c r="Q695">
        <v>3</v>
      </c>
      <c r="R695" t="s">
        <v>33</v>
      </c>
      <c r="S695">
        <v>2011</v>
      </c>
      <c r="T695" t="s">
        <v>57</v>
      </c>
      <c r="U695" s="66">
        <v>0.20833333333333334</v>
      </c>
      <c r="V695" t="s">
        <v>51</v>
      </c>
      <c r="W695" t="s">
        <v>35</v>
      </c>
      <c r="X695" s="53">
        <v>0.14000000000000001</v>
      </c>
      <c r="Y695" s="53">
        <v>0.21</v>
      </c>
      <c r="Z695" s="54">
        <v>0.93</v>
      </c>
      <c r="AA695" s="67" t="str">
        <f>TEXT(RESULT__B[[#This Row],[TIME]],"AM/PM")</f>
        <v>AM</v>
      </c>
      <c r="AB695" t="str">
        <f>TEXT(RESULT__B[[#This Row],[DTEDAY]],"DD")</f>
        <v>01</v>
      </c>
    </row>
    <row r="696" spans="1:28" x14ac:dyDescent="0.25">
      <c r="A696" t="s">
        <v>17</v>
      </c>
      <c r="B696">
        <v>694</v>
      </c>
      <c r="C696" s="1">
        <v>40575</v>
      </c>
      <c r="D696">
        <v>1</v>
      </c>
      <c r="E696">
        <v>0</v>
      </c>
      <c r="F696">
        <v>2</v>
      </c>
      <c r="G696">
        <v>6</v>
      </c>
      <c r="H696" t="s">
        <v>21</v>
      </c>
      <c r="I696">
        <v>2</v>
      </c>
      <c r="J696">
        <v>3</v>
      </c>
      <c r="K696" s="53">
        <v>0.14000000000000001</v>
      </c>
      <c r="L696" s="53">
        <v>0.21210000000000001</v>
      </c>
      <c r="M696">
        <v>0.93</v>
      </c>
      <c r="N696">
        <v>0</v>
      </c>
      <c r="O696">
        <v>0</v>
      </c>
      <c r="P696">
        <v>22</v>
      </c>
      <c r="Q696">
        <v>22</v>
      </c>
      <c r="R696" t="s">
        <v>33</v>
      </c>
      <c r="S696">
        <v>2011</v>
      </c>
      <c r="T696" t="s">
        <v>57</v>
      </c>
      <c r="U696" s="66">
        <v>0.25</v>
      </c>
      <c r="V696" t="s">
        <v>51</v>
      </c>
      <c r="W696" t="s">
        <v>35</v>
      </c>
      <c r="X696" s="53">
        <v>0.14000000000000001</v>
      </c>
      <c r="Y696" s="53">
        <v>0.21</v>
      </c>
      <c r="Z696" s="54">
        <v>0.93</v>
      </c>
      <c r="AA696" s="67" t="str">
        <f>TEXT(RESULT__B[[#This Row],[TIME]],"AM/PM")</f>
        <v>AM</v>
      </c>
      <c r="AB696" t="str">
        <f>TEXT(RESULT__B[[#This Row],[DTEDAY]],"DD")</f>
        <v>01</v>
      </c>
    </row>
    <row r="697" spans="1:28" x14ac:dyDescent="0.25">
      <c r="A697" t="s">
        <v>17</v>
      </c>
      <c r="B697">
        <v>695</v>
      </c>
      <c r="C697" s="1">
        <v>40575</v>
      </c>
      <c r="D697">
        <v>1</v>
      </c>
      <c r="E697">
        <v>0</v>
      </c>
      <c r="F697">
        <v>2</v>
      </c>
      <c r="G697">
        <v>7</v>
      </c>
      <c r="H697" t="s">
        <v>21</v>
      </c>
      <c r="I697">
        <v>2</v>
      </c>
      <c r="J697">
        <v>3</v>
      </c>
      <c r="K697" s="53">
        <v>0.16</v>
      </c>
      <c r="L697" s="53">
        <v>0.2273</v>
      </c>
      <c r="M697">
        <v>0.93</v>
      </c>
      <c r="N697">
        <v>0</v>
      </c>
      <c r="O697">
        <v>0</v>
      </c>
      <c r="P697">
        <v>52</v>
      </c>
      <c r="Q697">
        <v>52</v>
      </c>
      <c r="R697" t="s">
        <v>33</v>
      </c>
      <c r="S697">
        <v>2011</v>
      </c>
      <c r="T697" t="s">
        <v>57</v>
      </c>
      <c r="U697" s="66">
        <v>0.29166666666666669</v>
      </c>
      <c r="V697" t="s">
        <v>51</v>
      </c>
      <c r="W697" t="s">
        <v>35</v>
      </c>
      <c r="X697" s="53">
        <v>0.16</v>
      </c>
      <c r="Y697" s="53">
        <v>0.23</v>
      </c>
      <c r="Z697" s="54">
        <v>0.93</v>
      </c>
      <c r="AA697" s="67" t="str">
        <f>TEXT(RESULT__B[[#This Row],[TIME]],"AM/PM")</f>
        <v>AM</v>
      </c>
      <c r="AB697" t="str">
        <f>TEXT(RESULT__B[[#This Row],[DTEDAY]],"DD")</f>
        <v>01</v>
      </c>
    </row>
    <row r="698" spans="1:28" x14ac:dyDescent="0.25">
      <c r="A698" t="s">
        <v>17</v>
      </c>
      <c r="B698">
        <v>696</v>
      </c>
      <c r="C698" s="1">
        <v>40575</v>
      </c>
      <c r="D698">
        <v>1</v>
      </c>
      <c r="E698">
        <v>0</v>
      </c>
      <c r="F698">
        <v>2</v>
      </c>
      <c r="G698">
        <v>8</v>
      </c>
      <c r="H698" t="s">
        <v>21</v>
      </c>
      <c r="I698">
        <v>2</v>
      </c>
      <c r="J698">
        <v>3</v>
      </c>
      <c r="K698" s="53">
        <v>0.16</v>
      </c>
      <c r="L698" s="53">
        <v>0.2273</v>
      </c>
      <c r="M698">
        <v>0.93</v>
      </c>
      <c r="N698">
        <v>0</v>
      </c>
      <c r="O698">
        <v>3</v>
      </c>
      <c r="P698">
        <v>132</v>
      </c>
      <c r="Q698">
        <v>135</v>
      </c>
      <c r="R698" t="s">
        <v>33</v>
      </c>
      <c r="S698">
        <v>2011</v>
      </c>
      <c r="T698" t="s">
        <v>57</v>
      </c>
      <c r="U698" s="66">
        <v>0.33333333333333331</v>
      </c>
      <c r="V698" t="s">
        <v>51</v>
      </c>
      <c r="W698" t="s">
        <v>35</v>
      </c>
      <c r="X698" s="53">
        <v>0.16</v>
      </c>
      <c r="Y698" s="53">
        <v>0.23</v>
      </c>
      <c r="Z698" s="54">
        <v>0.93</v>
      </c>
      <c r="AA698" s="67" t="str">
        <f>TEXT(RESULT__B[[#This Row],[TIME]],"AM/PM")</f>
        <v>AM</v>
      </c>
      <c r="AB698" t="str">
        <f>TEXT(RESULT__B[[#This Row],[DTEDAY]],"DD")</f>
        <v>01</v>
      </c>
    </row>
    <row r="699" spans="1:28" x14ac:dyDescent="0.25">
      <c r="A699" t="s">
        <v>17</v>
      </c>
      <c r="B699">
        <v>697</v>
      </c>
      <c r="C699" s="1">
        <v>40575</v>
      </c>
      <c r="D699">
        <v>1</v>
      </c>
      <c r="E699">
        <v>0</v>
      </c>
      <c r="F699">
        <v>2</v>
      </c>
      <c r="G699">
        <v>9</v>
      </c>
      <c r="H699" t="s">
        <v>21</v>
      </c>
      <c r="I699">
        <v>2</v>
      </c>
      <c r="J699">
        <v>2</v>
      </c>
      <c r="K699" s="53">
        <v>0.16</v>
      </c>
      <c r="L699" s="53">
        <v>0.2273</v>
      </c>
      <c r="M699">
        <v>0.93</v>
      </c>
      <c r="N699">
        <v>0</v>
      </c>
      <c r="O699">
        <v>2</v>
      </c>
      <c r="P699">
        <v>114</v>
      </c>
      <c r="Q699">
        <v>116</v>
      </c>
      <c r="R699" t="s">
        <v>33</v>
      </c>
      <c r="S699">
        <v>2011</v>
      </c>
      <c r="T699" t="s">
        <v>57</v>
      </c>
      <c r="U699" s="66">
        <v>0.375</v>
      </c>
      <c r="V699" t="s">
        <v>51</v>
      </c>
      <c r="W699" t="s">
        <v>34</v>
      </c>
      <c r="X699" s="53">
        <v>0.16</v>
      </c>
      <c r="Y699" s="53">
        <v>0.23</v>
      </c>
      <c r="Z699" s="54">
        <v>0.93</v>
      </c>
      <c r="AA699" s="67" t="str">
        <f>TEXT(RESULT__B[[#This Row],[TIME]],"AM/PM")</f>
        <v>AM</v>
      </c>
      <c r="AB699" t="str">
        <f>TEXT(RESULT__B[[#This Row],[DTEDAY]],"DD")</f>
        <v>01</v>
      </c>
    </row>
    <row r="700" spans="1:28" x14ac:dyDescent="0.25">
      <c r="A700" t="s">
        <v>17</v>
      </c>
      <c r="B700">
        <v>698</v>
      </c>
      <c r="C700" s="1">
        <v>40575</v>
      </c>
      <c r="D700">
        <v>1</v>
      </c>
      <c r="E700">
        <v>0</v>
      </c>
      <c r="F700">
        <v>2</v>
      </c>
      <c r="G700">
        <v>10</v>
      </c>
      <c r="H700" t="s">
        <v>21</v>
      </c>
      <c r="I700">
        <v>2</v>
      </c>
      <c r="J700">
        <v>2</v>
      </c>
      <c r="K700" s="53">
        <v>0.16</v>
      </c>
      <c r="L700" s="53">
        <v>0.2273</v>
      </c>
      <c r="M700">
        <v>0.93</v>
      </c>
      <c r="N700">
        <v>0</v>
      </c>
      <c r="O700">
        <v>0</v>
      </c>
      <c r="P700">
        <v>47</v>
      </c>
      <c r="Q700">
        <v>47</v>
      </c>
      <c r="R700" t="s">
        <v>33</v>
      </c>
      <c r="S700">
        <v>2011</v>
      </c>
      <c r="T700" t="s">
        <v>57</v>
      </c>
      <c r="U700" s="66">
        <v>0.41666666666666669</v>
      </c>
      <c r="V700" t="s">
        <v>51</v>
      </c>
      <c r="W700" t="s">
        <v>34</v>
      </c>
      <c r="X700" s="53">
        <v>0.16</v>
      </c>
      <c r="Y700" s="53">
        <v>0.23</v>
      </c>
      <c r="Z700" s="54">
        <v>0.93</v>
      </c>
      <c r="AA700" s="67" t="str">
        <f>TEXT(RESULT__B[[#This Row],[TIME]],"AM/PM")</f>
        <v>AM</v>
      </c>
      <c r="AB700" t="str">
        <f>TEXT(RESULT__B[[#This Row],[DTEDAY]],"DD")</f>
        <v>01</v>
      </c>
    </row>
    <row r="701" spans="1:28" x14ac:dyDescent="0.25">
      <c r="A701" t="s">
        <v>17</v>
      </c>
      <c r="B701">
        <v>699</v>
      </c>
      <c r="C701" s="1">
        <v>40575</v>
      </c>
      <c r="D701">
        <v>1</v>
      </c>
      <c r="E701">
        <v>0</v>
      </c>
      <c r="F701">
        <v>2</v>
      </c>
      <c r="G701">
        <v>11</v>
      </c>
      <c r="H701" t="s">
        <v>21</v>
      </c>
      <c r="I701">
        <v>2</v>
      </c>
      <c r="J701">
        <v>2</v>
      </c>
      <c r="K701" s="53">
        <v>0.18</v>
      </c>
      <c r="L701" s="53">
        <v>0.2424</v>
      </c>
      <c r="M701">
        <v>0.86</v>
      </c>
      <c r="N701">
        <v>0</v>
      </c>
      <c r="O701">
        <v>2</v>
      </c>
      <c r="P701">
        <v>49</v>
      </c>
      <c r="Q701">
        <v>51</v>
      </c>
      <c r="R701" t="s">
        <v>33</v>
      </c>
      <c r="S701">
        <v>2011</v>
      </c>
      <c r="T701" t="s">
        <v>57</v>
      </c>
      <c r="U701" s="66">
        <v>0.45833333333333331</v>
      </c>
      <c r="V701" t="s">
        <v>51</v>
      </c>
      <c r="W701" t="s">
        <v>34</v>
      </c>
      <c r="X701" s="53">
        <v>0.18</v>
      </c>
      <c r="Y701" s="53">
        <v>0.24</v>
      </c>
      <c r="Z701" s="54">
        <v>0.86</v>
      </c>
      <c r="AA701" s="67" t="str">
        <f>TEXT(RESULT__B[[#This Row],[TIME]],"AM/PM")</f>
        <v>AM</v>
      </c>
      <c r="AB701" t="str">
        <f>TEXT(RESULT__B[[#This Row],[DTEDAY]],"DD")</f>
        <v>01</v>
      </c>
    </row>
    <row r="702" spans="1:28" x14ac:dyDescent="0.25">
      <c r="A702" t="s">
        <v>17</v>
      </c>
      <c r="B702">
        <v>700</v>
      </c>
      <c r="C702" s="1">
        <v>40575</v>
      </c>
      <c r="D702">
        <v>1</v>
      </c>
      <c r="E702">
        <v>0</v>
      </c>
      <c r="F702">
        <v>2</v>
      </c>
      <c r="G702">
        <v>12</v>
      </c>
      <c r="H702" t="s">
        <v>21</v>
      </c>
      <c r="I702">
        <v>2</v>
      </c>
      <c r="J702">
        <v>2</v>
      </c>
      <c r="K702" s="53">
        <v>0.2</v>
      </c>
      <c r="L702" s="53">
        <v>0.2576</v>
      </c>
      <c r="M702">
        <v>0.86</v>
      </c>
      <c r="N702">
        <v>0</v>
      </c>
      <c r="O702">
        <v>2</v>
      </c>
      <c r="P702">
        <v>53</v>
      </c>
      <c r="Q702">
        <v>55</v>
      </c>
      <c r="R702" t="s">
        <v>33</v>
      </c>
      <c r="S702">
        <v>2011</v>
      </c>
      <c r="T702" t="s">
        <v>57</v>
      </c>
      <c r="U702" s="66">
        <v>0.5</v>
      </c>
      <c r="V702" t="s">
        <v>51</v>
      </c>
      <c r="W702" t="s">
        <v>34</v>
      </c>
      <c r="X702" s="53">
        <v>0.2</v>
      </c>
      <c r="Y702" s="53">
        <v>0.26</v>
      </c>
      <c r="Z702" s="54">
        <v>0.86</v>
      </c>
      <c r="AA702" s="67" t="str">
        <f>TEXT(RESULT__B[[#This Row],[TIME]],"AM/PM")</f>
        <v>PM</v>
      </c>
      <c r="AB702" t="str">
        <f>TEXT(RESULT__B[[#This Row],[DTEDAY]],"DD")</f>
        <v>01</v>
      </c>
    </row>
    <row r="703" spans="1:28" x14ac:dyDescent="0.25">
      <c r="A703" t="s">
        <v>17</v>
      </c>
      <c r="B703">
        <v>701</v>
      </c>
      <c r="C703" s="1">
        <v>40575</v>
      </c>
      <c r="D703">
        <v>1</v>
      </c>
      <c r="E703">
        <v>0</v>
      </c>
      <c r="F703">
        <v>2</v>
      </c>
      <c r="G703">
        <v>13</v>
      </c>
      <c r="H703" t="s">
        <v>21</v>
      </c>
      <c r="I703">
        <v>2</v>
      </c>
      <c r="J703">
        <v>2</v>
      </c>
      <c r="K703" s="53">
        <v>0.2</v>
      </c>
      <c r="L703" s="53">
        <v>0.2576</v>
      </c>
      <c r="M703">
        <v>0.86</v>
      </c>
      <c r="N703">
        <v>0</v>
      </c>
      <c r="O703">
        <v>3</v>
      </c>
      <c r="P703">
        <v>49</v>
      </c>
      <c r="Q703">
        <v>52</v>
      </c>
      <c r="R703" t="s">
        <v>33</v>
      </c>
      <c r="S703">
        <v>2011</v>
      </c>
      <c r="T703" t="s">
        <v>57</v>
      </c>
      <c r="U703" s="66">
        <v>0.54166666666666663</v>
      </c>
      <c r="V703" t="s">
        <v>51</v>
      </c>
      <c r="W703" t="s">
        <v>34</v>
      </c>
      <c r="X703" s="53">
        <v>0.2</v>
      </c>
      <c r="Y703" s="53">
        <v>0.26</v>
      </c>
      <c r="Z703" s="54">
        <v>0.86</v>
      </c>
      <c r="AA703" s="67" t="str">
        <f>TEXT(RESULT__B[[#This Row],[TIME]],"AM/PM")</f>
        <v>PM</v>
      </c>
      <c r="AB703" t="str">
        <f>TEXT(RESULT__B[[#This Row],[DTEDAY]],"DD")</f>
        <v>01</v>
      </c>
    </row>
    <row r="704" spans="1:28" x14ac:dyDescent="0.25">
      <c r="A704" t="s">
        <v>17</v>
      </c>
      <c r="B704">
        <v>702</v>
      </c>
      <c r="C704" s="1">
        <v>40575</v>
      </c>
      <c r="D704">
        <v>1</v>
      </c>
      <c r="E704">
        <v>0</v>
      </c>
      <c r="F704">
        <v>2</v>
      </c>
      <c r="G704">
        <v>14</v>
      </c>
      <c r="H704" t="s">
        <v>21</v>
      </c>
      <c r="I704">
        <v>2</v>
      </c>
      <c r="J704">
        <v>2</v>
      </c>
      <c r="K704" s="53">
        <v>0.22</v>
      </c>
      <c r="L704" s="53">
        <v>0.2576</v>
      </c>
      <c r="M704">
        <v>0.8</v>
      </c>
      <c r="N704">
        <v>8.9599999999999999E-2</v>
      </c>
      <c r="O704">
        <v>5</v>
      </c>
      <c r="P704">
        <v>49</v>
      </c>
      <c r="Q704">
        <v>54</v>
      </c>
      <c r="R704" t="s">
        <v>33</v>
      </c>
      <c r="S704">
        <v>2011</v>
      </c>
      <c r="T704" t="s">
        <v>57</v>
      </c>
      <c r="U704" s="66">
        <v>0.58333333333333337</v>
      </c>
      <c r="V704" t="s">
        <v>51</v>
      </c>
      <c r="W704" t="s">
        <v>34</v>
      </c>
      <c r="X704" s="53">
        <v>0.22</v>
      </c>
      <c r="Y704" s="53">
        <v>0.26</v>
      </c>
      <c r="Z704" s="54">
        <v>0.8</v>
      </c>
      <c r="AA704" s="67" t="str">
        <f>TEXT(RESULT__B[[#This Row],[TIME]],"AM/PM")</f>
        <v>PM</v>
      </c>
      <c r="AB704" t="str">
        <f>TEXT(RESULT__B[[#This Row],[DTEDAY]],"DD")</f>
        <v>01</v>
      </c>
    </row>
    <row r="705" spans="1:28" x14ac:dyDescent="0.25">
      <c r="A705" t="s">
        <v>17</v>
      </c>
      <c r="B705">
        <v>703</v>
      </c>
      <c r="C705" s="1">
        <v>40575</v>
      </c>
      <c r="D705">
        <v>1</v>
      </c>
      <c r="E705">
        <v>0</v>
      </c>
      <c r="F705">
        <v>2</v>
      </c>
      <c r="G705">
        <v>15</v>
      </c>
      <c r="H705" t="s">
        <v>21</v>
      </c>
      <c r="I705">
        <v>2</v>
      </c>
      <c r="J705">
        <v>2</v>
      </c>
      <c r="K705" s="53">
        <v>0.24</v>
      </c>
      <c r="L705" s="53">
        <v>0.28789999999999999</v>
      </c>
      <c r="M705">
        <v>0.75</v>
      </c>
      <c r="N705">
        <v>0</v>
      </c>
      <c r="O705">
        <v>7</v>
      </c>
      <c r="P705">
        <v>45</v>
      </c>
      <c r="Q705">
        <v>52</v>
      </c>
      <c r="R705" t="s">
        <v>33</v>
      </c>
      <c r="S705">
        <v>2011</v>
      </c>
      <c r="T705" t="s">
        <v>57</v>
      </c>
      <c r="U705" s="66">
        <v>0.625</v>
      </c>
      <c r="V705" t="s">
        <v>51</v>
      </c>
      <c r="W705" t="s">
        <v>34</v>
      </c>
      <c r="X705" s="53">
        <v>0.24</v>
      </c>
      <c r="Y705" s="53">
        <v>0.28999999999999998</v>
      </c>
      <c r="Z705" s="54">
        <v>0.75</v>
      </c>
      <c r="AA705" s="67" t="str">
        <f>TEXT(RESULT__B[[#This Row],[TIME]],"AM/PM")</f>
        <v>PM</v>
      </c>
      <c r="AB705" t="str">
        <f>TEXT(RESULT__B[[#This Row],[DTEDAY]],"DD")</f>
        <v>01</v>
      </c>
    </row>
    <row r="706" spans="1:28" x14ac:dyDescent="0.25">
      <c r="A706" t="s">
        <v>17</v>
      </c>
      <c r="B706">
        <v>704</v>
      </c>
      <c r="C706" s="1">
        <v>40575</v>
      </c>
      <c r="D706">
        <v>1</v>
      </c>
      <c r="E706">
        <v>0</v>
      </c>
      <c r="F706">
        <v>2</v>
      </c>
      <c r="G706">
        <v>16</v>
      </c>
      <c r="H706" t="s">
        <v>21</v>
      </c>
      <c r="I706">
        <v>2</v>
      </c>
      <c r="J706">
        <v>2</v>
      </c>
      <c r="K706" s="53">
        <v>0.24</v>
      </c>
      <c r="L706" s="53">
        <v>0.2424</v>
      </c>
      <c r="M706">
        <v>0.75</v>
      </c>
      <c r="N706">
        <v>0.1343</v>
      </c>
      <c r="O706">
        <v>3</v>
      </c>
      <c r="P706">
        <v>61</v>
      </c>
      <c r="Q706">
        <v>64</v>
      </c>
      <c r="R706" t="s">
        <v>33</v>
      </c>
      <c r="S706">
        <v>2011</v>
      </c>
      <c r="T706" t="s">
        <v>57</v>
      </c>
      <c r="U706" s="66">
        <v>0.66666666666666663</v>
      </c>
      <c r="V706" t="s">
        <v>51</v>
      </c>
      <c r="W706" t="s">
        <v>34</v>
      </c>
      <c r="X706" s="53">
        <v>0.24</v>
      </c>
      <c r="Y706" s="53">
        <v>0.24</v>
      </c>
      <c r="Z706" s="54">
        <v>0.75</v>
      </c>
      <c r="AA706" s="67" t="str">
        <f>TEXT(RESULT__B[[#This Row],[TIME]],"AM/PM")</f>
        <v>PM</v>
      </c>
      <c r="AB706" t="str">
        <f>TEXT(RESULT__B[[#This Row],[DTEDAY]],"DD")</f>
        <v>01</v>
      </c>
    </row>
    <row r="707" spans="1:28" x14ac:dyDescent="0.25">
      <c r="A707" t="s">
        <v>17</v>
      </c>
      <c r="B707">
        <v>705</v>
      </c>
      <c r="C707" s="1">
        <v>40575</v>
      </c>
      <c r="D707">
        <v>1</v>
      </c>
      <c r="E707">
        <v>0</v>
      </c>
      <c r="F707">
        <v>2</v>
      </c>
      <c r="G707">
        <v>17</v>
      </c>
      <c r="H707" t="s">
        <v>21</v>
      </c>
      <c r="I707">
        <v>2</v>
      </c>
      <c r="J707">
        <v>2</v>
      </c>
      <c r="K707" s="53">
        <v>0.24</v>
      </c>
      <c r="L707" s="53">
        <v>0.28789999999999999</v>
      </c>
      <c r="M707">
        <v>0.75</v>
      </c>
      <c r="N707">
        <v>0</v>
      </c>
      <c r="O707">
        <v>4</v>
      </c>
      <c r="P707">
        <v>172</v>
      </c>
      <c r="Q707">
        <v>176</v>
      </c>
      <c r="R707" t="s">
        <v>33</v>
      </c>
      <c r="S707">
        <v>2011</v>
      </c>
      <c r="T707" t="s">
        <v>57</v>
      </c>
      <c r="U707" s="66">
        <v>0.70833333333333337</v>
      </c>
      <c r="V707" t="s">
        <v>51</v>
      </c>
      <c r="W707" t="s">
        <v>34</v>
      </c>
      <c r="X707" s="53">
        <v>0.24</v>
      </c>
      <c r="Y707" s="53">
        <v>0.28999999999999998</v>
      </c>
      <c r="Z707" s="54">
        <v>0.75</v>
      </c>
      <c r="AA707" s="67" t="str">
        <f>TEXT(RESULT__B[[#This Row],[TIME]],"AM/PM")</f>
        <v>PM</v>
      </c>
      <c r="AB707" t="str">
        <f>TEXT(RESULT__B[[#This Row],[DTEDAY]],"DD")</f>
        <v>01</v>
      </c>
    </row>
    <row r="708" spans="1:28" x14ac:dyDescent="0.25">
      <c r="A708" t="s">
        <v>17</v>
      </c>
      <c r="B708">
        <v>706</v>
      </c>
      <c r="C708" s="1">
        <v>40575</v>
      </c>
      <c r="D708">
        <v>1</v>
      </c>
      <c r="E708">
        <v>0</v>
      </c>
      <c r="F708">
        <v>2</v>
      </c>
      <c r="G708">
        <v>18</v>
      </c>
      <c r="H708" t="s">
        <v>21</v>
      </c>
      <c r="I708">
        <v>2</v>
      </c>
      <c r="J708">
        <v>2</v>
      </c>
      <c r="K708" s="53">
        <v>0.24</v>
      </c>
      <c r="L708" s="53">
        <v>0.2576</v>
      </c>
      <c r="M708">
        <v>0.81</v>
      </c>
      <c r="N708">
        <v>0.1045</v>
      </c>
      <c r="O708">
        <v>3</v>
      </c>
      <c r="P708">
        <v>165</v>
      </c>
      <c r="Q708">
        <v>168</v>
      </c>
      <c r="R708" t="s">
        <v>33</v>
      </c>
      <c r="S708">
        <v>2011</v>
      </c>
      <c r="T708" t="s">
        <v>57</v>
      </c>
      <c r="U708" s="66">
        <v>0.75</v>
      </c>
      <c r="V708" t="s">
        <v>51</v>
      </c>
      <c r="W708" t="s">
        <v>34</v>
      </c>
      <c r="X708" s="53">
        <v>0.24</v>
      </c>
      <c r="Y708" s="53">
        <v>0.26</v>
      </c>
      <c r="Z708" s="54">
        <v>0.81</v>
      </c>
      <c r="AA708" s="67" t="str">
        <f>TEXT(RESULT__B[[#This Row],[TIME]],"AM/PM")</f>
        <v>PM</v>
      </c>
      <c r="AB708" t="str">
        <f>TEXT(RESULT__B[[#This Row],[DTEDAY]],"DD")</f>
        <v>01</v>
      </c>
    </row>
    <row r="709" spans="1:28" x14ac:dyDescent="0.25">
      <c r="A709" t="s">
        <v>17</v>
      </c>
      <c r="B709">
        <v>707</v>
      </c>
      <c r="C709" s="1">
        <v>40575</v>
      </c>
      <c r="D709">
        <v>1</v>
      </c>
      <c r="E709">
        <v>0</v>
      </c>
      <c r="F709">
        <v>2</v>
      </c>
      <c r="G709">
        <v>19</v>
      </c>
      <c r="H709" t="s">
        <v>21</v>
      </c>
      <c r="I709">
        <v>2</v>
      </c>
      <c r="J709">
        <v>2</v>
      </c>
      <c r="K709" s="53">
        <v>0.24</v>
      </c>
      <c r="L709" s="53">
        <v>0.2424</v>
      </c>
      <c r="M709">
        <v>0.81</v>
      </c>
      <c r="N709">
        <v>0.1343</v>
      </c>
      <c r="O709">
        <v>3</v>
      </c>
      <c r="P709">
        <v>105</v>
      </c>
      <c r="Q709">
        <v>108</v>
      </c>
      <c r="R709" t="s">
        <v>33</v>
      </c>
      <c r="S709">
        <v>2011</v>
      </c>
      <c r="T709" t="s">
        <v>57</v>
      </c>
      <c r="U709" s="66">
        <v>0.79166666666666663</v>
      </c>
      <c r="V709" t="s">
        <v>51</v>
      </c>
      <c r="W709" t="s">
        <v>34</v>
      </c>
      <c r="X709" s="53">
        <v>0.24</v>
      </c>
      <c r="Y709" s="53">
        <v>0.24</v>
      </c>
      <c r="Z709" s="54">
        <v>0.81</v>
      </c>
      <c r="AA709" s="67" t="str">
        <f>TEXT(RESULT__B[[#This Row],[TIME]],"AM/PM")</f>
        <v>PM</v>
      </c>
      <c r="AB709" t="str">
        <f>TEXT(RESULT__B[[#This Row],[DTEDAY]],"DD")</f>
        <v>01</v>
      </c>
    </row>
    <row r="710" spans="1:28" x14ac:dyDescent="0.25">
      <c r="A710" t="s">
        <v>17</v>
      </c>
      <c r="B710">
        <v>708</v>
      </c>
      <c r="C710" s="1">
        <v>40575</v>
      </c>
      <c r="D710">
        <v>1</v>
      </c>
      <c r="E710">
        <v>0</v>
      </c>
      <c r="F710">
        <v>2</v>
      </c>
      <c r="G710">
        <v>20</v>
      </c>
      <c r="H710" t="s">
        <v>21</v>
      </c>
      <c r="I710">
        <v>2</v>
      </c>
      <c r="J710">
        <v>2</v>
      </c>
      <c r="K710" s="53">
        <v>0.22</v>
      </c>
      <c r="L710" s="53">
        <v>0.2273</v>
      </c>
      <c r="M710">
        <v>0.87</v>
      </c>
      <c r="N710">
        <v>0.1343</v>
      </c>
      <c r="O710">
        <v>5</v>
      </c>
      <c r="P710">
        <v>69</v>
      </c>
      <c r="Q710">
        <v>74</v>
      </c>
      <c r="R710" t="s">
        <v>33</v>
      </c>
      <c r="S710">
        <v>2011</v>
      </c>
      <c r="T710" t="s">
        <v>57</v>
      </c>
      <c r="U710" s="66">
        <v>0.83333333333333337</v>
      </c>
      <c r="V710" t="s">
        <v>51</v>
      </c>
      <c r="W710" t="s">
        <v>34</v>
      </c>
      <c r="X710" s="53">
        <v>0.22</v>
      </c>
      <c r="Y710" s="53">
        <v>0.23</v>
      </c>
      <c r="Z710" s="54">
        <v>0.87</v>
      </c>
      <c r="AA710" s="67" t="str">
        <f>TEXT(RESULT__B[[#This Row],[TIME]],"AM/PM")</f>
        <v>PM</v>
      </c>
      <c r="AB710" t="str">
        <f>TEXT(RESULT__B[[#This Row],[DTEDAY]],"DD")</f>
        <v>01</v>
      </c>
    </row>
    <row r="711" spans="1:28" x14ac:dyDescent="0.25">
      <c r="A711" t="s">
        <v>17</v>
      </c>
      <c r="B711">
        <v>709</v>
      </c>
      <c r="C711" s="1">
        <v>40575</v>
      </c>
      <c r="D711">
        <v>1</v>
      </c>
      <c r="E711">
        <v>0</v>
      </c>
      <c r="F711">
        <v>2</v>
      </c>
      <c r="G711">
        <v>21</v>
      </c>
      <c r="H711" t="s">
        <v>21</v>
      </c>
      <c r="I711">
        <v>2</v>
      </c>
      <c r="J711">
        <v>2</v>
      </c>
      <c r="K711" s="53">
        <v>0.22</v>
      </c>
      <c r="L711" s="53">
        <v>0.2273</v>
      </c>
      <c r="M711">
        <v>0.87</v>
      </c>
      <c r="N711">
        <v>0.1343</v>
      </c>
      <c r="O711">
        <v>0</v>
      </c>
      <c r="P711">
        <v>64</v>
      </c>
      <c r="Q711">
        <v>64</v>
      </c>
      <c r="R711" t="s">
        <v>33</v>
      </c>
      <c r="S711">
        <v>2011</v>
      </c>
      <c r="T711" t="s">
        <v>57</v>
      </c>
      <c r="U711" s="66">
        <v>0.875</v>
      </c>
      <c r="V711" t="s">
        <v>51</v>
      </c>
      <c r="W711" t="s">
        <v>34</v>
      </c>
      <c r="X711" s="53">
        <v>0.22</v>
      </c>
      <c r="Y711" s="53">
        <v>0.23</v>
      </c>
      <c r="Z711" s="54">
        <v>0.87</v>
      </c>
      <c r="AA711" s="67" t="str">
        <f>TEXT(RESULT__B[[#This Row],[TIME]],"AM/PM")</f>
        <v>PM</v>
      </c>
      <c r="AB711" t="str">
        <f>TEXT(RESULT__B[[#This Row],[DTEDAY]],"DD")</f>
        <v>01</v>
      </c>
    </row>
    <row r="712" spans="1:28" x14ac:dyDescent="0.25">
      <c r="A712" t="s">
        <v>17</v>
      </c>
      <c r="B712">
        <v>710</v>
      </c>
      <c r="C712" s="1">
        <v>40575</v>
      </c>
      <c r="D712">
        <v>1</v>
      </c>
      <c r="E712">
        <v>0</v>
      </c>
      <c r="F712">
        <v>2</v>
      </c>
      <c r="G712">
        <v>22</v>
      </c>
      <c r="H712" t="s">
        <v>21</v>
      </c>
      <c r="I712">
        <v>2</v>
      </c>
      <c r="J712">
        <v>2</v>
      </c>
      <c r="K712" s="53">
        <v>0.22</v>
      </c>
      <c r="L712" s="53">
        <v>0.2576</v>
      </c>
      <c r="M712">
        <v>0.87</v>
      </c>
      <c r="N712">
        <v>8.9599999999999999E-2</v>
      </c>
      <c r="O712">
        <v>2</v>
      </c>
      <c r="P712">
        <v>34</v>
      </c>
      <c r="Q712">
        <v>36</v>
      </c>
      <c r="R712" t="s">
        <v>33</v>
      </c>
      <c r="S712">
        <v>2011</v>
      </c>
      <c r="T712" t="s">
        <v>57</v>
      </c>
      <c r="U712" s="66">
        <v>0.91666666666666663</v>
      </c>
      <c r="V712" t="s">
        <v>51</v>
      </c>
      <c r="W712" t="s">
        <v>34</v>
      </c>
      <c r="X712" s="53">
        <v>0.22</v>
      </c>
      <c r="Y712" s="53">
        <v>0.26</v>
      </c>
      <c r="Z712" s="54">
        <v>0.87</v>
      </c>
      <c r="AA712" s="67" t="str">
        <f>TEXT(RESULT__B[[#This Row],[TIME]],"AM/PM")</f>
        <v>PM</v>
      </c>
      <c r="AB712" t="str">
        <f>TEXT(RESULT__B[[#This Row],[DTEDAY]],"DD")</f>
        <v>01</v>
      </c>
    </row>
    <row r="713" spans="1:28" x14ac:dyDescent="0.25">
      <c r="A713" t="s">
        <v>17</v>
      </c>
      <c r="B713">
        <v>711</v>
      </c>
      <c r="C713" s="1">
        <v>40575</v>
      </c>
      <c r="D713">
        <v>1</v>
      </c>
      <c r="E713">
        <v>0</v>
      </c>
      <c r="F713">
        <v>2</v>
      </c>
      <c r="G713">
        <v>23</v>
      </c>
      <c r="H713" t="s">
        <v>21</v>
      </c>
      <c r="I713">
        <v>2</v>
      </c>
      <c r="J713">
        <v>3</v>
      </c>
      <c r="K713" s="53">
        <v>0.2</v>
      </c>
      <c r="L713" s="53">
        <v>0.19700000000000001</v>
      </c>
      <c r="M713">
        <v>0.93</v>
      </c>
      <c r="N713">
        <v>0.19400000000000001</v>
      </c>
      <c r="O713">
        <v>1</v>
      </c>
      <c r="P713">
        <v>15</v>
      </c>
      <c r="Q713">
        <v>16</v>
      </c>
      <c r="R713" t="s">
        <v>33</v>
      </c>
      <c r="S713">
        <v>2011</v>
      </c>
      <c r="T713" t="s">
        <v>57</v>
      </c>
      <c r="U713" s="66">
        <v>0.95833333333333337</v>
      </c>
      <c r="V713" t="s">
        <v>51</v>
      </c>
      <c r="W713" t="s">
        <v>35</v>
      </c>
      <c r="X713" s="53">
        <v>0.2</v>
      </c>
      <c r="Y713" s="53">
        <v>0.2</v>
      </c>
      <c r="Z713" s="54">
        <v>0.93</v>
      </c>
      <c r="AA713" s="67" t="str">
        <f>TEXT(RESULT__B[[#This Row],[TIME]],"AM/PM")</f>
        <v>PM</v>
      </c>
      <c r="AB713" t="str">
        <f>TEXT(RESULT__B[[#This Row],[DTEDAY]],"DD")</f>
        <v>01</v>
      </c>
    </row>
    <row r="714" spans="1:28" x14ac:dyDescent="0.25">
      <c r="A714" t="s">
        <v>17</v>
      </c>
      <c r="B714">
        <v>712</v>
      </c>
      <c r="C714" s="1">
        <v>40576</v>
      </c>
      <c r="D714">
        <v>1</v>
      </c>
      <c r="E714">
        <v>0</v>
      </c>
      <c r="F714">
        <v>2</v>
      </c>
      <c r="G714">
        <v>0</v>
      </c>
      <c r="H714" t="s">
        <v>21</v>
      </c>
      <c r="I714">
        <v>3</v>
      </c>
      <c r="J714">
        <v>3</v>
      </c>
      <c r="K714" s="53">
        <v>0.22</v>
      </c>
      <c r="L714" s="53">
        <v>0.2424</v>
      </c>
      <c r="M714">
        <v>0.93</v>
      </c>
      <c r="N714">
        <v>0.1045</v>
      </c>
      <c r="O714">
        <v>0</v>
      </c>
      <c r="P714">
        <v>2</v>
      </c>
      <c r="Q714">
        <v>2</v>
      </c>
      <c r="R714" t="s">
        <v>33</v>
      </c>
      <c r="S714">
        <v>2011</v>
      </c>
      <c r="T714" t="s">
        <v>57</v>
      </c>
      <c r="U714" s="66">
        <v>0</v>
      </c>
      <c r="V714" t="s">
        <v>52</v>
      </c>
      <c r="W714" t="s">
        <v>35</v>
      </c>
      <c r="X714" s="53">
        <v>0.22</v>
      </c>
      <c r="Y714" s="53">
        <v>0.24</v>
      </c>
      <c r="Z714" s="54">
        <v>0.93</v>
      </c>
      <c r="AA714" s="67" t="str">
        <f>TEXT(RESULT__B[[#This Row],[TIME]],"AM/PM")</f>
        <v>AM</v>
      </c>
      <c r="AB714" t="str">
        <f>TEXT(RESULT__B[[#This Row],[DTEDAY]],"DD")</f>
        <v>02</v>
      </c>
    </row>
    <row r="715" spans="1:28" x14ac:dyDescent="0.25">
      <c r="A715" t="s">
        <v>17</v>
      </c>
      <c r="B715">
        <v>713</v>
      </c>
      <c r="C715" s="1">
        <v>40576</v>
      </c>
      <c r="D715">
        <v>1</v>
      </c>
      <c r="E715">
        <v>0</v>
      </c>
      <c r="F715">
        <v>2</v>
      </c>
      <c r="G715">
        <v>1</v>
      </c>
      <c r="H715" t="s">
        <v>21</v>
      </c>
      <c r="I715">
        <v>3</v>
      </c>
      <c r="J715">
        <v>3</v>
      </c>
      <c r="K715" s="53">
        <v>0.22</v>
      </c>
      <c r="L715" s="53">
        <v>0.2273</v>
      </c>
      <c r="M715">
        <v>0.93</v>
      </c>
      <c r="N715">
        <v>0.19400000000000001</v>
      </c>
      <c r="O715">
        <v>0</v>
      </c>
      <c r="P715">
        <v>3</v>
      </c>
      <c r="Q715">
        <v>3</v>
      </c>
      <c r="R715" t="s">
        <v>33</v>
      </c>
      <c r="S715">
        <v>2011</v>
      </c>
      <c r="T715" t="s">
        <v>57</v>
      </c>
      <c r="U715" s="66">
        <v>4.1666666666666664E-2</v>
      </c>
      <c r="V715" t="s">
        <v>52</v>
      </c>
      <c r="W715" t="s">
        <v>35</v>
      </c>
      <c r="X715" s="53">
        <v>0.22</v>
      </c>
      <c r="Y715" s="53">
        <v>0.23</v>
      </c>
      <c r="Z715" s="54">
        <v>0.93</v>
      </c>
      <c r="AA715" s="67" t="str">
        <f>TEXT(RESULT__B[[#This Row],[TIME]],"AM/PM")</f>
        <v>AM</v>
      </c>
      <c r="AB715" t="str">
        <f>TEXT(RESULT__B[[#This Row],[DTEDAY]],"DD")</f>
        <v>02</v>
      </c>
    </row>
    <row r="716" spans="1:28" x14ac:dyDescent="0.25">
      <c r="A716" t="s">
        <v>17</v>
      </c>
      <c r="B716">
        <v>714</v>
      </c>
      <c r="C716" s="1">
        <v>40576</v>
      </c>
      <c r="D716">
        <v>1</v>
      </c>
      <c r="E716">
        <v>0</v>
      </c>
      <c r="F716">
        <v>2</v>
      </c>
      <c r="G716">
        <v>2</v>
      </c>
      <c r="H716" t="s">
        <v>21</v>
      </c>
      <c r="I716">
        <v>3</v>
      </c>
      <c r="J716">
        <v>3</v>
      </c>
      <c r="K716" s="53">
        <v>0.22</v>
      </c>
      <c r="L716" s="53">
        <v>0.2273</v>
      </c>
      <c r="M716">
        <v>0.93</v>
      </c>
      <c r="N716">
        <v>0.1343</v>
      </c>
      <c r="O716">
        <v>4</v>
      </c>
      <c r="P716">
        <v>0</v>
      </c>
      <c r="Q716">
        <v>4</v>
      </c>
      <c r="R716" t="s">
        <v>33</v>
      </c>
      <c r="S716">
        <v>2011</v>
      </c>
      <c r="T716" t="s">
        <v>57</v>
      </c>
      <c r="U716" s="66">
        <v>8.3333333333333329E-2</v>
      </c>
      <c r="V716" t="s">
        <v>52</v>
      </c>
      <c r="W716" t="s">
        <v>35</v>
      </c>
      <c r="X716" s="53">
        <v>0.22</v>
      </c>
      <c r="Y716" s="53">
        <v>0.23</v>
      </c>
      <c r="Z716" s="54">
        <v>0.93</v>
      </c>
      <c r="AA716" s="67" t="str">
        <f>TEXT(RESULT__B[[#This Row],[TIME]],"AM/PM")</f>
        <v>AM</v>
      </c>
      <c r="AB716" t="str">
        <f>TEXT(RESULT__B[[#This Row],[DTEDAY]],"DD")</f>
        <v>02</v>
      </c>
    </row>
    <row r="717" spans="1:28" x14ac:dyDescent="0.25">
      <c r="A717" t="s">
        <v>17</v>
      </c>
      <c r="B717">
        <v>715</v>
      </c>
      <c r="C717" s="1">
        <v>40576</v>
      </c>
      <c r="D717">
        <v>1</v>
      </c>
      <c r="E717">
        <v>0</v>
      </c>
      <c r="F717">
        <v>2</v>
      </c>
      <c r="G717">
        <v>3</v>
      </c>
      <c r="H717" t="s">
        <v>21</v>
      </c>
      <c r="I717">
        <v>3</v>
      </c>
      <c r="J717">
        <v>3</v>
      </c>
      <c r="K717" s="53">
        <v>0.22</v>
      </c>
      <c r="L717" s="53">
        <v>0.2273</v>
      </c>
      <c r="M717">
        <v>0.93</v>
      </c>
      <c r="N717">
        <v>0.1343</v>
      </c>
      <c r="O717">
        <v>0</v>
      </c>
      <c r="P717">
        <v>1</v>
      </c>
      <c r="Q717">
        <v>1</v>
      </c>
      <c r="R717" t="s">
        <v>33</v>
      </c>
      <c r="S717">
        <v>2011</v>
      </c>
      <c r="T717" t="s">
        <v>57</v>
      </c>
      <c r="U717" s="66">
        <v>0.125</v>
      </c>
      <c r="V717" t="s">
        <v>52</v>
      </c>
      <c r="W717" t="s">
        <v>35</v>
      </c>
      <c r="X717" s="53">
        <v>0.22</v>
      </c>
      <c r="Y717" s="53">
        <v>0.23</v>
      </c>
      <c r="Z717" s="54">
        <v>0.93</v>
      </c>
      <c r="AA717" s="67" t="str">
        <f>TEXT(RESULT__B[[#This Row],[TIME]],"AM/PM")</f>
        <v>AM</v>
      </c>
      <c r="AB717" t="str">
        <f>TEXT(RESULT__B[[#This Row],[DTEDAY]],"DD")</f>
        <v>02</v>
      </c>
    </row>
    <row r="718" spans="1:28" x14ac:dyDescent="0.25">
      <c r="A718" t="s">
        <v>17</v>
      </c>
      <c r="B718">
        <v>716</v>
      </c>
      <c r="C718" s="1">
        <v>40576</v>
      </c>
      <c r="D718">
        <v>1</v>
      </c>
      <c r="E718">
        <v>0</v>
      </c>
      <c r="F718">
        <v>2</v>
      </c>
      <c r="G718">
        <v>4</v>
      </c>
      <c r="H718" t="s">
        <v>21</v>
      </c>
      <c r="I718">
        <v>3</v>
      </c>
      <c r="J718">
        <v>3</v>
      </c>
      <c r="K718" s="53">
        <v>0.22</v>
      </c>
      <c r="L718" s="53">
        <v>0.21210000000000001</v>
      </c>
      <c r="M718">
        <v>0.93</v>
      </c>
      <c r="N718">
        <v>0.28360000000000002</v>
      </c>
      <c r="O718">
        <v>0</v>
      </c>
      <c r="P718">
        <v>1</v>
      </c>
      <c r="Q718">
        <v>1</v>
      </c>
      <c r="R718" t="s">
        <v>33</v>
      </c>
      <c r="S718">
        <v>2011</v>
      </c>
      <c r="T718" t="s">
        <v>57</v>
      </c>
      <c r="U718" s="66">
        <v>0.16666666666666666</v>
      </c>
      <c r="V718" t="s">
        <v>52</v>
      </c>
      <c r="W718" t="s">
        <v>35</v>
      </c>
      <c r="X718" s="53">
        <v>0.22</v>
      </c>
      <c r="Y718" s="53">
        <v>0.21</v>
      </c>
      <c r="Z718" s="54">
        <v>0.93</v>
      </c>
      <c r="AA718" s="67" t="str">
        <f>TEXT(RESULT__B[[#This Row],[TIME]],"AM/PM")</f>
        <v>AM</v>
      </c>
      <c r="AB718" t="str">
        <f>TEXT(RESULT__B[[#This Row],[DTEDAY]],"DD")</f>
        <v>02</v>
      </c>
    </row>
    <row r="719" spans="1:28" x14ac:dyDescent="0.25">
      <c r="A719" t="s">
        <v>17</v>
      </c>
      <c r="B719">
        <v>717</v>
      </c>
      <c r="C719" s="1">
        <v>40576</v>
      </c>
      <c r="D719">
        <v>1</v>
      </c>
      <c r="E719">
        <v>0</v>
      </c>
      <c r="F719">
        <v>2</v>
      </c>
      <c r="G719">
        <v>5</v>
      </c>
      <c r="H719" t="s">
        <v>21</v>
      </c>
      <c r="I719">
        <v>3</v>
      </c>
      <c r="J719">
        <v>3</v>
      </c>
      <c r="K719" s="53">
        <v>0.22</v>
      </c>
      <c r="L719" s="53">
        <v>0.2424</v>
      </c>
      <c r="M719">
        <v>0.93</v>
      </c>
      <c r="N719">
        <v>0.1045</v>
      </c>
      <c r="O719">
        <v>0</v>
      </c>
      <c r="P719">
        <v>3</v>
      </c>
      <c r="Q719">
        <v>3</v>
      </c>
      <c r="R719" t="s">
        <v>33</v>
      </c>
      <c r="S719">
        <v>2011</v>
      </c>
      <c r="T719" t="s">
        <v>57</v>
      </c>
      <c r="U719" s="66">
        <v>0.20833333333333334</v>
      </c>
      <c r="V719" t="s">
        <v>52</v>
      </c>
      <c r="W719" t="s">
        <v>35</v>
      </c>
      <c r="X719" s="53">
        <v>0.22</v>
      </c>
      <c r="Y719" s="53">
        <v>0.24</v>
      </c>
      <c r="Z719" s="54">
        <v>0.93</v>
      </c>
      <c r="AA719" s="67" t="str">
        <f>TEXT(RESULT__B[[#This Row],[TIME]],"AM/PM")</f>
        <v>AM</v>
      </c>
      <c r="AB719" t="str">
        <f>TEXT(RESULT__B[[#This Row],[DTEDAY]],"DD")</f>
        <v>02</v>
      </c>
    </row>
    <row r="720" spans="1:28" x14ac:dyDescent="0.25">
      <c r="A720" t="s">
        <v>17</v>
      </c>
      <c r="B720">
        <v>718</v>
      </c>
      <c r="C720" s="1">
        <v>40576</v>
      </c>
      <c r="D720">
        <v>1</v>
      </c>
      <c r="E720">
        <v>0</v>
      </c>
      <c r="F720">
        <v>2</v>
      </c>
      <c r="G720">
        <v>6</v>
      </c>
      <c r="H720" t="s">
        <v>21</v>
      </c>
      <c r="I720">
        <v>3</v>
      </c>
      <c r="J720">
        <v>3</v>
      </c>
      <c r="K720" s="53">
        <v>0.22</v>
      </c>
      <c r="L720" s="53">
        <v>0.2424</v>
      </c>
      <c r="M720">
        <v>0.93</v>
      </c>
      <c r="N720">
        <v>0.1045</v>
      </c>
      <c r="O720">
        <v>1</v>
      </c>
      <c r="P720">
        <v>17</v>
      </c>
      <c r="Q720">
        <v>18</v>
      </c>
      <c r="R720" t="s">
        <v>33</v>
      </c>
      <c r="S720">
        <v>2011</v>
      </c>
      <c r="T720" t="s">
        <v>57</v>
      </c>
      <c r="U720" s="66">
        <v>0.25</v>
      </c>
      <c r="V720" t="s">
        <v>52</v>
      </c>
      <c r="W720" t="s">
        <v>35</v>
      </c>
      <c r="X720" s="53">
        <v>0.22</v>
      </c>
      <c r="Y720" s="53">
        <v>0.24</v>
      </c>
      <c r="Z720" s="54">
        <v>0.93</v>
      </c>
      <c r="AA720" s="67" t="str">
        <f>TEXT(RESULT__B[[#This Row],[TIME]],"AM/PM")</f>
        <v>AM</v>
      </c>
      <c r="AB720" t="str">
        <f>TEXT(RESULT__B[[#This Row],[DTEDAY]],"DD")</f>
        <v>02</v>
      </c>
    </row>
    <row r="721" spans="1:28" x14ac:dyDescent="0.25">
      <c r="A721" t="s">
        <v>17</v>
      </c>
      <c r="B721">
        <v>719</v>
      </c>
      <c r="C721" s="1">
        <v>40576</v>
      </c>
      <c r="D721">
        <v>1</v>
      </c>
      <c r="E721">
        <v>0</v>
      </c>
      <c r="F721">
        <v>2</v>
      </c>
      <c r="G721">
        <v>7</v>
      </c>
      <c r="H721" t="s">
        <v>21</v>
      </c>
      <c r="I721">
        <v>3</v>
      </c>
      <c r="J721">
        <v>3</v>
      </c>
      <c r="K721" s="53">
        <v>0.22</v>
      </c>
      <c r="L721" s="53">
        <v>0.21210000000000001</v>
      </c>
      <c r="M721">
        <v>0.93</v>
      </c>
      <c r="N721">
        <v>0.22389999999999999</v>
      </c>
      <c r="O721">
        <v>1</v>
      </c>
      <c r="P721">
        <v>48</v>
      </c>
      <c r="Q721">
        <v>49</v>
      </c>
      <c r="R721" t="s">
        <v>33</v>
      </c>
      <c r="S721">
        <v>2011</v>
      </c>
      <c r="T721" t="s">
        <v>57</v>
      </c>
      <c r="U721" s="66">
        <v>0.29166666666666669</v>
      </c>
      <c r="V721" t="s">
        <v>52</v>
      </c>
      <c r="W721" t="s">
        <v>35</v>
      </c>
      <c r="X721" s="53">
        <v>0.22</v>
      </c>
      <c r="Y721" s="53">
        <v>0.21</v>
      </c>
      <c r="Z721" s="54">
        <v>0.93</v>
      </c>
      <c r="AA721" s="67" t="str">
        <f>TEXT(RESULT__B[[#This Row],[TIME]],"AM/PM")</f>
        <v>AM</v>
      </c>
      <c r="AB721" t="str">
        <f>TEXT(RESULT__B[[#This Row],[DTEDAY]],"DD")</f>
        <v>02</v>
      </c>
    </row>
    <row r="722" spans="1:28" x14ac:dyDescent="0.25">
      <c r="A722" t="s">
        <v>17</v>
      </c>
      <c r="B722">
        <v>720</v>
      </c>
      <c r="C722" s="1">
        <v>40576</v>
      </c>
      <c r="D722">
        <v>1</v>
      </c>
      <c r="E722">
        <v>0</v>
      </c>
      <c r="F722">
        <v>2</v>
      </c>
      <c r="G722">
        <v>8</v>
      </c>
      <c r="H722" t="s">
        <v>21</v>
      </c>
      <c r="I722">
        <v>3</v>
      </c>
      <c r="J722">
        <v>3</v>
      </c>
      <c r="K722" s="53">
        <v>0.22</v>
      </c>
      <c r="L722" s="53">
        <v>0.21210000000000001</v>
      </c>
      <c r="M722">
        <v>0.93</v>
      </c>
      <c r="N722">
        <v>0.22389999999999999</v>
      </c>
      <c r="O722">
        <v>1</v>
      </c>
      <c r="P722">
        <v>154</v>
      </c>
      <c r="Q722">
        <v>155</v>
      </c>
      <c r="R722" t="s">
        <v>33</v>
      </c>
      <c r="S722">
        <v>2011</v>
      </c>
      <c r="T722" t="s">
        <v>57</v>
      </c>
      <c r="U722" s="66">
        <v>0.33333333333333331</v>
      </c>
      <c r="V722" t="s">
        <v>52</v>
      </c>
      <c r="W722" t="s">
        <v>35</v>
      </c>
      <c r="X722" s="53">
        <v>0.22</v>
      </c>
      <c r="Y722" s="53">
        <v>0.21</v>
      </c>
      <c r="Z722" s="54">
        <v>0.93</v>
      </c>
      <c r="AA722" s="67" t="str">
        <f>TEXT(RESULT__B[[#This Row],[TIME]],"AM/PM")</f>
        <v>AM</v>
      </c>
      <c r="AB722" t="str">
        <f>TEXT(RESULT__B[[#This Row],[DTEDAY]],"DD")</f>
        <v>02</v>
      </c>
    </row>
    <row r="723" spans="1:28" x14ac:dyDescent="0.25">
      <c r="A723" t="s">
        <v>17</v>
      </c>
      <c r="B723">
        <v>721</v>
      </c>
      <c r="C723" s="1">
        <v>40576</v>
      </c>
      <c r="D723">
        <v>1</v>
      </c>
      <c r="E723">
        <v>0</v>
      </c>
      <c r="F723">
        <v>2</v>
      </c>
      <c r="G723">
        <v>9</v>
      </c>
      <c r="H723" t="s">
        <v>21</v>
      </c>
      <c r="I723">
        <v>3</v>
      </c>
      <c r="J723">
        <v>2</v>
      </c>
      <c r="K723" s="53">
        <v>0.24</v>
      </c>
      <c r="L723" s="53">
        <v>0.2576</v>
      </c>
      <c r="M723">
        <v>0.93</v>
      </c>
      <c r="N723">
        <v>8.9599999999999999E-2</v>
      </c>
      <c r="O723">
        <v>4</v>
      </c>
      <c r="P723">
        <v>119</v>
      </c>
      <c r="Q723">
        <v>123</v>
      </c>
      <c r="R723" t="s">
        <v>33</v>
      </c>
      <c r="S723">
        <v>2011</v>
      </c>
      <c r="T723" t="s">
        <v>57</v>
      </c>
      <c r="U723" s="66">
        <v>0.375</v>
      </c>
      <c r="V723" t="s">
        <v>52</v>
      </c>
      <c r="W723" t="s">
        <v>34</v>
      </c>
      <c r="X723" s="53">
        <v>0.24</v>
      </c>
      <c r="Y723" s="53">
        <v>0.26</v>
      </c>
      <c r="Z723" s="54">
        <v>0.93</v>
      </c>
      <c r="AA723" s="67" t="str">
        <f>TEXT(RESULT__B[[#This Row],[TIME]],"AM/PM")</f>
        <v>AM</v>
      </c>
      <c r="AB723" t="str">
        <f>TEXT(RESULT__B[[#This Row],[DTEDAY]],"DD")</f>
        <v>02</v>
      </c>
    </row>
    <row r="724" spans="1:28" x14ac:dyDescent="0.25">
      <c r="A724" t="s">
        <v>17</v>
      </c>
      <c r="B724">
        <v>722</v>
      </c>
      <c r="C724" s="1">
        <v>40576</v>
      </c>
      <c r="D724">
        <v>1</v>
      </c>
      <c r="E724">
        <v>0</v>
      </c>
      <c r="F724">
        <v>2</v>
      </c>
      <c r="G724">
        <v>10</v>
      </c>
      <c r="H724" t="s">
        <v>21</v>
      </c>
      <c r="I724">
        <v>3</v>
      </c>
      <c r="J724">
        <v>2</v>
      </c>
      <c r="K724" s="53">
        <v>0.22</v>
      </c>
      <c r="L724" s="53">
        <v>0.2727</v>
      </c>
      <c r="M724">
        <v>1</v>
      </c>
      <c r="N724">
        <v>0</v>
      </c>
      <c r="O724">
        <v>2</v>
      </c>
      <c r="P724">
        <v>59</v>
      </c>
      <c r="Q724">
        <v>61</v>
      </c>
      <c r="R724" t="s">
        <v>33</v>
      </c>
      <c r="S724">
        <v>2011</v>
      </c>
      <c r="T724" t="s">
        <v>57</v>
      </c>
      <c r="U724" s="66">
        <v>0.41666666666666669</v>
      </c>
      <c r="V724" t="s">
        <v>52</v>
      </c>
      <c r="W724" t="s">
        <v>34</v>
      </c>
      <c r="X724" s="53">
        <v>0.22</v>
      </c>
      <c r="Y724" s="53">
        <v>0.27</v>
      </c>
      <c r="Z724" s="54">
        <v>1</v>
      </c>
      <c r="AA724" s="67" t="str">
        <f>TEXT(RESULT__B[[#This Row],[TIME]],"AM/PM")</f>
        <v>AM</v>
      </c>
      <c r="AB724" t="str">
        <f>TEXT(RESULT__B[[#This Row],[DTEDAY]],"DD")</f>
        <v>02</v>
      </c>
    </row>
    <row r="725" spans="1:28" x14ac:dyDescent="0.25">
      <c r="A725" t="s">
        <v>17</v>
      </c>
      <c r="B725">
        <v>723</v>
      </c>
      <c r="C725" s="1">
        <v>40576</v>
      </c>
      <c r="D725">
        <v>1</v>
      </c>
      <c r="E725">
        <v>0</v>
      </c>
      <c r="F725">
        <v>2</v>
      </c>
      <c r="G725">
        <v>11</v>
      </c>
      <c r="H725" t="s">
        <v>21</v>
      </c>
      <c r="I725">
        <v>3</v>
      </c>
      <c r="J725">
        <v>2</v>
      </c>
      <c r="K725" s="53">
        <v>0.24</v>
      </c>
      <c r="L725" s="53">
        <v>0.2273</v>
      </c>
      <c r="M725">
        <v>0.93</v>
      </c>
      <c r="N725">
        <v>0.19400000000000001</v>
      </c>
      <c r="O725">
        <v>5</v>
      </c>
      <c r="P725">
        <v>47</v>
      </c>
      <c r="Q725">
        <v>52</v>
      </c>
      <c r="R725" t="s">
        <v>33</v>
      </c>
      <c r="S725">
        <v>2011</v>
      </c>
      <c r="T725" t="s">
        <v>57</v>
      </c>
      <c r="U725" s="66">
        <v>0.45833333333333331</v>
      </c>
      <c r="V725" t="s">
        <v>52</v>
      </c>
      <c r="W725" t="s">
        <v>34</v>
      </c>
      <c r="X725" s="53">
        <v>0.24</v>
      </c>
      <c r="Y725" s="53">
        <v>0.23</v>
      </c>
      <c r="Z725" s="54">
        <v>0.93</v>
      </c>
      <c r="AA725" s="67" t="str">
        <f>TEXT(RESULT__B[[#This Row],[TIME]],"AM/PM")</f>
        <v>AM</v>
      </c>
      <c r="AB725" t="str">
        <f>TEXT(RESULT__B[[#This Row],[DTEDAY]],"DD")</f>
        <v>02</v>
      </c>
    </row>
    <row r="726" spans="1:28" x14ac:dyDescent="0.25">
      <c r="A726" t="s">
        <v>17</v>
      </c>
      <c r="B726">
        <v>724</v>
      </c>
      <c r="C726" s="1">
        <v>40576</v>
      </c>
      <c r="D726">
        <v>1</v>
      </c>
      <c r="E726">
        <v>0</v>
      </c>
      <c r="F726">
        <v>2</v>
      </c>
      <c r="G726">
        <v>12</v>
      </c>
      <c r="H726" t="s">
        <v>21</v>
      </c>
      <c r="I726">
        <v>3</v>
      </c>
      <c r="J726">
        <v>2</v>
      </c>
      <c r="K726" s="53">
        <v>0.24</v>
      </c>
      <c r="L726" s="53">
        <v>0.2273</v>
      </c>
      <c r="M726">
        <v>0.93</v>
      </c>
      <c r="N726">
        <v>0.22389999999999999</v>
      </c>
      <c r="O726">
        <v>3</v>
      </c>
      <c r="P726">
        <v>61</v>
      </c>
      <c r="Q726">
        <v>64</v>
      </c>
      <c r="R726" t="s">
        <v>33</v>
      </c>
      <c r="S726">
        <v>2011</v>
      </c>
      <c r="T726" t="s">
        <v>57</v>
      </c>
      <c r="U726" s="66">
        <v>0.5</v>
      </c>
      <c r="V726" t="s">
        <v>52</v>
      </c>
      <c r="W726" t="s">
        <v>34</v>
      </c>
      <c r="X726" s="53">
        <v>0.24</v>
      </c>
      <c r="Y726" s="53">
        <v>0.23</v>
      </c>
      <c r="Z726" s="54">
        <v>0.93</v>
      </c>
      <c r="AA726" s="67" t="str">
        <f>TEXT(RESULT__B[[#This Row],[TIME]],"AM/PM")</f>
        <v>PM</v>
      </c>
      <c r="AB726" t="str">
        <f>TEXT(RESULT__B[[#This Row],[DTEDAY]],"DD")</f>
        <v>02</v>
      </c>
    </row>
    <row r="727" spans="1:28" x14ac:dyDescent="0.25">
      <c r="A727" t="s">
        <v>17</v>
      </c>
      <c r="B727">
        <v>725</v>
      </c>
      <c r="C727" s="1">
        <v>40576</v>
      </c>
      <c r="D727">
        <v>1</v>
      </c>
      <c r="E727">
        <v>0</v>
      </c>
      <c r="F727">
        <v>2</v>
      </c>
      <c r="G727">
        <v>13</v>
      </c>
      <c r="H727" t="s">
        <v>21</v>
      </c>
      <c r="I727">
        <v>3</v>
      </c>
      <c r="J727">
        <v>1</v>
      </c>
      <c r="K727" s="53">
        <v>0.34</v>
      </c>
      <c r="L727" s="53">
        <v>0.33329999999999999</v>
      </c>
      <c r="M727">
        <v>0.93</v>
      </c>
      <c r="N727">
        <v>0.16420000000000001</v>
      </c>
      <c r="O727">
        <v>1</v>
      </c>
      <c r="P727">
        <v>74</v>
      </c>
      <c r="Q727">
        <v>75</v>
      </c>
      <c r="R727" t="s">
        <v>33</v>
      </c>
      <c r="S727">
        <v>2011</v>
      </c>
      <c r="T727" t="s">
        <v>57</v>
      </c>
      <c r="U727" s="66">
        <v>0.54166666666666663</v>
      </c>
      <c r="V727" t="s">
        <v>52</v>
      </c>
      <c r="W727" t="s">
        <v>32</v>
      </c>
      <c r="X727" s="53">
        <v>0.34</v>
      </c>
      <c r="Y727" s="53">
        <v>0.33</v>
      </c>
      <c r="Z727" s="54">
        <v>0.93</v>
      </c>
      <c r="AA727" s="67" t="str">
        <f>TEXT(RESULT__B[[#This Row],[TIME]],"AM/PM")</f>
        <v>PM</v>
      </c>
      <c r="AB727" t="str">
        <f>TEXT(RESULT__B[[#This Row],[DTEDAY]],"DD")</f>
        <v>02</v>
      </c>
    </row>
    <row r="728" spans="1:28" x14ac:dyDescent="0.25">
      <c r="A728" t="s">
        <v>17</v>
      </c>
      <c r="B728">
        <v>726</v>
      </c>
      <c r="C728" s="1">
        <v>40576</v>
      </c>
      <c r="D728">
        <v>1</v>
      </c>
      <c r="E728">
        <v>0</v>
      </c>
      <c r="F728">
        <v>2</v>
      </c>
      <c r="G728">
        <v>14</v>
      </c>
      <c r="H728" t="s">
        <v>21</v>
      </c>
      <c r="I728">
        <v>3</v>
      </c>
      <c r="J728">
        <v>1</v>
      </c>
      <c r="K728" s="53">
        <v>0.38</v>
      </c>
      <c r="L728" s="53">
        <v>0.39389999999999997</v>
      </c>
      <c r="M728">
        <v>0.82</v>
      </c>
      <c r="N728">
        <v>0.3881</v>
      </c>
      <c r="O728">
        <v>2</v>
      </c>
      <c r="P728">
        <v>61</v>
      </c>
      <c r="Q728">
        <v>63</v>
      </c>
      <c r="R728" t="s">
        <v>33</v>
      </c>
      <c r="S728">
        <v>2011</v>
      </c>
      <c r="T728" t="s">
        <v>57</v>
      </c>
      <c r="U728" s="66">
        <v>0.58333333333333337</v>
      </c>
      <c r="V728" t="s">
        <v>52</v>
      </c>
      <c r="W728" t="s">
        <v>32</v>
      </c>
      <c r="X728" s="53">
        <v>0.38</v>
      </c>
      <c r="Y728" s="53">
        <v>0.39</v>
      </c>
      <c r="Z728" s="54">
        <v>0.82</v>
      </c>
      <c r="AA728" s="67" t="str">
        <f>TEXT(RESULT__B[[#This Row],[TIME]],"AM/PM")</f>
        <v>PM</v>
      </c>
      <c r="AB728" t="str">
        <f>TEXT(RESULT__B[[#This Row],[DTEDAY]],"DD")</f>
        <v>02</v>
      </c>
    </row>
    <row r="729" spans="1:28" x14ac:dyDescent="0.25">
      <c r="A729" t="s">
        <v>17</v>
      </c>
      <c r="B729">
        <v>727</v>
      </c>
      <c r="C729" s="1">
        <v>40576</v>
      </c>
      <c r="D729">
        <v>1</v>
      </c>
      <c r="E729">
        <v>0</v>
      </c>
      <c r="F729">
        <v>2</v>
      </c>
      <c r="G729">
        <v>15</v>
      </c>
      <c r="H729" t="s">
        <v>21</v>
      </c>
      <c r="I729">
        <v>3</v>
      </c>
      <c r="J729">
        <v>1</v>
      </c>
      <c r="K729" s="53">
        <v>0.38</v>
      </c>
      <c r="L729" s="53">
        <v>0.39389999999999997</v>
      </c>
      <c r="M729">
        <v>0.76</v>
      </c>
      <c r="N729">
        <v>0.32840000000000003</v>
      </c>
      <c r="O729">
        <v>10</v>
      </c>
      <c r="P729">
        <v>66</v>
      </c>
      <c r="Q729">
        <v>76</v>
      </c>
      <c r="R729" t="s">
        <v>33</v>
      </c>
      <c r="S729">
        <v>2011</v>
      </c>
      <c r="T729" t="s">
        <v>57</v>
      </c>
      <c r="U729" s="66">
        <v>0.625</v>
      </c>
      <c r="V729" t="s">
        <v>52</v>
      </c>
      <c r="W729" t="s">
        <v>32</v>
      </c>
      <c r="X729" s="53">
        <v>0.38</v>
      </c>
      <c r="Y729" s="53">
        <v>0.39</v>
      </c>
      <c r="Z729" s="54">
        <v>0.76</v>
      </c>
      <c r="AA729" s="67" t="str">
        <f>TEXT(RESULT__B[[#This Row],[TIME]],"AM/PM")</f>
        <v>PM</v>
      </c>
      <c r="AB729" t="str">
        <f>TEXT(RESULT__B[[#This Row],[DTEDAY]],"DD")</f>
        <v>02</v>
      </c>
    </row>
    <row r="730" spans="1:28" x14ac:dyDescent="0.25">
      <c r="A730" t="s">
        <v>17</v>
      </c>
      <c r="B730">
        <v>728</v>
      </c>
      <c r="C730" s="1">
        <v>40576</v>
      </c>
      <c r="D730">
        <v>1</v>
      </c>
      <c r="E730">
        <v>0</v>
      </c>
      <c r="F730">
        <v>2</v>
      </c>
      <c r="G730">
        <v>16</v>
      </c>
      <c r="H730" t="s">
        <v>21</v>
      </c>
      <c r="I730">
        <v>3</v>
      </c>
      <c r="J730">
        <v>1</v>
      </c>
      <c r="K730" s="53">
        <v>0.36</v>
      </c>
      <c r="L730" s="53">
        <v>0.33329999999999999</v>
      </c>
      <c r="M730">
        <v>0.71</v>
      </c>
      <c r="N730">
        <v>0.29849999999999999</v>
      </c>
      <c r="O730">
        <v>8</v>
      </c>
      <c r="P730">
        <v>95</v>
      </c>
      <c r="Q730">
        <v>103</v>
      </c>
      <c r="R730" t="s">
        <v>33</v>
      </c>
      <c r="S730">
        <v>2011</v>
      </c>
      <c r="T730" t="s">
        <v>57</v>
      </c>
      <c r="U730" s="66">
        <v>0.66666666666666663</v>
      </c>
      <c r="V730" t="s">
        <v>52</v>
      </c>
      <c r="W730" t="s">
        <v>32</v>
      </c>
      <c r="X730" s="53">
        <v>0.36</v>
      </c>
      <c r="Y730" s="53">
        <v>0.33</v>
      </c>
      <c r="Z730" s="54">
        <v>0.71</v>
      </c>
      <c r="AA730" s="67" t="str">
        <f>TEXT(RESULT__B[[#This Row],[TIME]],"AM/PM")</f>
        <v>PM</v>
      </c>
      <c r="AB730" t="str">
        <f>TEXT(RESULT__B[[#This Row],[DTEDAY]],"DD")</f>
        <v>02</v>
      </c>
    </row>
    <row r="731" spans="1:28" x14ac:dyDescent="0.25">
      <c r="A731" t="s">
        <v>17</v>
      </c>
      <c r="B731">
        <v>729</v>
      </c>
      <c r="C731" s="1">
        <v>40576</v>
      </c>
      <c r="D731">
        <v>1</v>
      </c>
      <c r="E731">
        <v>0</v>
      </c>
      <c r="F731">
        <v>2</v>
      </c>
      <c r="G731">
        <v>17</v>
      </c>
      <c r="H731" t="s">
        <v>21</v>
      </c>
      <c r="I731">
        <v>3</v>
      </c>
      <c r="J731">
        <v>1</v>
      </c>
      <c r="K731" s="53">
        <v>0.36</v>
      </c>
      <c r="L731" s="53">
        <v>0.31819999999999998</v>
      </c>
      <c r="M731">
        <v>0.53</v>
      </c>
      <c r="N731">
        <v>0.52239999999999998</v>
      </c>
      <c r="O731">
        <v>7</v>
      </c>
      <c r="P731">
        <v>183</v>
      </c>
      <c r="Q731">
        <v>190</v>
      </c>
      <c r="R731" t="s">
        <v>33</v>
      </c>
      <c r="S731">
        <v>2011</v>
      </c>
      <c r="T731" t="s">
        <v>57</v>
      </c>
      <c r="U731" s="66">
        <v>0.70833333333333337</v>
      </c>
      <c r="V731" t="s">
        <v>52</v>
      </c>
      <c r="W731" t="s">
        <v>32</v>
      </c>
      <c r="X731" s="53">
        <v>0.36</v>
      </c>
      <c r="Y731" s="53">
        <v>0.32</v>
      </c>
      <c r="Z731" s="54">
        <v>0.53</v>
      </c>
      <c r="AA731" s="67" t="str">
        <f>TEXT(RESULT__B[[#This Row],[TIME]],"AM/PM")</f>
        <v>PM</v>
      </c>
      <c r="AB731" t="str">
        <f>TEXT(RESULT__B[[#This Row],[DTEDAY]],"DD")</f>
        <v>02</v>
      </c>
    </row>
    <row r="732" spans="1:28" x14ac:dyDescent="0.25">
      <c r="A732" t="s">
        <v>17</v>
      </c>
      <c r="B732">
        <v>730</v>
      </c>
      <c r="C732" s="1">
        <v>40576</v>
      </c>
      <c r="D732">
        <v>1</v>
      </c>
      <c r="E732">
        <v>0</v>
      </c>
      <c r="F732">
        <v>2</v>
      </c>
      <c r="G732">
        <v>18</v>
      </c>
      <c r="H732" t="s">
        <v>21</v>
      </c>
      <c r="I732">
        <v>3</v>
      </c>
      <c r="J732">
        <v>1</v>
      </c>
      <c r="K732" s="53">
        <v>0.34</v>
      </c>
      <c r="L732" s="53">
        <v>0.28789999999999999</v>
      </c>
      <c r="M732">
        <v>0.42</v>
      </c>
      <c r="N732">
        <v>0.55220000000000002</v>
      </c>
      <c r="O732">
        <v>7</v>
      </c>
      <c r="P732">
        <v>175</v>
      </c>
      <c r="Q732">
        <v>182</v>
      </c>
      <c r="R732" t="s">
        <v>33</v>
      </c>
      <c r="S732">
        <v>2011</v>
      </c>
      <c r="T732" t="s">
        <v>57</v>
      </c>
      <c r="U732" s="66">
        <v>0.75</v>
      </c>
      <c r="V732" t="s">
        <v>52</v>
      </c>
      <c r="W732" t="s">
        <v>32</v>
      </c>
      <c r="X732" s="53">
        <v>0.34</v>
      </c>
      <c r="Y732" s="53">
        <v>0.28999999999999998</v>
      </c>
      <c r="Z732" s="54">
        <v>0.42</v>
      </c>
      <c r="AA732" s="67" t="str">
        <f>TEXT(RESULT__B[[#This Row],[TIME]],"AM/PM")</f>
        <v>PM</v>
      </c>
      <c r="AB732" t="str">
        <f>TEXT(RESULT__B[[#This Row],[DTEDAY]],"DD")</f>
        <v>02</v>
      </c>
    </row>
    <row r="733" spans="1:28" x14ac:dyDescent="0.25">
      <c r="A733" t="s">
        <v>17</v>
      </c>
      <c r="B733">
        <v>731</v>
      </c>
      <c r="C733" s="1">
        <v>40576</v>
      </c>
      <c r="D733">
        <v>1</v>
      </c>
      <c r="E733">
        <v>0</v>
      </c>
      <c r="F733">
        <v>2</v>
      </c>
      <c r="G733">
        <v>19</v>
      </c>
      <c r="H733" t="s">
        <v>21</v>
      </c>
      <c r="I733">
        <v>3</v>
      </c>
      <c r="J733">
        <v>1</v>
      </c>
      <c r="K733" s="53">
        <v>0.28000000000000003</v>
      </c>
      <c r="L733" s="53">
        <v>0.2424</v>
      </c>
      <c r="M733">
        <v>0.45</v>
      </c>
      <c r="N733">
        <v>0.49249999999999999</v>
      </c>
      <c r="O733">
        <v>3</v>
      </c>
      <c r="P733">
        <v>88</v>
      </c>
      <c r="Q733">
        <v>91</v>
      </c>
      <c r="R733" t="s">
        <v>33</v>
      </c>
      <c r="S733">
        <v>2011</v>
      </c>
      <c r="T733" t="s">
        <v>57</v>
      </c>
      <c r="U733" s="66">
        <v>0.79166666666666663</v>
      </c>
      <c r="V733" t="s">
        <v>52</v>
      </c>
      <c r="W733" t="s">
        <v>32</v>
      </c>
      <c r="X733" s="53">
        <v>0.28000000000000003</v>
      </c>
      <c r="Y733" s="53">
        <v>0.24</v>
      </c>
      <c r="Z733" s="54">
        <v>0.45</v>
      </c>
      <c r="AA733" s="67" t="str">
        <f>TEXT(RESULT__B[[#This Row],[TIME]],"AM/PM")</f>
        <v>PM</v>
      </c>
      <c r="AB733" t="str">
        <f>TEXT(RESULT__B[[#This Row],[DTEDAY]],"DD")</f>
        <v>02</v>
      </c>
    </row>
    <row r="734" spans="1:28" x14ac:dyDescent="0.25">
      <c r="A734" t="s">
        <v>17</v>
      </c>
      <c r="B734">
        <v>732</v>
      </c>
      <c r="C734" s="1">
        <v>40576</v>
      </c>
      <c r="D734">
        <v>1</v>
      </c>
      <c r="E734">
        <v>0</v>
      </c>
      <c r="F734">
        <v>2</v>
      </c>
      <c r="G734">
        <v>20</v>
      </c>
      <c r="H734" t="s">
        <v>21</v>
      </c>
      <c r="I734">
        <v>3</v>
      </c>
      <c r="J734">
        <v>1</v>
      </c>
      <c r="K734" s="53">
        <v>0.24</v>
      </c>
      <c r="L734" s="53">
        <v>0.19700000000000001</v>
      </c>
      <c r="M734">
        <v>0.48</v>
      </c>
      <c r="N734">
        <v>0.55220000000000002</v>
      </c>
      <c r="O734">
        <v>4</v>
      </c>
      <c r="P734">
        <v>71</v>
      </c>
      <c r="Q734">
        <v>75</v>
      </c>
      <c r="R734" t="s">
        <v>33</v>
      </c>
      <c r="S734">
        <v>2011</v>
      </c>
      <c r="T734" t="s">
        <v>57</v>
      </c>
      <c r="U734" s="66">
        <v>0.83333333333333337</v>
      </c>
      <c r="V734" t="s">
        <v>52</v>
      </c>
      <c r="W734" t="s">
        <v>32</v>
      </c>
      <c r="X734" s="53">
        <v>0.24</v>
      </c>
      <c r="Y734" s="53">
        <v>0.2</v>
      </c>
      <c r="Z734" s="54">
        <v>0.48</v>
      </c>
      <c r="AA734" s="67" t="str">
        <f>TEXT(RESULT__B[[#This Row],[TIME]],"AM/PM")</f>
        <v>PM</v>
      </c>
      <c r="AB734" t="str">
        <f>TEXT(RESULT__B[[#This Row],[DTEDAY]],"DD")</f>
        <v>02</v>
      </c>
    </row>
    <row r="735" spans="1:28" x14ac:dyDescent="0.25">
      <c r="A735" t="s">
        <v>17</v>
      </c>
      <c r="B735">
        <v>733</v>
      </c>
      <c r="C735" s="1">
        <v>40576</v>
      </c>
      <c r="D735">
        <v>1</v>
      </c>
      <c r="E735">
        <v>0</v>
      </c>
      <c r="F735">
        <v>2</v>
      </c>
      <c r="G735">
        <v>21</v>
      </c>
      <c r="H735" t="s">
        <v>21</v>
      </c>
      <c r="I735">
        <v>3</v>
      </c>
      <c r="J735">
        <v>1</v>
      </c>
      <c r="K735" s="53">
        <v>0.22</v>
      </c>
      <c r="L735" s="53">
        <v>0.19700000000000001</v>
      </c>
      <c r="M735">
        <v>0.47</v>
      </c>
      <c r="N735">
        <v>0.32840000000000003</v>
      </c>
      <c r="O735">
        <v>1</v>
      </c>
      <c r="P735">
        <v>62</v>
      </c>
      <c r="Q735">
        <v>63</v>
      </c>
      <c r="R735" t="s">
        <v>33</v>
      </c>
      <c r="S735">
        <v>2011</v>
      </c>
      <c r="T735" t="s">
        <v>57</v>
      </c>
      <c r="U735" s="66">
        <v>0.875</v>
      </c>
      <c r="V735" t="s">
        <v>52</v>
      </c>
      <c r="W735" t="s">
        <v>32</v>
      </c>
      <c r="X735" s="53">
        <v>0.22</v>
      </c>
      <c r="Y735" s="53">
        <v>0.2</v>
      </c>
      <c r="Z735" s="54">
        <v>0.47</v>
      </c>
      <c r="AA735" s="67" t="str">
        <f>TEXT(RESULT__B[[#This Row],[TIME]],"AM/PM")</f>
        <v>PM</v>
      </c>
      <c r="AB735" t="str">
        <f>TEXT(RESULT__B[[#This Row],[DTEDAY]],"DD")</f>
        <v>02</v>
      </c>
    </row>
    <row r="736" spans="1:28" x14ac:dyDescent="0.25">
      <c r="A736" t="s">
        <v>17</v>
      </c>
      <c r="B736">
        <v>734</v>
      </c>
      <c r="C736" s="1">
        <v>40576</v>
      </c>
      <c r="D736">
        <v>1</v>
      </c>
      <c r="E736">
        <v>0</v>
      </c>
      <c r="F736">
        <v>2</v>
      </c>
      <c r="G736">
        <v>22</v>
      </c>
      <c r="H736" t="s">
        <v>21</v>
      </c>
      <c r="I736">
        <v>3</v>
      </c>
      <c r="J736">
        <v>1</v>
      </c>
      <c r="K736" s="53">
        <v>0.22</v>
      </c>
      <c r="L736" s="53">
        <v>0.21210000000000001</v>
      </c>
      <c r="M736">
        <v>0.44</v>
      </c>
      <c r="N736">
        <v>0.25369999999999998</v>
      </c>
      <c r="O736">
        <v>5</v>
      </c>
      <c r="P736">
        <v>35</v>
      </c>
      <c r="Q736">
        <v>40</v>
      </c>
      <c r="R736" t="s">
        <v>33</v>
      </c>
      <c r="S736">
        <v>2011</v>
      </c>
      <c r="T736" t="s">
        <v>57</v>
      </c>
      <c r="U736" s="66">
        <v>0.91666666666666663</v>
      </c>
      <c r="V736" t="s">
        <v>52</v>
      </c>
      <c r="W736" t="s">
        <v>32</v>
      </c>
      <c r="X736" s="53">
        <v>0.22</v>
      </c>
      <c r="Y736" s="53">
        <v>0.21</v>
      </c>
      <c r="Z736" s="54">
        <v>0.44</v>
      </c>
      <c r="AA736" s="67" t="str">
        <f>TEXT(RESULT__B[[#This Row],[TIME]],"AM/PM")</f>
        <v>PM</v>
      </c>
      <c r="AB736" t="str">
        <f>TEXT(RESULT__B[[#This Row],[DTEDAY]],"DD")</f>
        <v>02</v>
      </c>
    </row>
    <row r="737" spans="1:28" x14ac:dyDescent="0.25">
      <c r="A737" t="s">
        <v>17</v>
      </c>
      <c r="B737">
        <v>735</v>
      </c>
      <c r="C737" s="1">
        <v>40576</v>
      </c>
      <c r="D737">
        <v>1</v>
      </c>
      <c r="E737">
        <v>0</v>
      </c>
      <c r="F737">
        <v>2</v>
      </c>
      <c r="G737">
        <v>23</v>
      </c>
      <c r="H737" t="s">
        <v>21</v>
      </c>
      <c r="I737">
        <v>3</v>
      </c>
      <c r="J737">
        <v>1</v>
      </c>
      <c r="K737" s="53">
        <v>0.2</v>
      </c>
      <c r="L737" s="53">
        <v>0.16669999999999999</v>
      </c>
      <c r="M737">
        <v>0.44</v>
      </c>
      <c r="N737">
        <v>0.44779999999999998</v>
      </c>
      <c r="O737">
        <v>3</v>
      </c>
      <c r="P737">
        <v>29</v>
      </c>
      <c r="Q737">
        <v>32</v>
      </c>
      <c r="R737" t="s">
        <v>33</v>
      </c>
      <c r="S737">
        <v>2011</v>
      </c>
      <c r="T737" t="s">
        <v>57</v>
      </c>
      <c r="U737" s="66">
        <v>0.95833333333333337</v>
      </c>
      <c r="V737" t="s">
        <v>52</v>
      </c>
      <c r="W737" t="s">
        <v>32</v>
      </c>
      <c r="X737" s="53">
        <v>0.2</v>
      </c>
      <c r="Y737" s="53">
        <v>0.17</v>
      </c>
      <c r="Z737" s="54">
        <v>0.44</v>
      </c>
      <c r="AA737" s="67" t="str">
        <f>TEXT(RESULT__B[[#This Row],[TIME]],"AM/PM")</f>
        <v>PM</v>
      </c>
      <c r="AB737" t="str">
        <f>TEXT(RESULT__B[[#This Row],[DTEDAY]],"DD")</f>
        <v>02</v>
      </c>
    </row>
    <row r="738" spans="1:28" x14ac:dyDescent="0.25">
      <c r="A738" t="s">
        <v>17</v>
      </c>
      <c r="B738">
        <v>736</v>
      </c>
      <c r="C738" s="1">
        <v>40577</v>
      </c>
      <c r="D738">
        <v>1</v>
      </c>
      <c r="E738">
        <v>0</v>
      </c>
      <c r="F738">
        <v>2</v>
      </c>
      <c r="G738">
        <v>0</v>
      </c>
      <c r="H738" t="s">
        <v>21</v>
      </c>
      <c r="I738">
        <v>4</v>
      </c>
      <c r="J738">
        <v>1</v>
      </c>
      <c r="K738" s="53">
        <v>0.2</v>
      </c>
      <c r="L738" s="53">
        <v>0.16669999999999999</v>
      </c>
      <c r="M738">
        <v>0.4</v>
      </c>
      <c r="N738">
        <v>0.44779999999999998</v>
      </c>
      <c r="O738">
        <v>1</v>
      </c>
      <c r="P738">
        <v>11</v>
      </c>
      <c r="Q738">
        <v>12</v>
      </c>
      <c r="R738" t="s">
        <v>33</v>
      </c>
      <c r="S738">
        <v>2011</v>
      </c>
      <c r="T738" t="s">
        <v>57</v>
      </c>
      <c r="U738" s="66">
        <v>0</v>
      </c>
      <c r="V738" t="s">
        <v>53</v>
      </c>
      <c r="W738" t="s">
        <v>32</v>
      </c>
      <c r="X738" s="53">
        <v>0.2</v>
      </c>
      <c r="Y738" s="53">
        <v>0.17</v>
      </c>
      <c r="Z738" s="54">
        <v>0.4</v>
      </c>
      <c r="AA738" s="67" t="str">
        <f>TEXT(RESULT__B[[#This Row],[TIME]],"AM/PM")</f>
        <v>AM</v>
      </c>
      <c r="AB738" t="str">
        <f>TEXT(RESULT__B[[#This Row],[DTEDAY]],"DD")</f>
        <v>03</v>
      </c>
    </row>
    <row r="739" spans="1:28" x14ac:dyDescent="0.25">
      <c r="A739" t="s">
        <v>17</v>
      </c>
      <c r="B739">
        <v>737</v>
      </c>
      <c r="C739" s="1">
        <v>40577</v>
      </c>
      <c r="D739">
        <v>1</v>
      </c>
      <c r="E739">
        <v>0</v>
      </c>
      <c r="F739">
        <v>2</v>
      </c>
      <c r="G739">
        <v>1</v>
      </c>
      <c r="H739" t="s">
        <v>21</v>
      </c>
      <c r="I739">
        <v>4</v>
      </c>
      <c r="J739">
        <v>1</v>
      </c>
      <c r="K739" s="53">
        <v>0.2</v>
      </c>
      <c r="L739" s="53">
        <v>0.1515</v>
      </c>
      <c r="M739">
        <v>0.44</v>
      </c>
      <c r="N739">
        <v>0.52239999999999998</v>
      </c>
      <c r="O739">
        <v>0</v>
      </c>
      <c r="P739">
        <v>5</v>
      </c>
      <c r="Q739">
        <v>5</v>
      </c>
      <c r="R739" t="s">
        <v>33</v>
      </c>
      <c r="S739">
        <v>2011</v>
      </c>
      <c r="T739" t="s">
        <v>57</v>
      </c>
      <c r="U739" s="66">
        <v>4.1666666666666664E-2</v>
      </c>
      <c r="V739" t="s">
        <v>53</v>
      </c>
      <c r="W739" t="s">
        <v>32</v>
      </c>
      <c r="X739" s="53">
        <v>0.2</v>
      </c>
      <c r="Y739" s="53">
        <v>0.15</v>
      </c>
      <c r="Z739" s="54">
        <v>0.44</v>
      </c>
      <c r="AA739" s="67" t="str">
        <f>TEXT(RESULT__B[[#This Row],[TIME]],"AM/PM")</f>
        <v>AM</v>
      </c>
      <c r="AB739" t="str">
        <f>TEXT(RESULT__B[[#This Row],[DTEDAY]],"DD")</f>
        <v>03</v>
      </c>
    </row>
    <row r="740" spans="1:28" x14ac:dyDescent="0.25">
      <c r="A740" t="s">
        <v>17</v>
      </c>
      <c r="B740">
        <v>738</v>
      </c>
      <c r="C740" s="1">
        <v>40577</v>
      </c>
      <c r="D740">
        <v>1</v>
      </c>
      <c r="E740">
        <v>0</v>
      </c>
      <c r="F740">
        <v>2</v>
      </c>
      <c r="G740">
        <v>2</v>
      </c>
      <c r="H740" t="s">
        <v>21</v>
      </c>
      <c r="I740">
        <v>4</v>
      </c>
      <c r="J740">
        <v>1</v>
      </c>
      <c r="K740" s="53">
        <v>0.18</v>
      </c>
      <c r="L740" s="53">
        <v>0.16669999999999999</v>
      </c>
      <c r="M740">
        <v>0.43</v>
      </c>
      <c r="N740">
        <v>0.25369999999999998</v>
      </c>
      <c r="O740">
        <v>0</v>
      </c>
      <c r="P740">
        <v>2</v>
      </c>
      <c r="Q740">
        <v>2</v>
      </c>
      <c r="R740" t="s">
        <v>33</v>
      </c>
      <c r="S740">
        <v>2011</v>
      </c>
      <c r="T740" t="s">
        <v>57</v>
      </c>
      <c r="U740" s="66">
        <v>8.3333333333333329E-2</v>
      </c>
      <c r="V740" t="s">
        <v>53</v>
      </c>
      <c r="W740" t="s">
        <v>32</v>
      </c>
      <c r="X740" s="53">
        <v>0.18</v>
      </c>
      <c r="Y740" s="53">
        <v>0.17</v>
      </c>
      <c r="Z740" s="54">
        <v>0.43</v>
      </c>
      <c r="AA740" s="67" t="str">
        <f>TEXT(RESULT__B[[#This Row],[TIME]],"AM/PM")</f>
        <v>AM</v>
      </c>
      <c r="AB740" t="str">
        <f>TEXT(RESULT__B[[#This Row],[DTEDAY]],"DD")</f>
        <v>03</v>
      </c>
    </row>
    <row r="741" spans="1:28" x14ac:dyDescent="0.25">
      <c r="A741" t="s">
        <v>17</v>
      </c>
      <c r="B741">
        <v>739</v>
      </c>
      <c r="C741" s="1">
        <v>40577</v>
      </c>
      <c r="D741">
        <v>1</v>
      </c>
      <c r="E741">
        <v>0</v>
      </c>
      <c r="F741">
        <v>2</v>
      </c>
      <c r="G741">
        <v>3</v>
      </c>
      <c r="H741" t="s">
        <v>21</v>
      </c>
      <c r="I741">
        <v>4</v>
      </c>
      <c r="J741">
        <v>1</v>
      </c>
      <c r="K741" s="53">
        <v>0.18</v>
      </c>
      <c r="L741" s="53">
        <v>0.16669999999999999</v>
      </c>
      <c r="M741">
        <v>0.43</v>
      </c>
      <c r="N741">
        <v>0.25369999999999998</v>
      </c>
      <c r="O741">
        <v>0</v>
      </c>
      <c r="P741">
        <v>1</v>
      </c>
      <c r="Q741">
        <v>1</v>
      </c>
      <c r="R741" t="s">
        <v>33</v>
      </c>
      <c r="S741">
        <v>2011</v>
      </c>
      <c r="T741" t="s">
        <v>57</v>
      </c>
      <c r="U741" s="66">
        <v>0.125</v>
      </c>
      <c r="V741" t="s">
        <v>53</v>
      </c>
      <c r="W741" t="s">
        <v>32</v>
      </c>
      <c r="X741" s="53">
        <v>0.18</v>
      </c>
      <c r="Y741" s="53">
        <v>0.17</v>
      </c>
      <c r="Z741" s="54">
        <v>0.43</v>
      </c>
      <c r="AA741" s="67" t="str">
        <f>TEXT(RESULT__B[[#This Row],[TIME]],"AM/PM")</f>
        <v>AM</v>
      </c>
      <c r="AB741" t="str">
        <f>TEXT(RESULT__B[[#This Row],[DTEDAY]],"DD")</f>
        <v>03</v>
      </c>
    </row>
    <row r="742" spans="1:28" x14ac:dyDescent="0.25">
      <c r="A742" t="s">
        <v>17</v>
      </c>
      <c r="B742">
        <v>740</v>
      </c>
      <c r="C742" s="1">
        <v>40577</v>
      </c>
      <c r="D742">
        <v>1</v>
      </c>
      <c r="E742">
        <v>0</v>
      </c>
      <c r="F742">
        <v>2</v>
      </c>
      <c r="G742">
        <v>5</v>
      </c>
      <c r="H742" t="s">
        <v>21</v>
      </c>
      <c r="I742">
        <v>4</v>
      </c>
      <c r="J742">
        <v>1</v>
      </c>
      <c r="K742" s="53">
        <v>0.16</v>
      </c>
      <c r="L742" s="53">
        <v>0.13639999999999999</v>
      </c>
      <c r="M742">
        <v>0.5</v>
      </c>
      <c r="N742">
        <v>0.29849999999999999</v>
      </c>
      <c r="O742">
        <v>0</v>
      </c>
      <c r="P742">
        <v>2</v>
      </c>
      <c r="Q742">
        <v>2</v>
      </c>
      <c r="R742" t="s">
        <v>33</v>
      </c>
      <c r="S742">
        <v>2011</v>
      </c>
      <c r="T742" t="s">
        <v>57</v>
      </c>
      <c r="U742" s="66">
        <v>0.20833333333333334</v>
      </c>
      <c r="V742" t="s">
        <v>53</v>
      </c>
      <c r="W742" t="s">
        <v>32</v>
      </c>
      <c r="X742" s="53">
        <v>0.16</v>
      </c>
      <c r="Y742" s="53">
        <v>0.14000000000000001</v>
      </c>
      <c r="Z742" s="54">
        <v>0.5</v>
      </c>
      <c r="AA742" s="67" t="str">
        <f>TEXT(RESULT__B[[#This Row],[TIME]],"AM/PM")</f>
        <v>AM</v>
      </c>
      <c r="AB742" t="str">
        <f>TEXT(RESULT__B[[#This Row],[DTEDAY]],"DD")</f>
        <v>03</v>
      </c>
    </row>
    <row r="743" spans="1:28" x14ac:dyDescent="0.25">
      <c r="A743" t="s">
        <v>17</v>
      </c>
      <c r="B743">
        <v>741</v>
      </c>
      <c r="C743" s="1">
        <v>40577</v>
      </c>
      <c r="D743">
        <v>1</v>
      </c>
      <c r="E743">
        <v>0</v>
      </c>
      <c r="F743">
        <v>2</v>
      </c>
      <c r="G743">
        <v>6</v>
      </c>
      <c r="H743" t="s">
        <v>21</v>
      </c>
      <c r="I743">
        <v>4</v>
      </c>
      <c r="J743">
        <v>1</v>
      </c>
      <c r="K743" s="53">
        <v>0.16</v>
      </c>
      <c r="L743" s="53">
        <v>0.13639999999999999</v>
      </c>
      <c r="M743">
        <v>0.43</v>
      </c>
      <c r="N743">
        <v>0.35820000000000002</v>
      </c>
      <c r="O743">
        <v>0</v>
      </c>
      <c r="P743">
        <v>39</v>
      </c>
      <c r="Q743">
        <v>39</v>
      </c>
      <c r="R743" t="s">
        <v>33</v>
      </c>
      <c r="S743">
        <v>2011</v>
      </c>
      <c r="T743" t="s">
        <v>57</v>
      </c>
      <c r="U743" s="66">
        <v>0.25</v>
      </c>
      <c r="V743" t="s">
        <v>53</v>
      </c>
      <c r="W743" t="s">
        <v>32</v>
      </c>
      <c r="X743" s="53">
        <v>0.16</v>
      </c>
      <c r="Y743" s="53">
        <v>0.14000000000000001</v>
      </c>
      <c r="Z743" s="54">
        <v>0.43</v>
      </c>
      <c r="AA743" s="67" t="str">
        <f>TEXT(RESULT__B[[#This Row],[TIME]],"AM/PM")</f>
        <v>AM</v>
      </c>
      <c r="AB743" t="str">
        <f>TEXT(RESULT__B[[#This Row],[DTEDAY]],"DD")</f>
        <v>03</v>
      </c>
    </row>
    <row r="744" spans="1:28" x14ac:dyDescent="0.25">
      <c r="A744" t="s">
        <v>17</v>
      </c>
      <c r="B744">
        <v>742</v>
      </c>
      <c r="C744" s="1">
        <v>40577</v>
      </c>
      <c r="D744">
        <v>1</v>
      </c>
      <c r="E744">
        <v>0</v>
      </c>
      <c r="F744">
        <v>2</v>
      </c>
      <c r="G744">
        <v>7</v>
      </c>
      <c r="H744" t="s">
        <v>21</v>
      </c>
      <c r="I744">
        <v>4</v>
      </c>
      <c r="J744">
        <v>1</v>
      </c>
      <c r="K744" s="53">
        <v>0.14000000000000001</v>
      </c>
      <c r="L744" s="53">
        <v>0.1212</v>
      </c>
      <c r="M744">
        <v>0.5</v>
      </c>
      <c r="N744">
        <v>0.32840000000000003</v>
      </c>
      <c r="O744">
        <v>1</v>
      </c>
      <c r="P744">
        <v>86</v>
      </c>
      <c r="Q744">
        <v>87</v>
      </c>
      <c r="R744" t="s">
        <v>33</v>
      </c>
      <c r="S744">
        <v>2011</v>
      </c>
      <c r="T744" t="s">
        <v>57</v>
      </c>
      <c r="U744" s="66">
        <v>0.29166666666666669</v>
      </c>
      <c r="V744" t="s">
        <v>53</v>
      </c>
      <c r="W744" t="s">
        <v>32</v>
      </c>
      <c r="X744" s="53">
        <v>0.14000000000000001</v>
      </c>
      <c r="Y744" s="53">
        <v>0.12</v>
      </c>
      <c r="Z744" s="54">
        <v>0.5</v>
      </c>
      <c r="AA744" s="67" t="str">
        <f>TEXT(RESULT__B[[#This Row],[TIME]],"AM/PM")</f>
        <v>AM</v>
      </c>
      <c r="AB744" t="str">
        <f>TEXT(RESULT__B[[#This Row],[DTEDAY]],"DD")</f>
        <v>03</v>
      </c>
    </row>
    <row r="745" spans="1:28" x14ac:dyDescent="0.25">
      <c r="A745" t="s">
        <v>17</v>
      </c>
      <c r="B745">
        <v>743</v>
      </c>
      <c r="C745" s="1">
        <v>40577</v>
      </c>
      <c r="D745">
        <v>1</v>
      </c>
      <c r="E745">
        <v>0</v>
      </c>
      <c r="F745">
        <v>2</v>
      </c>
      <c r="G745">
        <v>8</v>
      </c>
      <c r="H745" t="s">
        <v>21</v>
      </c>
      <c r="I745">
        <v>4</v>
      </c>
      <c r="J745">
        <v>1</v>
      </c>
      <c r="K745" s="53">
        <v>0.14000000000000001</v>
      </c>
      <c r="L745" s="53">
        <v>0.1212</v>
      </c>
      <c r="M745">
        <v>0.5</v>
      </c>
      <c r="N745">
        <v>0.35820000000000002</v>
      </c>
      <c r="O745">
        <v>4</v>
      </c>
      <c r="P745">
        <v>184</v>
      </c>
      <c r="Q745">
        <v>188</v>
      </c>
      <c r="R745" t="s">
        <v>33</v>
      </c>
      <c r="S745">
        <v>2011</v>
      </c>
      <c r="T745" t="s">
        <v>57</v>
      </c>
      <c r="U745" s="66">
        <v>0.33333333333333331</v>
      </c>
      <c r="V745" t="s">
        <v>53</v>
      </c>
      <c r="W745" t="s">
        <v>32</v>
      </c>
      <c r="X745" s="53">
        <v>0.14000000000000001</v>
      </c>
      <c r="Y745" s="53">
        <v>0.12</v>
      </c>
      <c r="Z745" s="54">
        <v>0.5</v>
      </c>
      <c r="AA745" s="67" t="str">
        <f>TEXT(RESULT__B[[#This Row],[TIME]],"AM/PM")</f>
        <v>AM</v>
      </c>
      <c r="AB745" t="str">
        <f>TEXT(RESULT__B[[#This Row],[DTEDAY]],"DD")</f>
        <v>03</v>
      </c>
    </row>
    <row r="746" spans="1:28" x14ac:dyDescent="0.25">
      <c r="A746" t="s">
        <v>17</v>
      </c>
      <c r="B746">
        <v>744</v>
      </c>
      <c r="C746" s="1">
        <v>40577</v>
      </c>
      <c r="D746">
        <v>1</v>
      </c>
      <c r="E746">
        <v>0</v>
      </c>
      <c r="F746">
        <v>2</v>
      </c>
      <c r="G746">
        <v>9</v>
      </c>
      <c r="H746" t="s">
        <v>21</v>
      </c>
      <c r="I746">
        <v>4</v>
      </c>
      <c r="J746">
        <v>1</v>
      </c>
      <c r="K746" s="53">
        <v>0.16</v>
      </c>
      <c r="L746" s="53">
        <v>0.13639999999999999</v>
      </c>
      <c r="M746">
        <v>0.47</v>
      </c>
      <c r="N746">
        <v>0.29849999999999999</v>
      </c>
      <c r="O746">
        <v>6</v>
      </c>
      <c r="P746">
        <v>127</v>
      </c>
      <c r="Q746">
        <v>133</v>
      </c>
      <c r="R746" t="s">
        <v>33</v>
      </c>
      <c r="S746">
        <v>2011</v>
      </c>
      <c r="T746" t="s">
        <v>57</v>
      </c>
      <c r="U746" s="66">
        <v>0.375</v>
      </c>
      <c r="V746" t="s">
        <v>53</v>
      </c>
      <c r="W746" t="s">
        <v>32</v>
      </c>
      <c r="X746" s="53">
        <v>0.16</v>
      </c>
      <c r="Y746" s="53">
        <v>0.14000000000000001</v>
      </c>
      <c r="Z746" s="54">
        <v>0.47</v>
      </c>
      <c r="AA746" s="67" t="str">
        <f>TEXT(RESULT__B[[#This Row],[TIME]],"AM/PM")</f>
        <v>AM</v>
      </c>
      <c r="AB746" t="str">
        <f>TEXT(RESULT__B[[#This Row],[DTEDAY]],"DD")</f>
        <v>03</v>
      </c>
    </row>
    <row r="747" spans="1:28" x14ac:dyDescent="0.25">
      <c r="A747" t="s">
        <v>17</v>
      </c>
      <c r="B747">
        <v>745</v>
      </c>
      <c r="C747" s="1">
        <v>40577</v>
      </c>
      <c r="D747">
        <v>1</v>
      </c>
      <c r="E747">
        <v>0</v>
      </c>
      <c r="F747">
        <v>2</v>
      </c>
      <c r="G747">
        <v>10</v>
      </c>
      <c r="H747" t="s">
        <v>21</v>
      </c>
      <c r="I747">
        <v>4</v>
      </c>
      <c r="J747">
        <v>1</v>
      </c>
      <c r="K747" s="53">
        <v>0.18</v>
      </c>
      <c r="L747" s="53">
        <v>0.1515</v>
      </c>
      <c r="M747">
        <v>0.43</v>
      </c>
      <c r="N747">
        <v>0.32840000000000003</v>
      </c>
      <c r="O747">
        <v>2</v>
      </c>
      <c r="P747">
        <v>50</v>
      </c>
      <c r="Q747">
        <v>52</v>
      </c>
      <c r="R747" t="s">
        <v>33</v>
      </c>
      <c r="S747">
        <v>2011</v>
      </c>
      <c r="T747" t="s">
        <v>57</v>
      </c>
      <c r="U747" s="66">
        <v>0.41666666666666669</v>
      </c>
      <c r="V747" t="s">
        <v>53</v>
      </c>
      <c r="W747" t="s">
        <v>32</v>
      </c>
      <c r="X747" s="53">
        <v>0.18</v>
      </c>
      <c r="Y747" s="53">
        <v>0.15</v>
      </c>
      <c r="Z747" s="54">
        <v>0.43</v>
      </c>
      <c r="AA747" s="67" t="str">
        <f>TEXT(RESULT__B[[#This Row],[TIME]],"AM/PM")</f>
        <v>AM</v>
      </c>
      <c r="AB747" t="str">
        <f>TEXT(RESULT__B[[#This Row],[DTEDAY]],"DD")</f>
        <v>03</v>
      </c>
    </row>
    <row r="748" spans="1:28" x14ac:dyDescent="0.25">
      <c r="A748" t="s">
        <v>17</v>
      </c>
      <c r="B748">
        <v>746</v>
      </c>
      <c r="C748" s="1">
        <v>40577</v>
      </c>
      <c r="D748">
        <v>1</v>
      </c>
      <c r="E748">
        <v>0</v>
      </c>
      <c r="F748">
        <v>2</v>
      </c>
      <c r="G748">
        <v>11</v>
      </c>
      <c r="H748" t="s">
        <v>21</v>
      </c>
      <c r="I748">
        <v>4</v>
      </c>
      <c r="J748">
        <v>1</v>
      </c>
      <c r="K748" s="53">
        <v>0.18</v>
      </c>
      <c r="L748" s="53">
        <v>0.13639999999999999</v>
      </c>
      <c r="M748">
        <v>0.43</v>
      </c>
      <c r="N748">
        <v>0.44779999999999998</v>
      </c>
      <c r="O748">
        <v>9</v>
      </c>
      <c r="P748">
        <v>55</v>
      </c>
      <c r="Q748">
        <v>64</v>
      </c>
      <c r="R748" t="s">
        <v>33</v>
      </c>
      <c r="S748">
        <v>2011</v>
      </c>
      <c r="T748" t="s">
        <v>57</v>
      </c>
      <c r="U748" s="66">
        <v>0.45833333333333331</v>
      </c>
      <c r="V748" t="s">
        <v>53</v>
      </c>
      <c r="W748" t="s">
        <v>32</v>
      </c>
      <c r="X748" s="53">
        <v>0.18</v>
      </c>
      <c r="Y748" s="53">
        <v>0.14000000000000001</v>
      </c>
      <c r="Z748" s="54">
        <v>0.43</v>
      </c>
      <c r="AA748" s="67" t="str">
        <f>TEXT(RESULT__B[[#This Row],[TIME]],"AM/PM")</f>
        <v>AM</v>
      </c>
      <c r="AB748" t="str">
        <f>TEXT(RESULT__B[[#This Row],[DTEDAY]],"DD")</f>
        <v>03</v>
      </c>
    </row>
    <row r="749" spans="1:28" x14ac:dyDescent="0.25">
      <c r="A749" t="s">
        <v>17</v>
      </c>
      <c r="B749">
        <v>747</v>
      </c>
      <c r="C749" s="1">
        <v>40577</v>
      </c>
      <c r="D749">
        <v>1</v>
      </c>
      <c r="E749">
        <v>0</v>
      </c>
      <c r="F749">
        <v>2</v>
      </c>
      <c r="G749">
        <v>12</v>
      </c>
      <c r="H749" t="s">
        <v>21</v>
      </c>
      <c r="I749">
        <v>4</v>
      </c>
      <c r="J749">
        <v>1</v>
      </c>
      <c r="K749" s="53">
        <v>0.2</v>
      </c>
      <c r="L749" s="53">
        <v>0.18179999999999999</v>
      </c>
      <c r="M749">
        <v>0.4</v>
      </c>
      <c r="N749">
        <v>0.35820000000000002</v>
      </c>
      <c r="O749">
        <v>2</v>
      </c>
      <c r="P749">
        <v>67</v>
      </c>
      <c r="Q749">
        <v>69</v>
      </c>
      <c r="R749" t="s">
        <v>33</v>
      </c>
      <c r="S749">
        <v>2011</v>
      </c>
      <c r="T749" t="s">
        <v>57</v>
      </c>
      <c r="U749" s="66">
        <v>0.5</v>
      </c>
      <c r="V749" t="s">
        <v>53</v>
      </c>
      <c r="W749" t="s">
        <v>32</v>
      </c>
      <c r="X749" s="53">
        <v>0.2</v>
      </c>
      <c r="Y749" s="53">
        <v>0.18</v>
      </c>
      <c r="Z749" s="54">
        <v>0.4</v>
      </c>
      <c r="AA749" s="67" t="str">
        <f>TEXT(RESULT__B[[#This Row],[TIME]],"AM/PM")</f>
        <v>PM</v>
      </c>
      <c r="AB749" t="str">
        <f>TEXT(RESULT__B[[#This Row],[DTEDAY]],"DD")</f>
        <v>03</v>
      </c>
    </row>
    <row r="750" spans="1:28" x14ac:dyDescent="0.25">
      <c r="A750" t="s">
        <v>17</v>
      </c>
      <c r="B750">
        <v>748</v>
      </c>
      <c r="C750" s="1">
        <v>40577</v>
      </c>
      <c r="D750">
        <v>1</v>
      </c>
      <c r="E750">
        <v>0</v>
      </c>
      <c r="F750">
        <v>2</v>
      </c>
      <c r="G750">
        <v>13</v>
      </c>
      <c r="H750" t="s">
        <v>21</v>
      </c>
      <c r="I750">
        <v>4</v>
      </c>
      <c r="J750">
        <v>1</v>
      </c>
      <c r="K750" s="53">
        <v>0.2</v>
      </c>
      <c r="L750" s="53">
        <v>0.16669999999999999</v>
      </c>
      <c r="M750">
        <v>0.4</v>
      </c>
      <c r="N750">
        <v>0.41789999999999999</v>
      </c>
      <c r="O750">
        <v>4</v>
      </c>
      <c r="P750">
        <v>47</v>
      </c>
      <c r="Q750">
        <v>51</v>
      </c>
      <c r="R750" t="s">
        <v>33</v>
      </c>
      <c r="S750">
        <v>2011</v>
      </c>
      <c r="T750" t="s">
        <v>57</v>
      </c>
      <c r="U750" s="66">
        <v>0.54166666666666663</v>
      </c>
      <c r="V750" t="s">
        <v>53</v>
      </c>
      <c r="W750" t="s">
        <v>32</v>
      </c>
      <c r="X750" s="53">
        <v>0.2</v>
      </c>
      <c r="Y750" s="53">
        <v>0.17</v>
      </c>
      <c r="Z750" s="54">
        <v>0.4</v>
      </c>
      <c r="AA750" s="67" t="str">
        <f>TEXT(RESULT__B[[#This Row],[TIME]],"AM/PM")</f>
        <v>PM</v>
      </c>
      <c r="AB750" t="str">
        <f>TEXT(RESULT__B[[#This Row],[DTEDAY]],"DD")</f>
        <v>03</v>
      </c>
    </row>
    <row r="751" spans="1:28" x14ac:dyDescent="0.25">
      <c r="A751" t="s">
        <v>17</v>
      </c>
      <c r="B751">
        <v>749</v>
      </c>
      <c r="C751" s="1">
        <v>40577</v>
      </c>
      <c r="D751">
        <v>1</v>
      </c>
      <c r="E751">
        <v>0</v>
      </c>
      <c r="F751">
        <v>2</v>
      </c>
      <c r="G751">
        <v>14</v>
      </c>
      <c r="H751" t="s">
        <v>21</v>
      </c>
      <c r="I751">
        <v>4</v>
      </c>
      <c r="J751">
        <v>1</v>
      </c>
      <c r="K751" s="53">
        <v>0.22</v>
      </c>
      <c r="L751" s="53">
        <v>0.19700000000000001</v>
      </c>
      <c r="M751">
        <v>0.37</v>
      </c>
      <c r="N751">
        <v>0.3881</v>
      </c>
      <c r="O751">
        <v>4</v>
      </c>
      <c r="P751">
        <v>43</v>
      </c>
      <c r="Q751">
        <v>47</v>
      </c>
      <c r="R751" t="s">
        <v>33</v>
      </c>
      <c r="S751">
        <v>2011</v>
      </c>
      <c r="T751" t="s">
        <v>57</v>
      </c>
      <c r="U751" s="66">
        <v>0.58333333333333337</v>
      </c>
      <c r="V751" t="s">
        <v>53</v>
      </c>
      <c r="W751" t="s">
        <v>32</v>
      </c>
      <c r="X751" s="53">
        <v>0.22</v>
      </c>
      <c r="Y751" s="53">
        <v>0.2</v>
      </c>
      <c r="Z751" s="54">
        <v>0.37</v>
      </c>
      <c r="AA751" s="67" t="str">
        <f>TEXT(RESULT__B[[#This Row],[TIME]],"AM/PM")</f>
        <v>PM</v>
      </c>
      <c r="AB751" t="str">
        <f>TEXT(RESULT__B[[#This Row],[DTEDAY]],"DD")</f>
        <v>03</v>
      </c>
    </row>
    <row r="752" spans="1:28" x14ac:dyDescent="0.25">
      <c r="A752" t="s">
        <v>17</v>
      </c>
      <c r="B752">
        <v>750</v>
      </c>
      <c r="C752" s="1">
        <v>40577</v>
      </c>
      <c r="D752">
        <v>1</v>
      </c>
      <c r="E752">
        <v>0</v>
      </c>
      <c r="F752">
        <v>2</v>
      </c>
      <c r="G752">
        <v>15</v>
      </c>
      <c r="H752" t="s">
        <v>21</v>
      </c>
      <c r="I752">
        <v>4</v>
      </c>
      <c r="J752">
        <v>1</v>
      </c>
      <c r="K752" s="53">
        <v>0.22</v>
      </c>
      <c r="L752" s="53">
        <v>0.19700000000000001</v>
      </c>
      <c r="M752">
        <v>0.37</v>
      </c>
      <c r="N752">
        <v>0.32840000000000003</v>
      </c>
      <c r="O752">
        <v>4</v>
      </c>
      <c r="P752">
        <v>56</v>
      </c>
      <c r="Q752">
        <v>60</v>
      </c>
      <c r="R752" t="s">
        <v>33</v>
      </c>
      <c r="S752">
        <v>2011</v>
      </c>
      <c r="T752" t="s">
        <v>57</v>
      </c>
      <c r="U752" s="66">
        <v>0.625</v>
      </c>
      <c r="V752" t="s">
        <v>53</v>
      </c>
      <c r="W752" t="s">
        <v>32</v>
      </c>
      <c r="X752" s="53">
        <v>0.22</v>
      </c>
      <c r="Y752" s="53">
        <v>0.2</v>
      </c>
      <c r="Z752" s="54">
        <v>0.37</v>
      </c>
      <c r="AA752" s="67" t="str">
        <f>TEXT(RESULT__B[[#This Row],[TIME]],"AM/PM")</f>
        <v>PM</v>
      </c>
      <c r="AB752" t="str">
        <f>TEXT(RESULT__B[[#This Row],[DTEDAY]],"DD")</f>
        <v>03</v>
      </c>
    </row>
    <row r="753" spans="1:28" x14ac:dyDescent="0.25">
      <c r="A753" t="s">
        <v>17</v>
      </c>
      <c r="B753">
        <v>751</v>
      </c>
      <c r="C753" s="1">
        <v>40577</v>
      </c>
      <c r="D753">
        <v>1</v>
      </c>
      <c r="E753">
        <v>0</v>
      </c>
      <c r="F753">
        <v>2</v>
      </c>
      <c r="G753">
        <v>16</v>
      </c>
      <c r="H753" t="s">
        <v>21</v>
      </c>
      <c r="I753">
        <v>4</v>
      </c>
      <c r="J753">
        <v>1</v>
      </c>
      <c r="K753" s="53">
        <v>0.22</v>
      </c>
      <c r="L753" s="53">
        <v>0.21210000000000001</v>
      </c>
      <c r="M753">
        <v>0.37</v>
      </c>
      <c r="N753">
        <v>0.25369999999999998</v>
      </c>
      <c r="O753">
        <v>5</v>
      </c>
      <c r="P753">
        <v>73</v>
      </c>
      <c r="Q753">
        <v>78</v>
      </c>
      <c r="R753" t="s">
        <v>33</v>
      </c>
      <c r="S753">
        <v>2011</v>
      </c>
      <c r="T753" t="s">
        <v>57</v>
      </c>
      <c r="U753" s="66">
        <v>0.66666666666666663</v>
      </c>
      <c r="V753" t="s">
        <v>53</v>
      </c>
      <c r="W753" t="s">
        <v>32</v>
      </c>
      <c r="X753" s="53">
        <v>0.22</v>
      </c>
      <c r="Y753" s="53">
        <v>0.21</v>
      </c>
      <c r="Z753" s="54">
        <v>0.37</v>
      </c>
      <c r="AA753" s="67" t="str">
        <f>TEXT(RESULT__B[[#This Row],[TIME]],"AM/PM")</f>
        <v>PM</v>
      </c>
      <c r="AB753" t="str">
        <f>TEXT(RESULT__B[[#This Row],[DTEDAY]],"DD")</f>
        <v>03</v>
      </c>
    </row>
    <row r="754" spans="1:28" x14ac:dyDescent="0.25">
      <c r="A754" t="s">
        <v>17</v>
      </c>
      <c r="B754">
        <v>752</v>
      </c>
      <c r="C754" s="1">
        <v>40577</v>
      </c>
      <c r="D754">
        <v>1</v>
      </c>
      <c r="E754">
        <v>0</v>
      </c>
      <c r="F754">
        <v>2</v>
      </c>
      <c r="G754">
        <v>17</v>
      </c>
      <c r="H754" t="s">
        <v>21</v>
      </c>
      <c r="I754">
        <v>4</v>
      </c>
      <c r="J754">
        <v>1</v>
      </c>
      <c r="K754" s="53">
        <v>0.2</v>
      </c>
      <c r="L754" s="53">
        <v>0.19700000000000001</v>
      </c>
      <c r="M754">
        <v>0.4</v>
      </c>
      <c r="N754">
        <v>0.19400000000000001</v>
      </c>
      <c r="O754">
        <v>5</v>
      </c>
      <c r="P754">
        <v>170</v>
      </c>
      <c r="Q754">
        <v>175</v>
      </c>
      <c r="R754" t="s">
        <v>33</v>
      </c>
      <c r="S754">
        <v>2011</v>
      </c>
      <c r="T754" t="s">
        <v>57</v>
      </c>
      <c r="U754" s="66">
        <v>0.70833333333333337</v>
      </c>
      <c r="V754" t="s">
        <v>53</v>
      </c>
      <c r="W754" t="s">
        <v>32</v>
      </c>
      <c r="X754" s="53">
        <v>0.2</v>
      </c>
      <c r="Y754" s="53">
        <v>0.2</v>
      </c>
      <c r="Z754" s="54">
        <v>0.4</v>
      </c>
      <c r="AA754" s="67" t="str">
        <f>TEXT(RESULT__B[[#This Row],[TIME]],"AM/PM")</f>
        <v>PM</v>
      </c>
      <c r="AB754" t="str">
        <f>TEXT(RESULT__B[[#This Row],[DTEDAY]],"DD")</f>
        <v>03</v>
      </c>
    </row>
    <row r="755" spans="1:28" x14ac:dyDescent="0.25">
      <c r="A755" t="s">
        <v>17</v>
      </c>
      <c r="B755">
        <v>753</v>
      </c>
      <c r="C755" s="1">
        <v>40577</v>
      </c>
      <c r="D755">
        <v>1</v>
      </c>
      <c r="E755">
        <v>0</v>
      </c>
      <c r="F755">
        <v>2</v>
      </c>
      <c r="G755">
        <v>18</v>
      </c>
      <c r="H755" t="s">
        <v>21</v>
      </c>
      <c r="I755">
        <v>4</v>
      </c>
      <c r="J755">
        <v>1</v>
      </c>
      <c r="K755" s="53">
        <v>0.2</v>
      </c>
      <c r="L755" s="53">
        <v>0.21210000000000001</v>
      </c>
      <c r="M755">
        <v>0.4</v>
      </c>
      <c r="N755">
        <v>0.16420000000000001</v>
      </c>
      <c r="O755">
        <v>2</v>
      </c>
      <c r="P755">
        <v>145</v>
      </c>
      <c r="Q755">
        <v>147</v>
      </c>
      <c r="R755" t="s">
        <v>33</v>
      </c>
      <c r="S755">
        <v>2011</v>
      </c>
      <c r="T755" t="s">
        <v>57</v>
      </c>
      <c r="U755" s="66">
        <v>0.75</v>
      </c>
      <c r="V755" t="s">
        <v>53</v>
      </c>
      <c r="W755" t="s">
        <v>32</v>
      </c>
      <c r="X755" s="53">
        <v>0.2</v>
      </c>
      <c r="Y755" s="53">
        <v>0.21</v>
      </c>
      <c r="Z755" s="54">
        <v>0.4</v>
      </c>
      <c r="AA755" s="67" t="str">
        <f>TEXT(RESULT__B[[#This Row],[TIME]],"AM/PM")</f>
        <v>PM</v>
      </c>
      <c r="AB755" t="str">
        <f>TEXT(RESULT__B[[#This Row],[DTEDAY]],"DD")</f>
        <v>03</v>
      </c>
    </row>
    <row r="756" spans="1:28" x14ac:dyDescent="0.25">
      <c r="A756" t="s">
        <v>17</v>
      </c>
      <c r="B756">
        <v>754</v>
      </c>
      <c r="C756" s="1">
        <v>40577</v>
      </c>
      <c r="D756">
        <v>1</v>
      </c>
      <c r="E756">
        <v>0</v>
      </c>
      <c r="F756">
        <v>2</v>
      </c>
      <c r="G756">
        <v>19</v>
      </c>
      <c r="H756" t="s">
        <v>21</v>
      </c>
      <c r="I756">
        <v>4</v>
      </c>
      <c r="J756">
        <v>1</v>
      </c>
      <c r="K756" s="53">
        <v>0.2</v>
      </c>
      <c r="L756" s="53">
        <v>0.2576</v>
      </c>
      <c r="M756">
        <v>0.4</v>
      </c>
      <c r="N756">
        <v>0</v>
      </c>
      <c r="O756">
        <v>4</v>
      </c>
      <c r="P756">
        <v>92</v>
      </c>
      <c r="Q756">
        <v>96</v>
      </c>
      <c r="R756" t="s">
        <v>33</v>
      </c>
      <c r="S756">
        <v>2011</v>
      </c>
      <c r="T756" t="s">
        <v>57</v>
      </c>
      <c r="U756" s="66">
        <v>0.79166666666666663</v>
      </c>
      <c r="V756" t="s">
        <v>53</v>
      </c>
      <c r="W756" t="s">
        <v>32</v>
      </c>
      <c r="X756" s="53">
        <v>0.2</v>
      </c>
      <c r="Y756" s="53">
        <v>0.26</v>
      </c>
      <c r="Z756" s="54">
        <v>0.4</v>
      </c>
      <c r="AA756" s="67" t="str">
        <f>TEXT(RESULT__B[[#This Row],[TIME]],"AM/PM")</f>
        <v>PM</v>
      </c>
      <c r="AB756" t="str">
        <f>TEXT(RESULT__B[[#This Row],[DTEDAY]],"DD")</f>
        <v>03</v>
      </c>
    </row>
    <row r="757" spans="1:28" x14ac:dyDescent="0.25">
      <c r="A757" t="s">
        <v>17</v>
      </c>
      <c r="B757">
        <v>755</v>
      </c>
      <c r="C757" s="1">
        <v>40577</v>
      </c>
      <c r="D757">
        <v>1</v>
      </c>
      <c r="E757">
        <v>0</v>
      </c>
      <c r="F757">
        <v>2</v>
      </c>
      <c r="G757">
        <v>20</v>
      </c>
      <c r="H757" t="s">
        <v>21</v>
      </c>
      <c r="I757">
        <v>4</v>
      </c>
      <c r="J757">
        <v>1</v>
      </c>
      <c r="K757" s="53">
        <v>0.2</v>
      </c>
      <c r="L757" s="53">
        <v>0.2273</v>
      </c>
      <c r="M757">
        <v>0.47</v>
      </c>
      <c r="N757">
        <v>8.9599999999999999E-2</v>
      </c>
      <c r="O757">
        <v>1</v>
      </c>
      <c r="P757">
        <v>108</v>
      </c>
      <c r="Q757">
        <v>109</v>
      </c>
      <c r="R757" t="s">
        <v>33</v>
      </c>
      <c r="S757">
        <v>2011</v>
      </c>
      <c r="T757" t="s">
        <v>57</v>
      </c>
      <c r="U757" s="66">
        <v>0.83333333333333337</v>
      </c>
      <c r="V757" t="s">
        <v>53</v>
      </c>
      <c r="W757" t="s">
        <v>32</v>
      </c>
      <c r="X757" s="53">
        <v>0.2</v>
      </c>
      <c r="Y757" s="53">
        <v>0.23</v>
      </c>
      <c r="Z757" s="54">
        <v>0.47</v>
      </c>
      <c r="AA757" s="67" t="str">
        <f>TEXT(RESULT__B[[#This Row],[TIME]],"AM/PM")</f>
        <v>PM</v>
      </c>
      <c r="AB757" t="str">
        <f>TEXT(RESULT__B[[#This Row],[DTEDAY]],"DD")</f>
        <v>03</v>
      </c>
    </row>
    <row r="758" spans="1:28" x14ac:dyDescent="0.25">
      <c r="A758" t="s">
        <v>17</v>
      </c>
      <c r="B758">
        <v>756</v>
      </c>
      <c r="C758" s="1">
        <v>40577</v>
      </c>
      <c r="D758">
        <v>1</v>
      </c>
      <c r="E758">
        <v>0</v>
      </c>
      <c r="F758">
        <v>2</v>
      </c>
      <c r="G758">
        <v>21</v>
      </c>
      <c r="H758" t="s">
        <v>21</v>
      </c>
      <c r="I758">
        <v>4</v>
      </c>
      <c r="J758">
        <v>1</v>
      </c>
      <c r="K758" s="53">
        <v>0.18</v>
      </c>
      <c r="L758" s="53">
        <v>0.21210000000000001</v>
      </c>
      <c r="M758">
        <v>0.55000000000000004</v>
      </c>
      <c r="N758">
        <v>0.1045</v>
      </c>
      <c r="O758">
        <v>1</v>
      </c>
      <c r="P758">
        <v>53</v>
      </c>
      <c r="Q758">
        <v>54</v>
      </c>
      <c r="R758" t="s">
        <v>33</v>
      </c>
      <c r="S758">
        <v>2011</v>
      </c>
      <c r="T758" t="s">
        <v>57</v>
      </c>
      <c r="U758" s="66">
        <v>0.875</v>
      </c>
      <c r="V758" t="s">
        <v>53</v>
      </c>
      <c r="W758" t="s">
        <v>32</v>
      </c>
      <c r="X758" s="53">
        <v>0.18</v>
      </c>
      <c r="Y758" s="53">
        <v>0.21</v>
      </c>
      <c r="Z758" s="54">
        <v>0.55000000000000004</v>
      </c>
      <c r="AA758" s="67" t="str">
        <f>TEXT(RESULT__B[[#This Row],[TIME]],"AM/PM")</f>
        <v>PM</v>
      </c>
      <c r="AB758" t="str">
        <f>TEXT(RESULT__B[[#This Row],[DTEDAY]],"DD")</f>
        <v>03</v>
      </c>
    </row>
    <row r="759" spans="1:28" x14ac:dyDescent="0.25">
      <c r="A759" t="s">
        <v>17</v>
      </c>
      <c r="B759">
        <v>757</v>
      </c>
      <c r="C759" s="1">
        <v>40577</v>
      </c>
      <c r="D759">
        <v>1</v>
      </c>
      <c r="E759">
        <v>0</v>
      </c>
      <c r="F759">
        <v>2</v>
      </c>
      <c r="G759">
        <v>22</v>
      </c>
      <c r="H759" t="s">
        <v>21</v>
      </c>
      <c r="I759">
        <v>4</v>
      </c>
      <c r="J759">
        <v>1</v>
      </c>
      <c r="K759" s="53">
        <v>0.18</v>
      </c>
      <c r="L759" s="53">
        <v>0.21210000000000001</v>
      </c>
      <c r="M759">
        <v>0.51</v>
      </c>
      <c r="N759">
        <v>8.9599999999999999E-2</v>
      </c>
      <c r="O759">
        <v>2</v>
      </c>
      <c r="P759">
        <v>39</v>
      </c>
      <c r="Q759">
        <v>41</v>
      </c>
      <c r="R759" t="s">
        <v>33</v>
      </c>
      <c r="S759">
        <v>2011</v>
      </c>
      <c r="T759" t="s">
        <v>57</v>
      </c>
      <c r="U759" s="66">
        <v>0.91666666666666663</v>
      </c>
      <c r="V759" t="s">
        <v>53</v>
      </c>
      <c r="W759" t="s">
        <v>32</v>
      </c>
      <c r="X759" s="53">
        <v>0.18</v>
      </c>
      <c r="Y759" s="53">
        <v>0.21</v>
      </c>
      <c r="Z759" s="54">
        <v>0.51</v>
      </c>
      <c r="AA759" s="67" t="str">
        <f>TEXT(RESULT__B[[#This Row],[TIME]],"AM/PM")</f>
        <v>PM</v>
      </c>
      <c r="AB759" t="str">
        <f>TEXT(RESULT__B[[#This Row],[DTEDAY]],"DD")</f>
        <v>03</v>
      </c>
    </row>
    <row r="760" spans="1:28" x14ac:dyDescent="0.25">
      <c r="A760" t="s">
        <v>17</v>
      </c>
      <c r="B760">
        <v>758</v>
      </c>
      <c r="C760" s="1">
        <v>40577</v>
      </c>
      <c r="D760">
        <v>1</v>
      </c>
      <c r="E760">
        <v>0</v>
      </c>
      <c r="F760">
        <v>2</v>
      </c>
      <c r="G760">
        <v>23</v>
      </c>
      <c r="H760" t="s">
        <v>21</v>
      </c>
      <c r="I760">
        <v>4</v>
      </c>
      <c r="J760">
        <v>1</v>
      </c>
      <c r="K760" s="53">
        <v>0.2</v>
      </c>
      <c r="L760" s="53">
        <v>0.2273</v>
      </c>
      <c r="M760">
        <v>0.47</v>
      </c>
      <c r="N760">
        <v>0.1045</v>
      </c>
      <c r="O760">
        <v>4</v>
      </c>
      <c r="P760">
        <v>34</v>
      </c>
      <c r="Q760">
        <v>38</v>
      </c>
      <c r="R760" t="s">
        <v>33</v>
      </c>
      <c r="S760">
        <v>2011</v>
      </c>
      <c r="T760" t="s">
        <v>57</v>
      </c>
      <c r="U760" s="66">
        <v>0.95833333333333337</v>
      </c>
      <c r="V760" t="s">
        <v>53</v>
      </c>
      <c r="W760" t="s">
        <v>32</v>
      </c>
      <c r="X760" s="53">
        <v>0.2</v>
      </c>
      <c r="Y760" s="53">
        <v>0.23</v>
      </c>
      <c r="Z760" s="54">
        <v>0.47</v>
      </c>
      <c r="AA760" s="67" t="str">
        <f>TEXT(RESULT__B[[#This Row],[TIME]],"AM/PM")</f>
        <v>PM</v>
      </c>
      <c r="AB760" t="str">
        <f>TEXT(RESULT__B[[#This Row],[DTEDAY]],"DD")</f>
        <v>03</v>
      </c>
    </row>
    <row r="761" spans="1:28" x14ac:dyDescent="0.25">
      <c r="A761" t="s">
        <v>17</v>
      </c>
      <c r="B761">
        <v>759</v>
      </c>
      <c r="C761" s="1">
        <v>40578</v>
      </c>
      <c r="D761">
        <v>1</v>
      </c>
      <c r="E761">
        <v>0</v>
      </c>
      <c r="F761">
        <v>2</v>
      </c>
      <c r="G761">
        <v>0</v>
      </c>
      <c r="H761" t="s">
        <v>21</v>
      </c>
      <c r="I761">
        <v>5</v>
      </c>
      <c r="J761">
        <v>2</v>
      </c>
      <c r="K761" s="53">
        <v>0.2</v>
      </c>
      <c r="L761" s="53">
        <v>0.2576</v>
      </c>
      <c r="M761">
        <v>0.44</v>
      </c>
      <c r="N761">
        <v>0</v>
      </c>
      <c r="O761">
        <v>3</v>
      </c>
      <c r="P761">
        <v>10</v>
      </c>
      <c r="Q761">
        <v>13</v>
      </c>
      <c r="R761" t="s">
        <v>33</v>
      </c>
      <c r="S761">
        <v>2011</v>
      </c>
      <c r="T761" t="s">
        <v>57</v>
      </c>
      <c r="U761" s="66">
        <v>0</v>
      </c>
      <c r="V761" t="s">
        <v>54</v>
      </c>
      <c r="W761" t="s">
        <v>34</v>
      </c>
      <c r="X761" s="53">
        <v>0.2</v>
      </c>
      <c r="Y761" s="53">
        <v>0.26</v>
      </c>
      <c r="Z761" s="54">
        <v>0.44</v>
      </c>
      <c r="AA761" s="67" t="str">
        <f>TEXT(RESULT__B[[#This Row],[TIME]],"AM/PM")</f>
        <v>AM</v>
      </c>
      <c r="AB761" t="str">
        <f>TEXT(RESULT__B[[#This Row],[DTEDAY]],"DD")</f>
        <v>04</v>
      </c>
    </row>
    <row r="762" spans="1:28" x14ac:dyDescent="0.25">
      <c r="A762" t="s">
        <v>17</v>
      </c>
      <c r="B762">
        <v>760</v>
      </c>
      <c r="C762" s="1">
        <v>40578</v>
      </c>
      <c r="D762">
        <v>1</v>
      </c>
      <c r="E762">
        <v>0</v>
      </c>
      <c r="F762">
        <v>2</v>
      </c>
      <c r="G762">
        <v>1</v>
      </c>
      <c r="H762" t="s">
        <v>21</v>
      </c>
      <c r="I762">
        <v>5</v>
      </c>
      <c r="J762">
        <v>2</v>
      </c>
      <c r="K762" s="53">
        <v>0.16</v>
      </c>
      <c r="L762" s="53">
        <v>0.2273</v>
      </c>
      <c r="M762">
        <v>0.59</v>
      </c>
      <c r="N762">
        <v>0</v>
      </c>
      <c r="O762">
        <v>0</v>
      </c>
      <c r="P762">
        <v>7</v>
      </c>
      <c r="Q762">
        <v>7</v>
      </c>
      <c r="R762" t="s">
        <v>33</v>
      </c>
      <c r="S762">
        <v>2011</v>
      </c>
      <c r="T762" t="s">
        <v>57</v>
      </c>
      <c r="U762" s="66">
        <v>4.1666666666666664E-2</v>
      </c>
      <c r="V762" t="s">
        <v>54</v>
      </c>
      <c r="W762" t="s">
        <v>34</v>
      </c>
      <c r="X762" s="53">
        <v>0.16</v>
      </c>
      <c r="Y762" s="53">
        <v>0.23</v>
      </c>
      <c r="Z762" s="54">
        <v>0.59</v>
      </c>
      <c r="AA762" s="67" t="str">
        <f>TEXT(RESULT__B[[#This Row],[TIME]],"AM/PM")</f>
        <v>AM</v>
      </c>
      <c r="AB762" t="str">
        <f>TEXT(RESULT__B[[#This Row],[DTEDAY]],"DD")</f>
        <v>04</v>
      </c>
    </row>
    <row r="763" spans="1:28" x14ac:dyDescent="0.25">
      <c r="A763" t="s">
        <v>17</v>
      </c>
      <c r="B763">
        <v>761</v>
      </c>
      <c r="C763" s="1">
        <v>40578</v>
      </c>
      <c r="D763">
        <v>1</v>
      </c>
      <c r="E763">
        <v>0</v>
      </c>
      <c r="F763">
        <v>2</v>
      </c>
      <c r="G763">
        <v>2</v>
      </c>
      <c r="H763" t="s">
        <v>21</v>
      </c>
      <c r="I763">
        <v>5</v>
      </c>
      <c r="J763">
        <v>2</v>
      </c>
      <c r="K763" s="53">
        <v>0.14000000000000001</v>
      </c>
      <c r="L763" s="53">
        <v>0.16669999999999999</v>
      </c>
      <c r="M763">
        <v>0.63</v>
      </c>
      <c r="N763">
        <v>0.1045</v>
      </c>
      <c r="O763">
        <v>0</v>
      </c>
      <c r="P763">
        <v>1</v>
      </c>
      <c r="Q763">
        <v>1</v>
      </c>
      <c r="R763" t="s">
        <v>33</v>
      </c>
      <c r="S763">
        <v>2011</v>
      </c>
      <c r="T763" t="s">
        <v>57</v>
      </c>
      <c r="U763" s="66">
        <v>8.3333333333333329E-2</v>
      </c>
      <c r="V763" t="s">
        <v>54</v>
      </c>
      <c r="W763" t="s">
        <v>34</v>
      </c>
      <c r="X763" s="53">
        <v>0.14000000000000001</v>
      </c>
      <c r="Y763" s="53">
        <v>0.17</v>
      </c>
      <c r="Z763" s="54">
        <v>0.63</v>
      </c>
      <c r="AA763" s="67" t="str">
        <f>TEXT(RESULT__B[[#This Row],[TIME]],"AM/PM")</f>
        <v>AM</v>
      </c>
      <c r="AB763" t="str">
        <f>TEXT(RESULT__B[[#This Row],[DTEDAY]],"DD")</f>
        <v>04</v>
      </c>
    </row>
    <row r="764" spans="1:28" x14ac:dyDescent="0.25">
      <c r="A764" t="s">
        <v>17</v>
      </c>
      <c r="B764">
        <v>762</v>
      </c>
      <c r="C764" s="1">
        <v>40578</v>
      </c>
      <c r="D764">
        <v>1</v>
      </c>
      <c r="E764">
        <v>0</v>
      </c>
      <c r="F764">
        <v>2</v>
      </c>
      <c r="G764">
        <v>3</v>
      </c>
      <c r="H764" t="s">
        <v>21</v>
      </c>
      <c r="I764">
        <v>5</v>
      </c>
      <c r="J764">
        <v>2</v>
      </c>
      <c r="K764" s="53">
        <v>0.14000000000000001</v>
      </c>
      <c r="L764" s="53">
        <v>0.16669999999999999</v>
      </c>
      <c r="M764">
        <v>0.63</v>
      </c>
      <c r="N764">
        <v>0.1045</v>
      </c>
      <c r="O764">
        <v>0</v>
      </c>
      <c r="P764">
        <v>1</v>
      </c>
      <c r="Q764">
        <v>1</v>
      </c>
      <c r="R764" t="s">
        <v>33</v>
      </c>
      <c r="S764">
        <v>2011</v>
      </c>
      <c r="T764" t="s">
        <v>57</v>
      </c>
      <c r="U764" s="66">
        <v>0.125</v>
      </c>
      <c r="V764" t="s">
        <v>54</v>
      </c>
      <c r="W764" t="s">
        <v>34</v>
      </c>
      <c r="X764" s="53">
        <v>0.14000000000000001</v>
      </c>
      <c r="Y764" s="53">
        <v>0.17</v>
      </c>
      <c r="Z764" s="54">
        <v>0.63</v>
      </c>
      <c r="AA764" s="67" t="str">
        <f>TEXT(RESULT__B[[#This Row],[TIME]],"AM/PM")</f>
        <v>AM</v>
      </c>
      <c r="AB764" t="str">
        <f>TEXT(RESULT__B[[#This Row],[DTEDAY]],"DD")</f>
        <v>04</v>
      </c>
    </row>
    <row r="765" spans="1:28" x14ac:dyDescent="0.25">
      <c r="A765" t="s">
        <v>17</v>
      </c>
      <c r="B765">
        <v>763</v>
      </c>
      <c r="C765" s="1">
        <v>40578</v>
      </c>
      <c r="D765">
        <v>1</v>
      </c>
      <c r="E765">
        <v>0</v>
      </c>
      <c r="F765">
        <v>2</v>
      </c>
      <c r="G765">
        <v>5</v>
      </c>
      <c r="H765" t="s">
        <v>21</v>
      </c>
      <c r="I765">
        <v>5</v>
      </c>
      <c r="J765">
        <v>2</v>
      </c>
      <c r="K765" s="53">
        <v>0.14000000000000001</v>
      </c>
      <c r="L765" s="53">
        <v>0.1515</v>
      </c>
      <c r="M765">
        <v>0.63</v>
      </c>
      <c r="N765">
        <v>0.1343</v>
      </c>
      <c r="O765">
        <v>0</v>
      </c>
      <c r="P765">
        <v>7</v>
      </c>
      <c r="Q765">
        <v>7</v>
      </c>
      <c r="R765" t="s">
        <v>33</v>
      </c>
      <c r="S765">
        <v>2011</v>
      </c>
      <c r="T765" t="s">
        <v>57</v>
      </c>
      <c r="U765" s="66">
        <v>0.20833333333333334</v>
      </c>
      <c r="V765" t="s">
        <v>54</v>
      </c>
      <c r="W765" t="s">
        <v>34</v>
      </c>
      <c r="X765" s="53">
        <v>0.14000000000000001</v>
      </c>
      <c r="Y765" s="53">
        <v>0.15</v>
      </c>
      <c r="Z765" s="54">
        <v>0.63</v>
      </c>
      <c r="AA765" s="67" t="str">
        <f>TEXT(RESULT__B[[#This Row],[TIME]],"AM/PM")</f>
        <v>AM</v>
      </c>
      <c r="AB765" t="str">
        <f>TEXT(RESULT__B[[#This Row],[DTEDAY]],"DD")</f>
        <v>04</v>
      </c>
    </row>
    <row r="766" spans="1:28" x14ac:dyDescent="0.25">
      <c r="A766" t="s">
        <v>17</v>
      </c>
      <c r="B766">
        <v>764</v>
      </c>
      <c r="C766" s="1">
        <v>40578</v>
      </c>
      <c r="D766">
        <v>1</v>
      </c>
      <c r="E766">
        <v>0</v>
      </c>
      <c r="F766">
        <v>2</v>
      </c>
      <c r="G766">
        <v>6</v>
      </c>
      <c r="H766" t="s">
        <v>21</v>
      </c>
      <c r="I766">
        <v>5</v>
      </c>
      <c r="J766">
        <v>2</v>
      </c>
      <c r="K766" s="53">
        <v>0.16</v>
      </c>
      <c r="L766" s="53">
        <v>0.2273</v>
      </c>
      <c r="M766">
        <v>0.55000000000000004</v>
      </c>
      <c r="N766">
        <v>0</v>
      </c>
      <c r="O766">
        <v>2</v>
      </c>
      <c r="P766">
        <v>26</v>
      </c>
      <c r="Q766">
        <v>28</v>
      </c>
      <c r="R766" t="s">
        <v>33</v>
      </c>
      <c r="S766">
        <v>2011</v>
      </c>
      <c r="T766" t="s">
        <v>57</v>
      </c>
      <c r="U766" s="66">
        <v>0.25</v>
      </c>
      <c r="V766" t="s">
        <v>54</v>
      </c>
      <c r="W766" t="s">
        <v>34</v>
      </c>
      <c r="X766" s="53">
        <v>0.16</v>
      </c>
      <c r="Y766" s="53">
        <v>0.23</v>
      </c>
      <c r="Z766" s="54">
        <v>0.55000000000000004</v>
      </c>
      <c r="AA766" s="67" t="str">
        <f>TEXT(RESULT__B[[#This Row],[TIME]],"AM/PM")</f>
        <v>AM</v>
      </c>
      <c r="AB766" t="str">
        <f>TEXT(RESULT__B[[#This Row],[DTEDAY]],"DD")</f>
        <v>04</v>
      </c>
    </row>
    <row r="767" spans="1:28" x14ac:dyDescent="0.25">
      <c r="A767" t="s">
        <v>17</v>
      </c>
      <c r="B767">
        <v>765</v>
      </c>
      <c r="C767" s="1">
        <v>40578</v>
      </c>
      <c r="D767">
        <v>1</v>
      </c>
      <c r="E767">
        <v>0</v>
      </c>
      <c r="F767">
        <v>2</v>
      </c>
      <c r="G767">
        <v>7</v>
      </c>
      <c r="H767" t="s">
        <v>21</v>
      </c>
      <c r="I767">
        <v>5</v>
      </c>
      <c r="J767">
        <v>1</v>
      </c>
      <c r="K767" s="53">
        <v>0.14000000000000001</v>
      </c>
      <c r="L767" s="53">
        <v>0.21210000000000001</v>
      </c>
      <c r="M767">
        <v>0.59</v>
      </c>
      <c r="N767">
        <v>0</v>
      </c>
      <c r="O767">
        <v>0</v>
      </c>
      <c r="P767">
        <v>87</v>
      </c>
      <c r="Q767">
        <v>87</v>
      </c>
      <c r="R767" t="s">
        <v>33</v>
      </c>
      <c r="S767">
        <v>2011</v>
      </c>
      <c r="T767" t="s">
        <v>57</v>
      </c>
      <c r="U767" s="66">
        <v>0.29166666666666669</v>
      </c>
      <c r="V767" t="s">
        <v>54</v>
      </c>
      <c r="W767" t="s">
        <v>32</v>
      </c>
      <c r="X767" s="53">
        <v>0.14000000000000001</v>
      </c>
      <c r="Y767" s="53">
        <v>0.21</v>
      </c>
      <c r="Z767" s="54">
        <v>0.59</v>
      </c>
      <c r="AA767" s="67" t="str">
        <f>TEXT(RESULT__B[[#This Row],[TIME]],"AM/PM")</f>
        <v>AM</v>
      </c>
      <c r="AB767" t="str">
        <f>TEXT(RESULT__B[[#This Row],[DTEDAY]],"DD")</f>
        <v>04</v>
      </c>
    </row>
    <row r="768" spans="1:28" x14ac:dyDescent="0.25">
      <c r="A768" t="s">
        <v>17</v>
      </c>
      <c r="B768">
        <v>766</v>
      </c>
      <c r="C768" s="1">
        <v>40578</v>
      </c>
      <c r="D768">
        <v>1</v>
      </c>
      <c r="E768">
        <v>0</v>
      </c>
      <c r="F768">
        <v>2</v>
      </c>
      <c r="G768">
        <v>8</v>
      </c>
      <c r="H768" t="s">
        <v>21</v>
      </c>
      <c r="I768">
        <v>5</v>
      </c>
      <c r="J768">
        <v>1</v>
      </c>
      <c r="K768" s="53">
        <v>0.14000000000000001</v>
      </c>
      <c r="L768" s="53">
        <v>0.1515</v>
      </c>
      <c r="M768">
        <v>0.74</v>
      </c>
      <c r="N768">
        <v>0.1343</v>
      </c>
      <c r="O768">
        <v>3</v>
      </c>
      <c r="P768">
        <v>217</v>
      </c>
      <c r="Q768">
        <v>220</v>
      </c>
      <c r="R768" t="s">
        <v>33</v>
      </c>
      <c r="S768">
        <v>2011</v>
      </c>
      <c r="T768" t="s">
        <v>57</v>
      </c>
      <c r="U768" s="66">
        <v>0.33333333333333331</v>
      </c>
      <c r="V768" t="s">
        <v>54</v>
      </c>
      <c r="W768" t="s">
        <v>32</v>
      </c>
      <c r="X768" s="53">
        <v>0.14000000000000001</v>
      </c>
      <c r="Y768" s="53">
        <v>0.15</v>
      </c>
      <c r="Z768" s="54">
        <v>0.74</v>
      </c>
      <c r="AA768" s="67" t="str">
        <f>TEXT(RESULT__B[[#This Row],[TIME]],"AM/PM")</f>
        <v>AM</v>
      </c>
      <c r="AB768" t="str">
        <f>TEXT(RESULT__B[[#This Row],[DTEDAY]],"DD")</f>
        <v>04</v>
      </c>
    </row>
    <row r="769" spans="1:28" x14ac:dyDescent="0.25">
      <c r="A769" t="s">
        <v>17</v>
      </c>
      <c r="B769">
        <v>767</v>
      </c>
      <c r="C769" s="1">
        <v>40578</v>
      </c>
      <c r="D769">
        <v>1</v>
      </c>
      <c r="E769">
        <v>0</v>
      </c>
      <c r="F769">
        <v>2</v>
      </c>
      <c r="G769">
        <v>9</v>
      </c>
      <c r="H769" t="s">
        <v>21</v>
      </c>
      <c r="I769">
        <v>5</v>
      </c>
      <c r="J769">
        <v>2</v>
      </c>
      <c r="K769" s="53">
        <v>0.16</v>
      </c>
      <c r="L769" s="53">
        <v>0.18179999999999999</v>
      </c>
      <c r="M769">
        <v>0.8</v>
      </c>
      <c r="N769">
        <v>0.1343</v>
      </c>
      <c r="O769">
        <v>3</v>
      </c>
      <c r="P769">
        <v>124</v>
      </c>
      <c r="Q769">
        <v>127</v>
      </c>
      <c r="R769" t="s">
        <v>33</v>
      </c>
      <c r="S769">
        <v>2011</v>
      </c>
      <c r="T769" t="s">
        <v>57</v>
      </c>
      <c r="U769" s="66">
        <v>0.375</v>
      </c>
      <c r="V769" t="s">
        <v>54</v>
      </c>
      <c r="W769" t="s">
        <v>34</v>
      </c>
      <c r="X769" s="53">
        <v>0.16</v>
      </c>
      <c r="Y769" s="53">
        <v>0.18</v>
      </c>
      <c r="Z769" s="54">
        <v>0.8</v>
      </c>
      <c r="AA769" s="67" t="str">
        <f>TEXT(RESULT__B[[#This Row],[TIME]],"AM/PM")</f>
        <v>AM</v>
      </c>
      <c r="AB769" t="str">
        <f>TEXT(RESULT__B[[#This Row],[DTEDAY]],"DD")</f>
        <v>04</v>
      </c>
    </row>
    <row r="770" spans="1:28" x14ac:dyDescent="0.25">
      <c r="A770" t="s">
        <v>17</v>
      </c>
      <c r="B770">
        <v>768</v>
      </c>
      <c r="C770" s="1">
        <v>40578</v>
      </c>
      <c r="D770">
        <v>1</v>
      </c>
      <c r="E770">
        <v>0</v>
      </c>
      <c r="F770">
        <v>2</v>
      </c>
      <c r="G770">
        <v>10</v>
      </c>
      <c r="H770" t="s">
        <v>21</v>
      </c>
      <c r="I770">
        <v>5</v>
      </c>
      <c r="J770">
        <v>2</v>
      </c>
      <c r="K770" s="53">
        <v>0.2</v>
      </c>
      <c r="L770" s="53">
        <v>0.21210000000000001</v>
      </c>
      <c r="M770">
        <v>0.51</v>
      </c>
      <c r="N770">
        <v>0.1343</v>
      </c>
      <c r="O770">
        <v>5</v>
      </c>
      <c r="P770">
        <v>46</v>
      </c>
      <c r="Q770">
        <v>51</v>
      </c>
      <c r="R770" t="s">
        <v>33</v>
      </c>
      <c r="S770">
        <v>2011</v>
      </c>
      <c r="T770" t="s">
        <v>57</v>
      </c>
      <c r="U770" s="66">
        <v>0.41666666666666669</v>
      </c>
      <c r="V770" t="s">
        <v>54</v>
      </c>
      <c r="W770" t="s">
        <v>34</v>
      </c>
      <c r="X770" s="53">
        <v>0.2</v>
      </c>
      <c r="Y770" s="53">
        <v>0.21</v>
      </c>
      <c r="Z770" s="54">
        <v>0.51</v>
      </c>
      <c r="AA770" s="67" t="str">
        <f>TEXT(RESULT__B[[#This Row],[TIME]],"AM/PM")</f>
        <v>AM</v>
      </c>
      <c r="AB770" t="str">
        <f>TEXT(RESULT__B[[#This Row],[DTEDAY]],"DD")</f>
        <v>04</v>
      </c>
    </row>
    <row r="771" spans="1:28" x14ac:dyDescent="0.25">
      <c r="A771" t="s">
        <v>17</v>
      </c>
      <c r="B771">
        <v>769</v>
      </c>
      <c r="C771" s="1">
        <v>40578</v>
      </c>
      <c r="D771">
        <v>1</v>
      </c>
      <c r="E771">
        <v>0</v>
      </c>
      <c r="F771">
        <v>2</v>
      </c>
      <c r="G771">
        <v>11</v>
      </c>
      <c r="H771" t="s">
        <v>21</v>
      </c>
      <c r="I771">
        <v>5</v>
      </c>
      <c r="J771">
        <v>1</v>
      </c>
      <c r="K771" s="53">
        <v>0.22</v>
      </c>
      <c r="L771" s="53">
        <v>0.2273</v>
      </c>
      <c r="M771">
        <v>0.51</v>
      </c>
      <c r="N771">
        <v>0.16420000000000001</v>
      </c>
      <c r="O771">
        <v>3</v>
      </c>
      <c r="P771">
        <v>61</v>
      </c>
      <c r="Q771">
        <v>64</v>
      </c>
      <c r="R771" t="s">
        <v>33</v>
      </c>
      <c r="S771">
        <v>2011</v>
      </c>
      <c r="T771" t="s">
        <v>57</v>
      </c>
      <c r="U771" s="66">
        <v>0.45833333333333331</v>
      </c>
      <c r="V771" t="s">
        <v>54</v>
      </c>
      <c r="W771" t="s">
        <v>32</v>
      </c>
      <c r="X771" s="53">
        <v>0.22</v>
      </c>
      <c r="Y771" s="53">
        <v>0.23</v>
      </c>
      <c r="Z771" s="54">
        <v>0.51</v>
      </c>
      <c r="AA771" s="67" t="str">
        <f>TEXT(RESULT__B[[#This Row],[TIME]],"AM/PM")</f>
        <v>AM</v>
      </c>
      <c r="AB771" t="str">
        <f>TEXT(RESULT__B[[#This Row],[DTEDAY]],"DD")</f>
        <v>04</v>
      </c>
    </row>
    <row r="772" spans="1:28" x14ac:dyDescent="0.25">
      <c r="A772" t="s">
        <v>17</v>
      </c>
      <c r="B772">
        <v>770</v>
      </c>
      <c r="C772" s="1">
        <v>40578</v>
      </c>
      <c r="D772">
        <v>1</v>
      </c>
      <c r="E772">
        <v>0</v>
      </c>
      <c r="F772">
        <v>2</v>
      </c>
      <c r="G772">
        <v>12</v>
      </c>
      <c r="H772" t="s">
        <v>21</v>
      </c>
      <c r="I772">
        <v>5</v>
      </c>
      <c r="J772">
        <v>2</v>
      </c>
      <c r="K772" s="53">
        <v>0.24</v>
      </c>
      <c r="L772" s="53">
        <v>0.2424</v>
      </c>
      <c r="M772">
        <v>0.48</v>
      </c>
      <c r="N772">
        <v>0.16420000000000001</v>
      </c>
      <c r="O772">
        <v>8</v>
      </c>
      <c r="P772">
        <v>78</v>
      </c>
      <c r="Q772">
        <v>86</v>
      </c>
      <c r="R772" t="s">
        <v>33</v>
      </c>
      <c r="S772">
        <v>2011</v>
      </c>
      <c r="T772" t="s">
        <v>57</v>
      </c>
      <c r="U772" s="66">
        <v>0.5</v>
      </c>
      <c r="V772" t="s">
        <v>54</v>
      </c>
      <c r="W772" t="s">
        <v>34</v>
      </c>
      <c r="X772" s="53">
        <v>0.24</v>
      </c>
      <c r="Y772" s="53">
        <v>0.24</v>
      </c>
      <c r="Z772" s="54">
        <v>0.48</v>
      </c>
      <c r="AA772" s="67" t="str">
        <f>TEXT(RESULT__B[[#This Row],[TIME]],"AM/PM")</f>
        <v>PM</v>
      </c>
      <c r="AB772" t="str">
        <f>TEXT(RESULT__B[[#This Row],[DTEDAY]],"DD")</f>
        <v>04</v>
      </c>
    </row>
    <row r="773" spans="1:28" x14ac:dyDescent="0.25">
      <c r="A773" t="s">
        <v>17</v>
      </c>
      <c r="B773">
        <v>771</v>
      </c>
      <c r="C773" s="1">
        <v>40578</v>
      </c>
      <c r="D773">
        <v>1</v>
      </c>
      <c r="E773">
        <v>0</v>
      </c>
      <c r="F773">
        <v>2</v>
      </c>
      <c r="G773">
        <v>13</v>
      </c>
      <c r="H773" t="s">
        <v>21</v>
      </c>
      <c r="I773">
        <v>5</v>
      </c>
      <c r="J773">
        <v>2</v>
      </c>
      <c r="K773" s="53">
        <v>0.26</v>
      </c>
      <c r="L773" s="53">
        <v>0.2576</v>
      </c>
      <c r="M773">
        <v>0.5</v>
      </c>
      <c r="N773">
        <v>0.22389999999999999</v>
      </c>
      <c r="O773">
        <v>9</v>
      </c>
      <c r="P773">
        <v>73</v>
      </c>
      <c r="Q773">
        <v>82</v>
      </c>
      <c r="R773" t="s">
        <v>33</v>
      </c>
      <c r="S773">
        <v>2011</v>
      </c>
      <c r="T773" t="s">
        <v>57</v>
      </c>
      <c r="U773" s="66">
        <v>0.54166666666666663</v>
      </c>
      <c r="V773" t="s">
        <v>54</v>
      </c>
      <c r="W773" t="s">
        <v>34</v>
      </c>
      <c r="X773" s="53">
        <v>0.26</v>
      </c>
      <c r="Y773" s="53">
        <v>0.26</v>
      </c>
      <c r="Z773" s="54">
        <v>0.5</v>
      </c>
      <c r="AA773" s="67" t="str">
        <f>TEXT(RESULT__B[[#This Row],[TIME]],"AM/PM")</f>
        <v>PM</v>
      </c>
      <c r="AB773" t="str">
        <f>TEXT(RESULT__B[[#This Row],[DTEDAY]],"DD")</f>
        <v>04</v>
      </c>
    </row>
    <row r="774" spans="1:28" x14ac:dyDescent="0.25">
      <c r="A774" t="s">
        <v>17</v>
      </c>
      <c r="B774">
        <v>772</v>
      </c>
      <c r="C774" s="1">
        <v>40578</v>
      </c>
      <c r="D774">
        <v>1</v>
      </c>
      <c r="E774">
        <v>0</v>
      </c>
      <c r="F774">
        <v>2</v>
      </c>
      <c r="G774">
        <v>14</v>
      </c>
      <c r="H774" t="s">
        <v>21</v>
      </c>
      <c r="I774">
        <v>5</v>
      </c>
      <c r="J774">
        <v>2</v>
      </c>
      <c r="K774" s="53">
        <v>0.28000000000000003</v>
      </c>
      <c r="L774" s="53">
        <v>0.2727</v>
      </c>
      <c r="M774">
        <v>0.45</v>
      </c>
      <c r="N774">
        <v>0.16420000000000001</v>
      </c>
      <c r="O774">
        <v>15</v>
      </c>
      <c r="P774">
        <v>76</v>
      </c>
      <c r="Q774">
        <v>91</v>
      </c>
      <c r="R774" t="s">
        <v>33</v>
      </c>
      <c r="S774">
        <v>2011</v>
      </c>
      <c r="T774" t="s">
        <v>57</v>
      </c>
      <c r="U774" s="66">
        <v>0.58333333333333337</v>
      </c>
      <c r="V774" t="s">
        <v>54</v>
      </c>
      <c r="W774" t="s">
        <v>34</v>
      </c>
      <c r="X774" s="53">
        <v>0.28000000000000003</v>
      </c>
      <c r="Y774" s="53">
        <v>0.27</v>
      </c>
      <c r="Z774" s="54">
        <v>0.45</v>
      </c>
      <c r="AA774" s="67" t="str">
        <f>TEXT(RESULT__B[[#This Row],[TIME]],"AM/PM")</f>
        <v>PM</v>
      </c>
      <c r="AB774" t="str">
        <f>TEXT(RESULT__B[[#This Row],[DTEDAY]],"DD")</f>
        <v>04</v>
      </c>
    </row>
    <row r="775" spans="1:28" x14ac:dyDescent="0.25">
      <c r="A775" t="s">
        <v>17</v>
      </c>
      <c r="B775">
        <v>773</v>
      </c>
      <c r="C775" s="1">
        <v>40578</v>
      </c>
      <c r="D775">
        <v>1</v>
      </c>
      <c r="E775">
        <v>0</v>
      </c>
      <c r="F775">
        <v>2</v>
      </c>
      <c r="G775">
        <v>15</v>
      </c>
      <c r="H775" t="s">
        <v>21</v>
      </c>
      <c r="I775">
        <v>5</v>
      </c>
      <c r="J775">
        <v>2</v>
      </c>
      <c r="K775" s="53">
        <v>0.28000000000000003</v>
      </c>
      <c r="L775" s="53">
        <v>0.2727</v>
      </c>
      <c r="M775">
        <v>0.48</v>
      </c>
      <c r="N775">
        <v>0.25369999999999998</v>
      </c>
      <c r="O775">
        <v>9</v>
      </c>
      <c r="P775">
        <v>81</v>
      </c>
      <c r="Q775">
        <v>90</v>
      </c>
      <c r="R775" t="s">
        <v>33</v>
      </c>
      <c r="S775">
        <v>2011</v>
      </c>
      <c r="T775" t="s">
        <v>57</v>
      </c>
      <c r="U775" s="66">
        <v>0.625</v>
      </c>
      <c r="V775" t="s">
        <v>54</v>
      </c>
      <c r="W775" t="s">
        <v>34</v>
      </c>
      <c r="X775" s="53">
        <v>0.28000000000000003</v>
      </c>
      <c r="Y775" s="53">
        <v>0.27</v>
      </c>
      <c r="Z775" s="54">
        <v>0.48</v>
      </c>
      <c r="AA775" s="67" t="str">
        <f>TEXT(RESULT__B[[#This Row],[TIME]],"AM/PM")</f>
        <v>PM</v>
      </c>
      <c r="AB775" t="str">
        <f>TEXT(RESULT__B[[#This Row],[DTEDAY]],"DD")</f>
        <v>04</v>
      </c>
    </row>
    <row r="776" spans="1:28" x14ac:dyDescent="0.25">
      <c r="A776" t="s">
        <v>17</v>
      </c>
      <c r="B776">
        <v>774</v>
      </c>
      <c r="C776" s="1">
        <v>40578</v>
      </c>
      <c r="D776">
        <v>1</v>
      </c>
      <c r="E776">
        <v>0</v>
      </c>
      <c r="F776">
        <v>2</v>
      </c>
      <c r="G776">
        <v>16</v>
      </c>
      <c r="H776" t="s">
        <v>21</v>
      </c>
      <c r="I776">
        <v>5</v>
      </c>
      <c r="J776">
        <v>2</v>
      </c>
      <c r="K776" s="53">
        <v>0.3</v>
      </c>
      <c r="L776" s="53">
        <v>0.28789999999999999</v>
      </c>
      <c r="M776">
        <v>0.42</v>
      </c>
      <c r="N776">
        <v>0.22389999999999999</v>
      </c>
      <c r="O776">
        <v>8</v>
      </c>
      <c r="P776">
        <v>91</v>
      </c>
      <c r="Q776">
        <v>99</v>
      </c>
      <c r="R776" t="s">
        <v>33</v>
      </c>
      <c r="S776">
        <v>2011</v>
      </c>
      <c r="T776" t="s">
        <v>57</v>
      </c>
      <c r="U776" s="66">
        <v>0.66666666666666663</v>
      </c>
      <c r="V776" t="s">
        <v>54</v>
      </c>
      <c r="W776" t="s">
        <v>34</v>
      </c>
      <c r="X776" s="53">
        <v>0.3</v>
      </c>
      <c r="Y776" s="53">
        <v>0.28999999999999998</v>
      </c>
      <c r="Z776" s="54">
        <v>0.42</v>
      </c>
      <c r="AA776" s="67" t="str">
        <f>TEXT(RESULT__B[[#This Row],[TIME]],"AM/PM")</f>
        <v>PM</v>
      </c>
      <c r="AB776" t="str">
        <f>TEXT(RESULT__B[[#This Row],[DTEDAY]],"DD")</f>
        <v>04</v>
      </c>
    </row>
    <row r="777" spans="1:28" x14ac:dyDescent="0.25">
      <c r="A777" t="s">
        <v>17</v>
      </c>
      <c r="B777">
        <v>775</v>
      </c>
      <c r="C777" s="1">
        <v>40578</v>
      </c>
      <c r="D777">
        <v>1</v>
      </c>
      <c r="E777">
        <v>0</v>
      </c>
      <c r="F777">
        <v>2</v>
      </c>
      <c r="G777">
        <v>17</v>
      </c>
      <c r="H777" t="s">
        <v>21</v>
      </c>
      <c r="I777">
        <v>5</v>
      </c>
      <c r="J777">
        <v>2</v>
      </c>
      <c r="K777" s="53">
        <v>0.26</v>
      </c>
      <c r="L777" s="53">
        <v>0.2727</v>
      </c>
      <c r="M777">
        <v>0.56000000000000005</v>
      </c>
      <c r="N777">
        <v>0.1343</v>
      </c>
      <c r="O777">
        <v>10</v>
      </c>
      <c r="P777">
        <v>195</v>
      </c>
      <c r="Q777">
        <v>205</v>
      </c>
      <c r="R777" t="s">
        <v>33</v>
      </c>
      <c r="S777">
        <v>2011</v>
      </c>
      <c r="T777" t="s">
        <v>57</v>
      </c>
      <c r="U777" s="66">
        <v>0.70833333333333337</v>
      </c>
      <c r="V777" t="s">
        <v>54</v>
      </c>
      <c r="W777" t="s">
        <v>34</v>
      </c>
      <c r="X777" s="53">
        <v>0.26</v>
      </c>
      <c r="Y777" s="53">
        <v>0.27</v>
      </c>
      <c r="Z777" s="54">
        <v>0.56000000000000005</v>
      </c>
      <c r="AA777" s="67" t="str">
        <f>TEXT(RESULT__B[[#This Row],[TIME]],"AM/PM")</f>
        <v>PM</v>
      </c>
      <c r="AB777" t="str">
        <f>TEXT(RESULT__B[[#This Row],[DTEDAY]],"DD")</f>
        <v>04</v>
      </c>
    </row>
    <row r="778" spans="1:28" x14ac:dyDescent="0.25">
      <c r="A778" t="s">
        <v>17</v>
      </c>
      <c r="B778">
        <v>776</v>
      </c>
      <c r="C778" s="1">
        <v>40578</v>
      </c>
      <c r="D778">
        <v>1</v>
      </c>
      <c r="E778">
        <v>0</v>
      </c>
      <c r="F778">
        <v>2</v>
      </c>
      <c r="G778">
        <v>18</v>
      </c>
      <c r="H778" t="s">
        <v>21</v>
      </c>
      <c r="I778">
        <v>5</v>
      </c>
      <c r="J778">
        <v>2</v>
      </c>
      <c r="K778" s="53">
        <v>0.24</v>
      </c>
      <c r="L778" s="53">
        <v>0.2576</v>
      </c>
      <c r="M778">
        <v>0.6</v>
      </c>
      <c r="N778">
        <v>0.1045</v>
      </c>
      <c r="O778">
        <v>3</v>
      </c>
      <c r="P778">
        <v>152</v>
      </c>
      <c r="Q778">
        <v>155</v>
      </c>
      <c r="R778" t="s">
        <v>33</v>
      </c>
      <c r="S778">
        <v>2011</v>
      </c>
      <c r="T778" t="s">
        <v>57</v>
      </c>
      <c r="U778" s="66">
        <v>0.75</v>
      </c>
      <c r="V778" t="s">
        <v>54</v>
      </c>
      <c r="W778" t="s">
        <v>34</v>
      </c>
      <c r="X778" s="53">
        <v>0.24</v>
      </c>
      <c r="Y778" s="53">
        <v>0.26</v>
      </c>
      <c r="Z778" s="54">
        <v>0.6</v>
      </c>
      <c r="AA778" s="67" t="str">
        <f>TEXT(RESULT__B[[#This Row],[TIME]],"AM/PM")</f>
        <v>PM</v>
      </c>
      <c r="AB778" t="str">
        <f>TEXT(RESULT__B[[#This Row],[DTEDAY]],"DD")</f>
        <v>04</v>
      </c>
    </row>
    <row r="779" spans="1:28" x14ac:dyDescent="0.25">
      <c r="A779" t="s">
        <v>17</v>
      </c>
      <c r="B779">
        <v>777</v>
      </c>
      <c r="C779" s="1">
        <v>40578</v>
      </c>
      <c r="D779">
        <v>1</v>
      </c>
      <c r="E779">
        <v>0</v>
      </c>
      <c r="F779">
        <v>2</v>
      </c>
      <c r="G779">
        <v>19</v>
      </c>
      <c r="H779" t="s">
        <v>21</v>
      </c>
      <c r="I779">
        <v>5</v>
      </c>
      <c r="J779">
        <v>2</v>
      </c>
      <c r="K779" s="53">
        <v>0.24</v>
      </c>
      <c r="L779" s="53">
        <v>0.2424</v>
      </c>
      <c r="M779">
        <v>0.65</v>
      </c>
      <c r="N779">
        <v>0.1343</v>
      </c>
      <c r="O779">
        <v>1</v>
      </c>
      <c r="P779">
        <v>102</v>
      </c>
      <c r="Q779">
        <v>103</v>
      </c>
      <c r="R779" t="s">
        <v>33</v>
      </c>
      <c r="S779">
        <v>2011</v>
      </c>
      <c r="T779" t="s">
        <v>57</v>
      </c>
      <c r="U779" s="66">
        <v>0.79166666666666663</v>
      </c>
      <c r="V779" t="s">
        <v>54</v>
      </c>
      <c r="W779" t="s">
        <v>34</v>
      </c>
      <c r="X779" s="53">
        <v>0.24</v>
      </c>
      <c r="Y779" s="53">
        <v>0.24</v>
      </c>
      <c r="Z779" s="54">
        <v>0.65</v>
      </c>
      <c r="AA779" s="67" t="str">
        <f>TEXT(RESULT__B[[#This Row],[TIME]],"AM/PM")</f>
        <v>PM</v>
      </c>
      <c r="AB779" t="str">
        <f>TEXT(RESULT__B[[#This Row],[DTEDAY]],"DD")</f>
        <v>04</v>
      </c>
    </row>
    <row r="780" spans="1:28" x14ac:dyDescent="0.25">
      <c r="A780" t="s">
        <v>17</v>
      </c>
      <c r="B780">
        <v>778</v>
      </c>
      <c r="C780" s="1">
        <v>40578</v>
      </c>
      <c r="D780">
        <v>1</v>
      </c>
      <c r="E780">
        <v>0</v>
      </c>
      <c r="F780">
        <v>2</v>
      </c>
      <c r="G780">
        <v>20</v>
      </c>
      <c r="H780" t="s">
        <v>21</v>
      </c>
      <c r="I780">
        <v>5</v>
      </c>
      <c r="J780">
        <v>2</v>
      </c>
      <c r="K780" s="53">
        <v>0.24</v>
      </c>
      <c r="L780" s="53">
        <v>0.2424</v>
      </c>
      <c r="M780">
        <v>0.65</v>
      </c>
      <c r="N780">
        <v>0.16420000000000001</v>
      </c>
      <c r="O780">
        <v>2</v>
      </c>
      <c r="P780">
        <v>69</v>
      </c>
      <c r="Q780">
        <v>71</v>
      </c>
      <c r="R780" t="s">
        <v>33</v>
      </c>
      <c r="S780">
        <v>2011</v>
      </c>
      <c r="T780" t="s">
        <v>57</v>
      </c>
      <c r="U780" s="66">
        <v>0.83333333333333337</v>
      </c>
      <c r="V780" t="s">
        <v>54</v>
      </c>
      <c r="W780" t="s">
        <v>34</v>
      </c>
      <c r="X780" s="53">
        <v>0.24</v>
      </c>
      <c r="Y780" s="53">
        <v>0.24</v>
      </c>
      <c r="Z780" s="54">
        <v>0.65</v>
      </c>
      <c r="AA780" s="67" t="str">
        <f>TEXT(RESULT__B[[#This Row],[TIME]],"AM/PM")</f>
        <v>PM</v>
      </c>
      <c r="AB780" t="str">
        <f>TEXT(RESULT__B[[#This Row],[DTEDAY]],"DD")</f>
        <v>04</v>
      </c>
    </row>
    <row r="781" spans="1:28" x14ac:dyDescent="0.25">
      <c r="A781" t="s">
        <v>17</v>
      </c>
      <c r="B781">
        <v>779</v>
      </c>
      <c r="C781" s="1">
        <v>40578</v>
      </c>
      <c r="D781">
        <v>1</v>
      </c>
      <c r="E781">
        <v>0</v>
      </c>
      <c r="F781">
        <v>2</v>
      </c>
      <c r="G781">
        <v>21</v>
      </c>
      <c r="H781" t="s">
        <v>21</v>
      </c>
      <c r="I781">
        <v>5</v>
      </c>
      <c r="J781">
        <v>2</v>
      </c>
      <c r="K781" s="53">
        <v>0.24</v>
      </c>
      <c r="L781" s="53">
        <v>0.2424</v>
      </c>
      <c r="M781">
        <v>0.7</v>
      </c>
      <c r="N781">
        <v>0.16420000000000001</v>
      </c>
      <c r="O781">
        <v>2</v>
      </c>
      <c r="P781">
        <v>41</v>
      </c>
      <c r="Q781">
        <v>43</v>
      </c>
      <c r="R781" t="s">
        <v>33</v>
      </c>
      <c r="S781">
        <v>2011</v>
      </c>
      <c r="T781" t="s">
        <v>57</v>
      </c>
      <c r="U781" s="66">
        <v>0.875</v>
      </c>
      <c r="V781" t="s">
        <v>54</v>
      </c>
      <c r="W781" t="s">
        <v>34</v>
      </c>
      <c r="X781" s="53">
        <v>0.24</v>
      </c>
      <c r="Y781" s="53">
        <v>0.24</v>
      </c>
      <c r="Z781" s="54">
        <v>0.7</v>
      </c>
      <c r="AA781" s="67" t="str">
        <f>TEXT(RESULT__B[[#This Row],[TIME]],"AM/PM")</f>
        <v>PM</v>
      </c>
      <c r="AB781" t="str">
        <f>TEXT(RESULT__B[[#This Row],[DTEDAY]],"DD")</f>
        <v>04</v>
      </c>
    </row>
    <row r="782" spans="1:28" x14ac:dyDescent="0.25">
      <c r="A782" t="s">
        <v>17</v>
      </c>
      <c r="B782">
        <v>780</v>
      </c>
      <c r="C782" s="1">
        <v>40578</v>
      </c>
      <c r="D782">
        <v>1</v>
      </c>
      <c r="E782">
        <v>0</v>
      </c>
      <c r="F782">
        <v>2</v>
      </c>
      <c r="G782">
        <v>22</v>
      </c>
      <c r="H782" t="s">
        <v>21</v>
      </c>
      <c r="I782">
        <v>5</v>
      </c>
      <c r="J782">
        <v>2</v>
      </c>
      <c r="K782" s="53">
        <v>0.24</v>
      </c>
      <c r="L782" s="53">
        <v>0.2424</v>
      </c>
      <c r="M782">
        <v>0.65</v>
      </c>
      <c r="N782">
        <v>0.16420000000000001</v>
      </c>
      <c r="O782">
        <v>1</v>
      </c>
      <c r="P782">
        <v>45</v>
      </c>
      <c r="Q782">
        <v>46</v>
      </c>
      <c r="R782" t="s">
        <v>33</v>
      </c>
      <c r="S782">
        <v>2011</v>
      </c>
      <c r="T782" t="s">
        <v>57</v>
      </c>
      <c r="U782" s="66">
        <v>0.91666666666666663</v>
      </c>
      <c r="V782" t="s">
        <v>54</v>
      </c>
      <c r="W782" t="s">
        <v>34</v>
      </c>
      <c r="X782" s="53">
        <v>0.24</v>
      </c>
      <c r="Y782" s="53">
        <v>0.24</v>
      </c>
      <c r="Z782" s="54">
        <v>0.65</v>
      </c>
      <c r="AA782" s="67" t="str">
        <f>TEXT(RESULT__B[[#This Row],[TIME]],"AM/PM")</f>
        <v>PM</v>
      </c>
      <c r="AB782" t="str">
        <f>TEXT(RESULT__B[[#This Row],[DTEDAY]],"DD")</f>
        <v>04</v>
      </c>
    </row>
    <row r="783" spans="1:28" x14ac:dyDescent="0.25">
      <c r="A783" t="s">
        <v>17</v>
      </c>
      <c r="B783">
        <v>781</v>
      </c>
      <c r="C783" s="1">
        <v>40578</v>
      </c>
      <c r="D783">
        <v>1</v>
      </c>
      <c r="E783">
        <v>0</v>
      </c>
      <c r="F783">
        <v>2</v>
      </c>
      <c r="G783">
        <v>23</v>
      </c>
      <c r="H783" t="s">
        <v>21</v>
      </c>
      <c r="I783">
        <v>5</v>
      </c>
      <c r="J783">
        <v>2</v>
      </c>
      <c r="K783" s="53">
        <v>0.24</v>
      </c>
      <c r="L783" s="53">
        <v>0.2424</v>
      </c>
      <c r="M783">
        <v>0.7</v>
      </c>
      <c r="N783">
        <v>0.1343</v>
      </c>
      <c r="O783">
        <v>1</v>
      </c>
      <c r="P783">
        <v>30</v>
      </c>
      <c r="Q783">
        <v>31</v>
      </c>
      <c r="R783" t="s">
        <v>33</v>
      </c>
      <c r="S783">
        <v>2011</v>
      </c>
      <c r="T783" t="s">
        <v>57</v>
      </c>
      <c r="U783" s="66">
        <v>0.95833333333333337</v>
      </c>
      <c r="V783" t="s">
        <v>54</v>
      </c>
      <c r="W783" t="s">
        <v>34</v>
      </c>
      <c r="X783" s="53">
        <v>0.24</v>
      </c>
      <c r="Y783" s="53">
        <v>0.24</v>
      </c>
      <c r="Z783" s="54">
        <v>0.7</v>
      </c>
      <c r="AA783" s="67" t="str">
        <f>TEXT(RESULT__B[[#This Row],[TIME]],"AM/PM")</f>
        <v>PM</v>
      </c>
      <c r="AB783" t="str">
        <f>TEXT(RESULT__B[[#This Row],[DTEDAY]],"DD")</f>
        <v>04</v>
      </c>
    </row>
    <row r="784" spans="1:28" x14ac:dyDescent="0.25">
      <c r="A784" t="s">
        <v>17</v>
      </c>
      <c r="B784">
        <v>782</v>
      </c>
      <c r="C784" s="1">
        <v>40579</v>
      </c>
      <c r="D784">
        <v>1</v>
      </c>
      <c r="E784">
        <v>0</v>
      </c>
      <c r="F784">
        <v>2</v>
      </c>
      <c r="G784">
        <v>0</v>
      </c>
      <c r="H784" t="s">
        <v>21</v>
      </c>
      <c r="I784">
        <v>6</v>
      </c>
      <c r="J784">
        <v>2</v>
      </c>
      <c r="K784" s="53">
        <v>0.24</v>
      </c>
      <c r="L784" s="53">
        <v>0.2424</v>
      </c>
      <c r="M784">
        <v>0.7</v>
      </c>
      <c r="N784">
        <v>0.16420000000000001</v>
      </c>
      <c r="O784">
        <v>3</v>
      </c>
      <c r="P784">
        <v>36</v>
      </c>
      <c r="Q784">
        <v>39</v>
      </c>
      <c r="R784" t="s">
        <v>33</v>
      </c>
      <c r="S784">
        <v>2011</v>
      </c>
      <c r="T784" t="s">
        <v>57</v>
      </c>
      <c r="U784" s="66">
        <v>0</v>
      </c>
      <c r="V784" t="s">
        <v>48</v>
      </c>
      <c r="W784" t="s">
        <v>34</v>
      </c>
      <c r="X784" s="53">
        <v>0.24</v>
      </c>
      <c r="Y784" s="53">
        <v>0.24</v>
      </c>
      <c r="Z784" s="54">
        <v>0.7</v>
      </c>
      <c r="AA784" s="67" t="str">
        <f>TEXT(RESULT__B[[#This Row],[TIME]],"AM/PM")</f>
        <v>AM</v>
      </c>
      <c r="AB784" t="str">
        <f>TEXT(RESULT__B[[#This Row],[DTEDAY]],"DD")</f>
        <v>05</v>
      </c>
    </row>
    <row r="785" spans="1:28" x14ac:dyDescent="0.25">
      <c r="A785" t="s">
        <v>17</v>
      </c>
      <c r="B785">
        <v>783</v>
      </c>
      <c r="C785" s="1">
        <v>40579</v>
      </c>
      <c r="D785">
        <v>1</v>
      </c>
      <c r="E785">
        <v>0</v>
      </c>
      <c r="F785">
        <v>2</v>
      </c>
      <c r="G785">
        <v>1</v>
      </c>
      <c r="H785" t="s">
        <v>21</v>
      </c>
      <c r="I785">
        <v>6</v>
      </c>
      <c r="J785">
        <v>2</v>
      </c>
      <c r="K785" s="53">
        <v>0.24</v>
      </c>
      <c r="L785" s="53">
        <v>0.2424</v>
      </c>
      <c r="M785">
        <v>0.65</v>
      </c>
      <c r="N785">
        <v>0.16420000000000001</v>
      </c>
      <c r="O785">
        <v>1</v>
      </c>
      <c r="P785">
        <v>17</v>
      </c>
      <c r="Q785">
        <v>18</v>
      </c>
      <c r="R785" t="s">
        <v>33</v>
      </c>
      <c r="S785">
        <v>2011</v>
      </c>
      <c r="T785" t="s">
        <v>57</v>
      </c>
      <c r="U785" s="66">
        <v>4.1666666666666664E-2</v>
      </c>
      <c r="V785" t="s">
        <v>48</v>
      </c>
      <c r="W785" t="s">
        <v>34</v>
      </c>
      <c r="X785" s="53">
        <v>0.24</v>
      </c>
      <c r="Y785" s="53">
        <v>0.24</v>
      </c>
      <c r="Z785" s="54">
        <v>0.65</v>
      </c>
      <c r="AA785" s="67" t="str">
        <f>TEXT(RESULT__B[[#This Row],[TIME]],"AM/PM")</f>
        <v>AM</v>
      </c>
      <c r="AB785" t="str">
        <f>TEXT(RESULT__B[[#This Row],[DTEDAY]],"DD")</f>
        <v>05</v>
      </c>
    </row>
    <row r="786" spans="1:28" x14ac:dyDescent="0.25">
      <c r="A786" t="s">
        <v>17</v>
      </c>
      <c r="B786">
        <v>784</v>
      </c>
      <c r="C786" s="1">
        <v>40579</v>
      </c>
      <c r="D786">
        <v>1</v>
      </c>
      <c r="E786">
        <v>0</v>
      </c>
      <c r="F786">
        <v>2</v>
      </c>
      <c r="G786">
        <v>2</v>
      </c>
      <c r="H786" t="s">
        <v>21</v>
      </c>
      <c r="I786">
        <v>6</v>
      </c>
      <c r="J786">
        <v>2</v>
      </c>
      <c r="K786" s="53">
        <v>0.24</v>
      </c>
      <c r="L786" s="53">
        <v>0.2424</v>
      </c>
      <c r="M786">
        <v>0.75</v>
      </c>
      <c r="N786">
        <v>0.16420000000000001</v>
      </c>
      <c r="O786">
        <v>5</v>
      </c>
      <c r="P786">
        <v>12</v>
      </c>
      <c r="Q786">
        <v>17</v>
      </c>
      <c r="R786" t="s">
        <v>33</v>
      </c>
      <c r="S786">
        <v>2011</v>
      </c>
      <c r="T786" t="s">
        <v>57</v>
      </c>
      <c r="U786" s="66">
        <v>8.3333333333333329E-2</v>
      </c>
      <c r="V786" t="s">
        <v>48</v>
      </c>
      <c r="W786" t="s">
        <v>34</v>
      </c>
      <c r="X786" s="53">
        <v>0.24</v>
      </c>
      <c r="Y786" s="53">
        <v>0.24</v>
      </c>
      <c r="Z786" s="54">
        <v>0.75</v>
      </c>
      <c r="AA786" s="67" t="str">
        <f>TEXT(RESULT__B[[#This Row],[TIME]],"AM/PM")</f>
        <v>AM</v>
      </c>
      <c r="AB786" t="str">
        <f>TEXT(RESULT__B[[#This Row],[DTEDAY]],"DD")</f>
        <v>05</v>
      </c>
    </row>
    <row r="787" spans="1:28" x14ac:dyDescent="0.25">
      <c r="A787" t="s">
        <v>17</v>
      </c>
      <c r="B787">
        <v>785</v>
      </c>
      <c r="C787" s="1">
        <v>40579</v>
      </c>
      <c r="D787">
        <v>1</v>
      </c>
      <c r="E787">
        <v>0</v>
      </c>
      <c r="F787">
        <v>2</v>
      </c>
      <c r="G787">
        <v>3</v>
      </c>
      <c r="H787" t="s">
        <v>21</v>
      </c>
      <c r="I787">
        <v>6</v>
      </c>
      <c r="J787">
        <v>2</v>
      </c>
      <c r="K787" s="53">
        <v>0.24</v>
      </c>
      <c r="L787" s="53">
        <v>0.2424</v>
      </c>
      <c r="M787">
        <v>0.75</v>
      </c>
      <c r="N787">
        <v>0.16420000000000001</v>
      </c>
      <c r="O787">
        <v>1</v>
      </c>
      <c r="P787">
        <v>10</v>
      </c>
      <c r="Q787">
        <v>11</v>
      </c>
      <c r="R787" t="s">
        <v>33</v>
      </c>
      <c r="S787">
        <v>2011</v>
      </c>
      <c r="T787" t="s">
        <v>57</v>
      </c>
      <c r="U787" s="66">
        <v>0.125</v>
      </c>
      <c r="V787" t="s">
        <v>48</v>
      </c>
      <c r="W787" t="s">
        <v>34</v>
      </c>
      <c r="X787" s="53">
        <v>0.24</v>
      </c>
      <c r="Y787" s="53">
        <v>0.24</v>
      </c>
      <c r="Z787" s="54">
        <v>0.75</v>
      </c>
      <c r="AA787" s="67" t="str">
        <f>TEXT(RESULT__B[[#This Row],[TIME]],"AM/PM")</f>
        <v>AM</v>
      </c>
      <c r="AB787" t="str">
        <f>TEXT(RESULT__B[[#This Row],[DTEDAY]],"DD")</f>
        <v>05</v>
      </c>
    </row>
    <row r="788" spans="1:28" x14ac:dyDescent="0.25">
      <c r="A788" t="s">
        <v>17</v>
      </c>
      <c r="B788">
        <v>786</v>
      </c>
      <c r="C788" s="1">
        <v>40579</v>
      </c>
      <c r="D788">
        <v>1</v>
      </c>
      <c r="E788">
        <v>0</v>
      </c>
      <c r="F788">
        <v>2</v>
      </c>
      <c r="G788">
        <v>4</v>
      </c>
      <c r="H788" t="s">
        <v>21</v>
      </c>
      <c r="I788">
        <v>6</v>
      </c>
      <c r="J788">
        <v>3</v>
      </c>
      <c r="K788" s="53">
        <v>0.22</v>
      </c>
      <c r="L788" s="53">
        <v>0.2273</v>
      </c>
      <c r="M788">
        <v>0.93</v>
      </c>
      <c r="N788">
        <v>0.1343</v>
      </c>
      <c r="O788">
        <v>0</v>
      </c>
      <c r="P788">
        <v>8</v>
      </c>
      <c r="Q788">
        <v>8</v>
      </c>
      <c r="R788" t="s">
        <v>33</v>
      </c>
      <c r="S788">
        <v>2011</v>
      </c>
      <c r="T788" t="s">
        <v>57</v>
      </c>
      <c r="U788" s="66">
        <v>0.16666666666666666</v>
      </c>
      <c r="V788" t="s">
        <v>48</v>
      </c>
      <c r="W788" t="s">
        <v>35</v>
      </c>
      <c r="X788" s="53">
        <v>0.22</v>
      </c>
      <c r="Y788" s="53">
        <v>0.23</v>
      </c>
      <c r="Z788" s="54">
        <v>0.93</v>
      </c>
      <c r="AA788" s="67" t="str">
        <f>TEXT(RESULT__B[[#This Row],[TIME]],"AM/PM")</f>
        <v>AM</v>
      </c>
      <c r="AB788" t="str">
        <f>TEXT(RESULT__B[[#This Row],[DTEDAY]],"DD")</f>
        <v>05</v>
      </c>
    </row>
    <row r="789" spans="1:28" x14ac:dyDescent="0.25">
      <c r="A789" t="s">
        <v>17</v>
      </c>
      <c r="B789">
        <v>787</v>
      </c>
      <c r="C789" s="1">
        <v>40579</v>
      </c>
      <c r="D789">
        <v>1</v>
      </c>
      <c r="E789">
        <v>0</v>
      </c>
      <c r="F789">
        <v>2</v>
      </c>
      <c r="G789">
        <v>5</v>
      </c>
      <c r="H789" t="s">
        <v>21</v>
      </c>
      <c r="I789">
        <v>6</v>
      </c>
      <c r="J789">
        <v>3</v>
      </c>
      <c r="K789" s="53">
        <v>0.2</v>
      </c>
      <c r="L789" s="53">
        <v>0.2273</v>
      </c>
      <c r="M789">
        <v>1</v>
      </c>
      <c r="N789">
        <v>8.9599999999999999E-2</v>
      </c>
      <c r="O789">
        <v>0</v>
      </c>
      <c r="P789">
        <v>9</v>
      </c>
      <c r="Q789">
        <v>9</v>
      </c>
      <c r="R789" t="s">
        <v>33</v>
      </c>
      <c r="S789">
        <v>2011</v>
      </c>
      <c r="T789" t="s">
        <v>57</v>
      </c>
      <c r="U789" s="66">
        <v>0.20833333333333334</v>
      </c>
      <c r="V789" t="s">
        <v>48</v>
      </c>
      <c r="W789" t="s">
        <v>35</v>
      </c>
      <c r="X789" s="53">
        <v>0.2</v>
      </c>
      <c r="Y789" s="53">
        <v>0.23</v>
      </c>
      <c r="Z789" s="54">
        <v>1</v>
      </c>
      <c r="AA789" s="67" t="str">
        <f>TEXT(RESULT__B[[#This Row],[TIME]],"AM/PM")</f>
        <v>AM</v>
      </c>
      <c r="AB789" t="str">
        <f>TEXT(RESULT__B[[#This Row],[DTEDAY]],"DD")</f>
        <v>05</v>
      </c>
    </row>
    <row r="790" spans="1:28" x14ac:dyDescent="0.25">
      <c r="A790" t="s">
        <v>17</v>
      </c>
      <c r="B790">
        <v>788</v>
      </c>
      <c r="C790" s="1">
        <v>40579</v>
      </c>
      <c r="D790">
        <v>1</v>
      </c>
      <c r="E790">
        <v>0</v>
      </c>
      <c r="F790">
        <v>2</v>
      </c>
      <c r="G790">
        <v>6</v>
      </c>
      <c r="H790" t="s">
        <v>21</v>
      </c>
      <c r="I790">
        <v>6</v>
      </c>
      <c r="J790">
        <v>3</v>
      </c>
      <c r="K790" s="53">
        <v>0.2</v>
      </c>
      <c r="L790" s="53">
        <v>0.2576</v>
      </c>
      <c r="M790">
        <v>1</v>
      </c>
      <c r="N790">
        <v>0</v>
      </c>
      <c r="O790">
        <v>0</v>
      </c>
      <c r="P790">
        <v>4</v>
      </c>
      <c r="Q790">
        <v>4</v>
      </c>
      <c r="R790" t="s">
        <v>33</v>
      </c>
      <c r="S790">
        <v>2011</v>
      </c>
      <c r="T790" t="s">
        <v>57</v>
      </c>
      <c r="U790" s="66">
        <v>0.25</v>
      </c>
      <c r="V790" t="s">
        <v>48</v>
      </c>
      <c r="W790" t="s">
        <v>35</v>
      </c>
      <c r="X790" s="53">
        <v>0.2</v>
      </c>
      <c r="Y790" s="53">
        <v>0.26</v>
      </c>
      <c r="Z790" s="54">
        <v>1</v>
      </c>
      <c r="AA790" s="67" t="str">
        <f>TEXT(RESULT__B[[#This Row],[TIME]],"AM/PM")</f>
        <v>AM</v>
      </c>
      <c r="AB790" t="str">
        <f>TEXT(RESULT__B[[#This Row],[DTEDAY]],"DD")</f>
        <v>05</v>
      </c>
    </row>
    <row r="791" spans="1:28" x14ac:dyDescent="0.25">
      <c r="A791" t="s">
        <v>17</v>
      </c>
      <c r="B791">
        <v>789</v>
      </c>
      <c r="C791" s="1">
        <v>40579</v>
      </c>
      <c r="D791">
        <v>1</v>
      </c>
      <c r="E791">
        <v>0</v>
      </c>
      <c r="F791">
        <v>2</v>
      </c>
      <c r="G791">
        <v>7</v>
      </c>
      <c r="H791" t="s">
        <v>21</v>
      </c>
      <c r="I791">
        <v>6</v>
      </c>
      <c r="J791">
        <v>3</v>
      </c>
      <c r="K791" s="53">
        <v>0.22</v>
      </c>
      <c r="L791" s="53">
        <v>0.2576</v>
      </c>
      <c r="M791">
        <v>0.93</v>
      </c>
      <c r="N791">
        <v>8.9599999999999999E-2</v>
      </c>
      <c r="O791">
        <v>0</v>
      </c>
      <c r="P791">
        <v>4</v>
      </c>
      <c r="Q791">
        <v>4</v>
      </c>
      <c r="R791" t="s">
        <v>33</v>
      </c>
      <c r="S791">
        <v>2011</v>
      </c>
      <c r="T791" t="s">
        <v>57</v>
      </c>
      <c r="U791" s="66">
        <v>0.29166666666666669</v>
      </c>
      <c r="V791" t="s">
        <v>48</v>
      </c>
      <c r="W791" t="s">
        <v>35</v>
      </c>
      <c r="X791" s="53">
        <v>0.22</v>
      </c>
      <c r="Y791" s="53">
        <v>0.26</v>
      </c>
      <c r="Z791" s="54">
        <v>0.93</v>
      </c>
      <c r="AA791" s="67" t="str">
        <f>TEXT(RESULT__B[[#This Row],[TIME]],"AM/PM")</f>
        <v>AM</v>
      </c>
      <c r="AB791" t="str">
        <f>TEXT(RESULT__B[[#This Row],[DTEDAY]],"DD")</f>
        <v>05</v>
      </c>
    </row>
    <row r="792" spans="1:28" x14ac:dyDescent="0.25">
      <c r="A792" t="s">
        <v>17</v>
      </c>
      <c r="B792">
        <v>790</v>
      </c>
      <c r="C792" s="1">
        <v>40579</v>
      </c>
      <c r="D792">
        <v>1</v>
      </c>
      <c r="E792">
        <v>0</v>
      </c>
      <c r="F792">
        <v>2</v>
      </c>
      <c r="G792">
        <v>8</v>
      </c>
      <c r="H792" t="s">
        <v>21</v>
      </c>
      <c r="I792">
        <v>6</v>
      </c>
      <c r="J792">
        <v>3</v>
      </c>
      <c r="K792" s="53">
        <v>0.2</v>
      </c>
      <c r="L792" s="53">
        <v>0.2273</v>
      </c>
      <c r="M792">
        <v>1</v>
      </c>
      <c r="N792">
        <v>8.9599999999999999E-2</v>
      </c>
      <c r="O792">
        <v>0</v>
      </c>
      <c r="P792">
        <v>10</v>
      </c>
      <c r="Q792">
        <v>10</v>
      </c>
      <c r="R792" t="s">
        <v>33</v>
      </c>
      <c r="S792">
        <v>2011</v>
      </c>
      <c r="T792" t="s">
        <v>57</v>
      </c>
      <c r="U792" s="66">
        <v>0.33333333333333331</v>
      </c>
      <c r="V792" t="s">
        <v>48</v>
      </c>
      <c r="W792" t="s">
        <v>35</v>
      </c>
      <c r="X792" s="53">
        <v>0.2</v>
      </c>
      <c r="Y792" s="53">
        <v>0.23</v>
      </c>
      <c r="Z792" s="54">
        <v>1</v>
      </c>
      <c r="AA792" s="67" t="str">
        <f>TEXT(RESULT__B[[#This Row],[TIME]],"AM/PM")</f>
        <v>AM</v>
      </c>
      <c r="AB792" t="str">
        <f>TEXT(RESULT__B[[#This Row],[DTEDAY]],"DD")</f>
        <v>05</v>
      </c>
    </row>
    <row r="793" spans="1:28" x14ac:dyDescent="0.25">
      <c r="A793" t="s">
        <v>17</v>
      </c>
      <c r="B793">
        <v>791</v>
      </c>
      <c r="C793" s="1">
        <v>40579</v>
      </c>
      <c r="D793">
        <v>1</v>
      </c>
      <c r="E793">
        <v>0</v>
      </c>
      <c r="F793">
        <v>2</v>
      </c>
      <c r="G793">
        <v>9</v>
      </c>
      <c r="H793" t="s">
        <v>21</v>
      </c>
      <c r="I793">
        <v>6</v>
      </c>
      <c r="J793">
        <v>3</v>
      </c>
      <c r="K793" s="53">
        <v>0.2</v>
      </c>
      <c r="L793" s="53">
        <v>0.2273</v>
      </c>
      <c r="M793">
        <v>1</v>
      </c>
      <c r="N793">
        <v>8.9599999999999999E-2</v>
      </c>
      <c r="O793">
        <v>3</v>
      </c>
      <c r="P793">
        <v>17</v>
      </c>
      <c r="Q793">
        <v>20</v>
      </c>
      <c r="R793" t="s">
        <v>33</v>
      </c>
      <c r="S793">
        <v>2011</v>
      </c>
      <c r="T793" t="s">
        <v>57</v>
      </c>
      <c r="U793" s="66">
        <v>0.375</v>
      </c>
      <c r="V793" t="s">
        <v>48</v>
      </c>
      <c r="W793" t="s">
        <v>35</v>
      </c>
      <c r="X793" s="53">
        <v>0.2</v>
      </c>
      <c r="Y793" s="53">
        <v>0.23</v>
      </c>
      <c r="Z793" s="54">
        <v>1</v>
      </c>
      <c r="AA793" s="67" t="str">
        <f>TEXT(RESULT__B[[#This Row],[TIME]],"AM/PM")</f>
        <v>AM</v>
      </c>
      <c r="AB793" t="str">
        <f>TEXT(RESULT__B[[#This Row],[DTEDAY]],"DD")</f>
        <v>05</v>
      </c>
    </row>
    <row r="794" spans="1:28" x14ac:dyDescent="0.25">
      <c r="A794" t="s">
        <v>17</v>
      </c>
      <c r="B794">
        <v>792</v>
      </c>
      <c r="C794" s="1">
        <v>40579</v>
      </c>
      <c r="D794">
        <v>1</v>
      </c>
      <c r="E794">
        <v>0</v>
      </c>
      <c r="F794">
        <v>2</v>
      </c>
      <c r="G794">
        <v>10</v>
      </c>
      <c r="H794" t="s">
        <v>21</v>
      </c>
      <c r="I794">
        <v>6</v>
      </c>
      <c r="J794">
        <v>3</v>
      </c>
      <c r="K794" s="53">
        <v>0.2</v>
      </c>
      <c r="L794" s="53">
        <v>0.21210000000000001</v>
      </c>
      <c r="M794">
        <v>1</v>
      </c>
      <c r="N794">
        <v>0.1343</v>
      </c>
      <c r="O794">
        <v>3</v>
      </c>
      <c r="P794">
        <v>31</v>
      </c>
      <c r="Q794">
        <v>34</v>
      </c>
      <c r="R794" t="s">
        <v>33</v>
      </c>
      <c r="S794">
        <v>2011</v>
      </c>
      <c r="T794" t="s">
        <v>57</v>
      </c>
      <c r="U794" s="66">
        <v>0.41666666666666669</v>
      </c>
      <c r="V794" t="s">
        <v>48</v>
      </c>
      <c r="W794" t="s">
        <v>35</v>
      </c>
      <c r="X794" s="53">
        <v>0.2</v>
      </c>
      <c r="Y794" s="53">
        <v>0.21</v>
      </c>
      <c r="Z794" s="54">
        <v>1</v>
      </c>
      <c r="AA794" s="67" t="str">
        <f>TEXT(RESULT__B[[#This Row],[TIME]],"AM/PM")</f>
        <v>AM</v>
      </c>
      <c r="AB794" t="str">
        <f>TEXT(RESULT__B[[#This Row],[DTEDAY]],"DD")</f>
        <v>05</v>
      </c>
    </row>
    <row r="795" spans="1:28" x14ac:dyDescent="0.25">
      <c r="A795" t="s">
        <v>17</v>
      </c>
      <c r="B795">
        <v>793</v>
      </c>
      <c r="C795" s="1">
        <v>40579</v>
      </c>
      <c r="D795">
        <v>1</v>
      </c>
      <c r="E795">
        <v>0</v>
      </c>
      <c r="F795">
        <v>2</v>
      </c>
      <c r="G795">
        <v>11</v>
      </c>
      <c r="H795" t="s">
        <v>21</v>
      </c>
      <c r="I795">
        <v>6</v>
      </c>
      <c r="J795">
        <v>3</v>
      </c>
      <c r="K795" s="53">
        <v>0.22</v>
      </c>
      <c r="L795" s="53">
        <v>0.2273</v>
      </c>
      <c r="M795">
        <v>1</v>
      </c>
      <c r="N795">
        <v>0.1343</v>
      </c>
      <c r="O795">
        <v>1</v>
      </c>
      <c r="P795">
        <v>46</v>
      </c>
      <c r="Q795">
        <v>47</v>
      </c>
      <c r="R795" t="s">
        <v>33</v>
      </c>
      <c r="S795">
        <v>2011</v>
      </c>
      <c r="T795" t="s">
        <v>57</v>
      </c>
      <c r="U795" s="66">
        <v>0.45833333333333331</v>
      </c>
      <c r="V795" t="s">
        <v>48</v>
      </c>
      <c r="W795" t="s">
        <v>35</v>
      </c>
      <c r="X795" s="53">
        <v>0.22</v>
      </c>
      <c r="Y795" s="53">
        <v>0.23</v>
      </c>
      <c r="Z795" s="54">
        <v>1</v>
      </c>
      <c r="AA795" s="67" t="str">
        <f>TEXT(RESULT__B[[#This Row],[TIME]],"AM/PM")</f>
        <v>AM</v>
      </c>
      <c r="AB795" t="str">
        <f>TEXT(RESULT__B[[#This Row],[DTEDAY]],"DD")</f>
        <v>05</v>
      </c>
    </row>
    <row r="796" spans="1:28" x14ac:dyDescent="0.25">
      <c r="A796" t="s">
        <v>17</v>
      </c>
      <c r="B796">
        <v>794</v>
      </c>
      <c r="C796" s="1">
        <v>40579</v>
      </c>
      <c r="D796">
        <v>1</v>
      </c>
      <c r="E796">
        <v>0</v>
      </c>
      <c r="F796">
        <v>2</v>
      </c>
      <c r="G796">
        <v>12</v>
      </c>
      <c r="H796" t="s">
        <v>21</v>
      </c>
      <c r="I796">
        <v>6</v>
      </c>
      <c r="J796">
        <v>3</v>
      </c>
      <c r="K796" s="53">
        <v>0.22</v>
      </c>
      <c r="L796" s="53">
        <v>0.2273</v>
      </c>
      <c r="M796">
        <v>1</v>
      </c>
      <c r="N796">
        <v>0.16420000000000001</v>
      </c>
      <c r="O796">
        <v>10</v>
      </c>
      <c r="P796">
        <v>42</v>
      </c>
      <c r="Q796">
        <v>52</v>
      </c>
      <c r="R796" t="s">
        <v>33</v>
      </c>
      <c r="S796">
        <v>2011</v>
      </c>
      <c r="T796" t="s">
        <v>57</v>
      </c>
      <c r="U796" s="66">
        <v>0.5</v>
      </c>
      <c r="V796" t="s">
        <v>48</v>
      </c>
      <c r="W796" t="s">
        <v>35</v>
      </c>
      <c r="X796" s="53">
        <v>0.22</v>
      </c>
      <c r="Y796" s="53">
        <v>0.23</v>
      </c>
      <c r="Z796" s="54">
        <v>1</v>
      </c>
      <c r="AA796" s="67" t="str">
        <f>TEXT(RESULT__B[[#This Row],[TIME]],"AM/PM")</f>
        <v>PM</v>
      </c>
      <c r="AB796" t="str">
        <f>TEXT(RESULT__B[[#This Row],[DTEDAY]],"DD")</f>
        <v>05</v>
      </c>
    </row>
    <row r="797" spans="1:28" x14ac:dyDescent="0.25">
      <c r="A797" t="s">
        <v>17</v>
      </c>
      <c r="B797">
        <v>795</v>
      </c>
      <c r="C797" s="1">
        <v>40579</v>
      </c>
      <c r="D797">
        <v>1</v>
      </c>
      <c r="E797">
        <v>0</v>
      </c>
      <c r="F797">
        <v>2</v>
      </c>
      <c r="G797">
        <v>13</v>
      </c>
      <c r="H797" t="s">
        <v>21</v>
      </c>
      <c r="I797">
        <v>6</v>
      </c>
      <c r="J797">
        <v>3</v>
      </c>
      <c r="K797" s="53">
        <v>0.22</v>
      </c>
      <c r="L797" s="53">
        <v>0.2273</v>
      </c>
      <c r="M797">
        <v>1</v>
      </c>
      <c r="N797">
        <v>0.16420000000000001</v>
      </c>
      <c r="O797">
        <v>10</v>
      </c>
      <c r="P797">
        <v>62</v>
      </c>
      <c r="Q797">
        <v>72</v>
      </c>
      <c r="R797" t="s">
        <v>33</v>
      </c>
      <c r="S797">
        <v>2011</v>
      </c>
      <c r="T797" t="s">
        <v>57</v>
      </c>
      <c r="U797" s="66">
        <v>0.54166666666666663</v>
      </c>
      <c r="V797" t="s">
        <v>48</v>
      </c>
      <c r="W797" t="s">
        <v>35</v>
      </c>
      <c r="X797" s="53">
        <v>0.22</v>
      </c>
      <c r="Y797" s="53">
        <v>0.23</v>
      </c>
      <c r="Z797" s="54">
        <v>1</v>
      </c>
      <c r="AA797" s="67" t="str">
        <f>TEXT(RESULT__B[[#This Row],[TIME]],"AM/PM")</f>
        <v>PM</v>
      </c>
      <c r="AB797" t="str">
        <f>TEXT(RESULT__B[[#This Row],[DTEDAY]],"DD")</f>
        <v>05</v>
      </c>
    </row>
    <row r="798" spans="1:28" x14ac:dyDescent="0.25">
      <c r="A798" t="s">
        <v>17</v>
      </c>
      <c r="B798">
        <v>796</v>
      </c>
      <c r="C798" s="1">
        <v>40579</v>
      </c>
      <c r="D798">
        <v>1</v>
      </c>
      <c r="E798">
        <v>0</v>
      </c>
      <c r="F798">
        <v>2</v>
      </c>
      <c r="G798">
        <v>14</v>
      </c>
      <c r="H798" t="s">
        <v>21</v>
      </c>
      <c r="I798">
        <v>6</v>
      </c>
      <c r="J798">
        <v>3</v>
      </c>
      <c r="K798" s="53">
        <v>0.22</v>
      </c>
      <c r="L798" s="53">
        <v>0.2727</v>
      </c>
      <c r="M798">
        <v>1</v>
      </c>
      <c r="N798">
        <v>0</v>
      </c>
      <c r="O798">
        <v>5</v>
      </c>
      <c r="P798">
        <v>50</v>
      </c>
      <c r="Q798">
        <v>55</v>
      </c>
      <c r="R798" t="s">
        <v>33</v>
      </c>
      <c r="S798">
        <v>2011</v>
      </c>
      <c r="T798" t="s">
        <v>57</v>
      </c>
      <c r="U798" s="66">
        <v>0.58333333333333337</v>
      </c>
      <c r="V798" t="s">
        <v>48</v>
      </c>
      <c r="W798" t="s">
        <v>35</v>
      </c>
      <c r="X798" s="53">
        <v>0.22</v>
      </c>
      <c r="Y798" s="53">
        <v>0.27</v>
      </c>
      <c r="Z798" s="54">
        <v>1</v>
      </c>
      <c r="AA798" s="67" t="str">
        <f>TEXT(RESULT__B[[#This Row],[TIME]],"AM/PM")</f>
        <v>PM</v>
      </c>
      <c r="AB798" t="str">
        <f>TEXT(RESULT__B[[#This Row],[DTEDAY]],"DD")</f>
        <v>05</v>
      </c>
    </row>
    <row r="799" spans="1:28" x14ac:dyDescent="0.25">
      <c r="A799" t="s">
        <v>17</v>
      </c>
      <c r="B799">
        <v>797</v>
      </c>
      <c r="C799" s="1">
        <v>40579</v>
      </c>
      <c r="D799">
        <v>1</v>
      </c>
      <c r="E799">
        <v>0</v>
      </c>
      <c r="F799">
        <v>2</v>
      </c>
      <c r="G799">
        <v>15</v>
      </c>
      <c r="H799" t="s">
        <v>21</v>
      </c>
      <c r="I799">
        <v>6</v>
      </c>
      <c r="J799">
        <v>3</v>
      </c>
      <c r="K799" s="53">
        <v>0.22</v>
      </c>
      <c r="L799" s="53">
        <v>0.2727</v>
      </c>
      <c r="M799">
        <v>1</v>
      </c>
      <c r="N799">
        <v>0</v>
      </c>
      <c r="O799">
        <v>11</v>
      </c>
      <c r="P799">
        <v>49</v>
      </c>
      <c r="Q799">
        <v>60</v>
      </c>
      <c r="R799" t="s">
        <v>33</v>
      </c>
      <c r="S799">
        <v>2011</v>
      </c>
      <c r="T799" t="s">
        <v>57</v>
      </c>
      <c r="U799" s="66">
        <v>0.625</v>
      </c>
      <c r="V799" t="s">
        <v>48</v>
      </c>
      <c r="W799" t="s">
        <v>35</v>
      </c>
      <c r="X799" s="53">
        <v>0.22</v>
      </c>
      <c r="Y799" s="53">
        <v>0.27</v>
      </c>
      <c r="Z799" s="54">
        <v>1</v>
      </c>
      <c r="AA799" s="67" t="str">
        <f>TEXT(RESULT__B[[#This Row],[TIME]],"AM/PM")</f>
        <v>PM</v>
      </c>
      <c r="AB799" t="str">
        <f>TEXT(RESULT__B[[#This Row],[DTEDAY]],"DD")</f>
        <v>05</v>
      </c>
    </row>
    <row r="800" spans="1:28" x14ac:dyDescent="0.25">
      <c r="A800" t="s">
        <v>17</v>
      </c>
      <c r="B800">
        <v>798</v>
      </c>
      <c r="C800" s="1">
        <v>40579</v>
      </c>
      <c r="D800">
        <v>1</v>
      </c>
      <c r="E800">
        <v>0</v>
      </c>
      <c r="F800">
        <v>2</v>
      </c>
      <c r="G800">
        <v>16</v>
      </c>
      <c r="H800" t="s">
        <v>21</v>
      </c>
      <c r="I800">
        <v>6</v>
      </c>
      <c r="J800">
        <v>3</v>
      </c>
      <c r="K800" s="53">
        <v>0.22</v>
      </c>
      <c r="L800" s="53">
        <v>0.2273</v>
      </c>
      <c r="M800">
        <v>1</v>
      </c>
      <c r="N800">
        <v>0.1343</v>
      </c>
      <c r="O800">
        <v>8</v>
      </c>
      <c r="P800">
        <v>63</v>
      </c>
      <c r="Q800">
        <v>71</v>
      </c>
      <c r="R800" t="s">
        <v>33</v>
      </c>
      <c r="S800">
        <v>2011</v>
      </c>
      <c r="T800" t="s">
        <v>57</v>
      </c>
      <c r="U800" s="66">
        <v>0.66666666666666663</v>
      </c>
      <c r="V800" t="s">
        <v>48</v>
      </c>
      <c r="W800" t="s">
        <v>35</v>
      </c>
      <c r="X800" s="53">
        <v>0.22</v>
      </c>
      <c r="Y800" s="53">
        <v>0.23</v>
      </c>
      <c r="Z800" s="54">
        <v>1</v>
      </c>
      <c r="AA800" s="67" t="str">
        <f>TEXT(RESULT__B[[#This Row],[TIME]],"AM/PM")</f>
        <v>PM</v>
      </c>
      <c r="AB800" t="str">
        <f>TEXT(RESULT__B[[#This Row],[DTEDAY]],"DD")</f>
        <v>05</v>
      </c>
    </row>
    <row r="801" spans="1:28" x14ac:dyDescent="0.25">
      <c r="A801" t="s">
        <v>17</v>
      </c>
      <c r="B801">
        <v>799</v>
      </c>
      <c r="C801" s="1">
        <v>40579</v>
      </c>
      <c r="D801">
        <v>1</v>
      </c>
      <c r="E801">
        <v>0</v>
      </c>
      <c r="F801">
        <v>2</v>
      </c>
      <c r="G801">
        <v>17</v>
      </c>
      <c r="H801" t="s">
        <v>21</v>
      </c>
      <c r="I801">
        <v>6</v>
      </c>
      <c r="J801">
        <v>2</v>
      </c>
      <c r="K801" s="53">
        <v>0.24</v>
      </c>
      <c r="L801" s="53">
        <v>0.21210000000000001</v>
      </c>
      <c r="M801">
        <v>1</v>
      </c>
      <c r="N801">
        <v>0.28360000000000002</v>
      </c>
      <c r="O801">
        <v>14</v>
      </c>
      <c r="P801">
        <v>64</v>
      </c>
      <c r="Q801">
        <v>78</v>
      </c>
      <c r="R801" t="s">
        <v>33</v>
      </c>
      <c r="S801">
        <v>2011</v>
      </c>
      <c r="T801" t="s">
        <v>57</v>
      </c>
      <c r="U801" s="66">
        <v>0.70833333333333337</v>
      </c>
      <c r="V801" t="s">
        <v>48</v>
      </c>
      <c r="W801" t="s">
        <v>34</v>
      </c>
      <c r="X801" s="53">
        <v>0.24</v>
      </c>
      <c r="Y801" s="53">
        <v>0.21</v>
      </c>
      <c r="Z801" s="54">
        <v>1</v>
      </c>
      <c r="AA801" s="67" t="str">
        <f>TEXT(RESULT__B[[#This Row],[TIME]],"AM/PM")</f>
        <v>PM</v>
      </c>
      <c r="AB801" t="str">
        <f>TEXT(RESULT__B[[#This Row],[DTEDAY]],"DD")</f>
        <v>05</v>
      </c>
    </row>
    <row r="802" spans="1:28" x14ac:dyDescent="0.25">
      <c r="A802" t="s">
        <v>17</v>
      </c>
      <c r="B802">
        <v>800</v>
      </c>
      <c r="C802" s="1">
        <v>40579</v>
      </c>
      <c r="D802">
        <v>1</v>
      </c>
      <c r="E802">
        <v>0</v>
      </c>
      <c r="F802">
        <v>2</v>
      </c>
      <c r="G802">
        <v>18</v>
      </c>
      <c r="H802" t="s">
        <v>21</v>
      </c>
      <c r="I802">
        <v>6</v>
      </c>
      <c r="J802">
        <v>2</v>
      </c>
      <c r="K802" s="53">
        <v>0.28000000000000003</v>
      </c>
      <c r="L802" s="53">
        <v>0.2424</v>
      </c>
      <c r="M802">
        <v>0.93</v>
      </c>
      <c r="N802">
        <v>0.44779999999999998</v>
      </c>
      <c r="O802">
        <v>2</v>
      </c>
      <c r="P802">
        <v>81</v>
      </c>
      <c r="Q802">
        <v>83</v>
      </c>
      <c r="R802" t="s">
        <v>33</v>
      </c>
      <c r="S802">
        <v>2011</v>
      </c>
      <c r="T802" t="s">
        <v>57</v>
      </c>
      <c r="U802" s="66">
        <v>0.75</v>
      </c>
      <c r="V802" t="s">
        <v>48</v>
      </c>
      <c r="W802" t="s">
        <v>34</v>
      </c>
      <c r="X802" s="53">
        <v>0.28000000000000003</v>
      </c>
      <c r="Y802" s="53">
        <v>0.24</v>
      </c>
      <c r="Z802" s="54">
        <v>0.93</v>
      </c>
      <c r="AA802" s="67" t="str">
        <f>TEXT(RESULT__B[[#This Row],[TIME]],"AM/PM")</f>
        <v>PM</v>
      </c>
      <c r="AB802" t="str">
        <f>TEXT(RESULT__B[[#This Row],[DTEDAY]],"DD")</f>
        <v>05</v>
      </c>
    </row>
    <row r="803" spans="1:28" x14ac:dyDescent="0.25">
      <c r="A803" t="s">
        <v>17</v>
      </c>
      <c r="B803">
        <v>801</v>
      </c>
      <c r="C803" s="1">
        <v>40579</v>
      </c>
      <c r="D803">
        <v>1</v>
      </c>
      <c r="E803">
        <v>0</v>
      </c>
      <c r="F803">
        <v>2</v>
      </c>
      <c r="G803">
        <v>19</v>
      </c>
      <c r="H803" t="s">
        <v>21</v>
      </c>
      <c r="I803">
        <v>6</v>
      </c>
      <c r="J803">
        <v>2</v>
      </c>
      <c r="K803" s="53">
        <v>0.28000000000000003</v>
      </c>
      <c r="L803" s="53">
        <v>0.2424</v>
      </c>
      <c r="M803">
        <v>0.93</v>
      </c>
      <c r="N803">
        <v>0.44779999999999998</v>
      </c>
      <c r="O803">
        <v>6</v>
      </c>
      <c r="P803">
        <v>78</v>
      </c>
      <c r="Q803">
        <v>84</v>
      </c>
      <c r="R803" t="s">
        <v>33</v>
      </c>
      <c r="S803">
        <v>2011</v>
      </c>
      <c r="T803" t="s">
        <v>57</v>
      </c>
      <c r="U803" s="66">
        <v>0.79166666666666663</v>
      </c>
      <c r="V803" t="s">
        <v>48</v>
      </c>
      <c r="W803" t="s">
        <v>34</v>
      </c>
      <c r="X803" s="53">
        <v>0.28000000000000003</v>
      </c>
      <c r="Y803" s="53">
        <v>0.24</v>
      </c>
      <c r="Z803" s="54">
        <v>0.93</v>
      </c>
      <c r="AA803" s="67" t="str">
        <f>TEXT(RESULT__B[[#This Row],[TIME]],"AM/PM")</f>
        <v>PM</v>
      </c>
      <c r="AB803" t="str">
        <f>TEXT(RESULT__B[[#This Row],[DTEDAY]],"DD")</f>
        <v>05</v>
      </c>
    </row>
    <row r="804" spans="1:28" x14ac:dyDescent="0.25">
      <c r="A804" t="s">
        <v>17</v>
      </c>
      <c r="B804">
        <v>802</v>
      </c>
      <c r="C804" s="1">
        <v>40579</v>
      </c>
      <c r="D804">
        <v>1</v>
      </c>
      <c r="E804">
        <v>0</v>
      </c>
      <c r="F804">
        <v>2</v>
      </c>
      <c r="G804">
        <v>20</v>
      </c>
      <c r="H804" t="s">
        <v>21</v>
      </c>
      <c r="I804">
        <v>6</v>
      </c>
      <c r="J804">
        <v>1</v>
      </c>
      <c r="K804" s="53">
        <v>0.3</v>
      </c>
      <c r="L804" s="53">
        <v>0.28789999999999999</v>
      </c>
      <c r="M804">
        <v>0.87</v>
      </c>
      <c r="N804">
        <v>0.25369999999999998</v>
      </c>
      <c r="O804">
        <v>5</v>
      </c>
      <c r="P804">
        <v>64</v>
      </c>
      <c r="Q804">
        <v>69</v>
      </c>
      <c r="R804" t="s">
        <v>33</v>
      </c>
      <c r="S804">
        <v>2011</v>
      </c>
      <c r="T804" t="s">
        <v>57</v>
      </c>
      <c r="U804" s="66">
        <v>0.83333333333333337</v>
      </c>
      <c r="V804" t="s">
        <v>48</v>
      </c>
      <c r="W804" t="s">
        <v>32</v>
      </c>
      <c r="X804" s="53">
        <v>0.3</v>
      </c>
      <c r="Y804" s="53">
        <v>0.28999999999999998</v>
      </c>
      <c r="Z804" s="54">
        <v>0.87</v>
      </c>
      <c r="AA804" s="67" t="str">
        <f>TEXT(RESULT__B[[#This Row],[TIME]],"AM/PM")</f>
        <v>PM</v>
      </c>
      <c r="AB804" t="str">
        <f>TEXT(RESULT__B[[#This Row],[DTEDAY]],"DD")</f>
        <v>05</v>
      </c>
    </row>
    <row r="805" spans="1:28" x14ac:dyDescent="0.25">
      <c r="A805" t="s">
        <v>17</v>
      </c>
      <c r="B805">
        <v>803</v>
      </c>
      <c r="C805" s="1">
        <v>40579</v>
      </c>
      <c r="D805">
        <v>1</v>
      </c>
      <c r="E805">
        <v>0</v>
      </c>
      <c r="F805">
        <v>2</v>
      </c>
      <c r="G805">
        <v>21</v>
      </c>
      <c r="H805" t="s">
        <v>21</v>
      </c>
      <c r="I805">
        <v>6</v>
      </c>
      <c r="J805">
        <v>1</v>
      </c>
      <c r="K805" s="53">
        <v>0.26</v>
      </c>
      <c r="L805" s="53">
        <v>0.2576</v>
      </c>
      <c r="M805">
        <v>1</v>
      </c>
      <c r="N805">
        <v>0.19400000000000001</v>
      </c>
      <c r="O805">
        <v>3</v>
      </c>
      <c r="P805">
        <v>53</v>
      </c>
      <c r="Q805">
        <v>56</v>
      </c>
      <c r="R805" t="s">
        <v>33</v>
      </c>
      <c r="S805">
        <v>2011</v>
      </c>
      <c r="T805" t="s">
        <v>57</v>
      </c>
      <c r="U805" s="66">
        <v>0.875</v>
      </c>
      <c r="V805" t="s">
        <v>48</v>
      </c>
      <c r="W805" t="s">
        <v>32</v>
      </c>
      <c r="X805" s="53">
        <v>0.26</v>
      </c>
      <c r="Y805" s="53">
        <v>0.26</v>
      </c>
      <c r="Z805" s="54">
        <v>1</v>
      </c>
      <c r="AA805" s="67" t="str">
        <f>TEXT(RESULT__B[[#This Row],[TIME]],"AM/PM")</f>
        <v>PM</v>
      </c>
      <c r="AB805" t="str">
        <f>TEXT(RESULT__B[[#This Row],[DTEDAY]],"DD")</f>
        <v>05</v>
      </c>
    </row>
    <row r="806" spans="1:28" x14ac:dyDescent="0.25">
      <c r="A806" t="s">
        <v>17</v>
      </c>
      <c r="B806">
        <v>804</v>
      </c>
      <c r="C806" s="1">
        <v>40579</v>
      </c>
      <c r="D806">
        <v>1</v>
      </c>
      <c r="E806">
        <v>0</v>
      </c>
      <c r="F806">
        <v>2</v>
      </c>
      <c r="G806">
        <v>22</v>
      </c>
      <c r="H806" t="s">
        <v>21</v>
      </c>
      <c r="I806">
        <v>6</v>
      </c>
      <c r="J806">
        <v>1</v>
      </c>
      <c r="K806" s="53">
        <v>0.26</v>
      </c>
      <c r="L806" s="53">
        <v>0.2727</v>
      </c>
      <c r="M806">
        <v>0.93</v>
      </c>
      <c r="N806">
        <v>0.1343</v>
      </c>
      <c r="O806">
        <v>2</v>
      </c>
      <c r="P806">
        <v>43</v>
      </c>
      <c r="Q806">
        <v>45</v>
      </c>
      <c r="R806" t="s">
        <v>33</v>
      </c>
      <c r="S806">
        <v>2011</v>
      </c>
      <c r="T806" t="s">
        <v>57</v>
      </c>
      <c r="U806" s="66">
        <v>0.91666666666666663</v>
      </c>
      <c r="V806" t="s">
        <v>48</v>
      </c>
      <c r="W806" t="s">
        <v>32</v>
      </c>
      <c r="X806" s="53">
        <v>0.26</v>
      </c>
      <c r="Y806" s="53">
        <v>0.27</v>
      </c>
      <c r="Z806" s="54">
        <v>0.93</v>
      </c>
      <c r="AA806" s="67" t="str">
        <f>TEXT(RESULT__B[[#This Row],[TIME]],"AM/PM")</f>
        <v>PM</v>
      </c>
      <c r="AB806" t="str">
        <f>TEXT(RESULT__B[[#This Row],[DTEDAY]],"DD")</f>
        <v>05</v>
      </c>
    </row>
    <row r="807" spans="1:28" x14ac:dyDescent="0.25">
      <c r="A807" t="s">
        <v>17</v>
      </c>
      <c r="B807">
        <v>805</v>
      </c>
      <c r="C807" s="1">
        <v>40579</v>
      </c>
      <c r="D807">
        <v>1</v>
      </c>
      <c r="E807">
        <v>0</v>
      </c>
      <c r="F807">
        <v>2</v>
      </c>
      <c r="G807">
        <v>23</v>
      </c>
      <c r="H807" t="s">
        <v>21</v>
      </c>
      <c r="I807">
        <v>6</v>
      </c>
      <c r="J807">
        <v>1</v>
      </c>
      <c r="K807" s="53">
        <v>0.26</v>
      </c>
      <c r="L807" s="53">
        <v>0.2576</v>
      </c>
      <c r="M807">
        <v>0.93</v>
      </c>
      <c r="N807">
        <v>0.22389999999999999</v>
      </c>
      <c r="O807">
        <v>7</v>
      </c>
      <c r="P807">
        <v>52</v>
      </c>
      <c r="Q807">
        <v>59</v>
      </c>
      <c r="R807" t="s">
        <v>33</v>
      </c>
      <c r="S807">
        <v>2011</v>
      </c>
      <c r="T807" t="s">
        <v>57</v>
      </c>
      <c r="U807" s="66">
        <v>0.95833333333333337</v>
      </c>
      <c r="V807" t="s">
        <v>48</v>
      </c>
      <c r="W807" t="s">
        <v>32</v>
      </c>
      <c r="X807" s="53">
        <v>0.26</v>
      </c>
      <c r="Y807" s="53">
        <v>0.26</v>
      </c>
      <c r="Z807" s="54">
        <v>0.93</v>
      </c>
      <c r="AA807" s="67" t="str">
        <f>TEXT(RESULT__B[[#This Row],[TIME]],"AM/PM")</f>
        <v>PM</v>
      </c>
      <c r="AB807" t="str">
        <f>TEXT(RESULT__B[[#This Row],[DTEDAY]],"DD")</f>
        <v>05</v>
      </c>
    </row>
    <row r="808" spans="1:28" x14ac:dyDescent="0.25">
      <c r="A808" t="s">
        <v>17</v>
      </c>
      <c r="B808">
        <v>806</v>
      </c>
      <c r="C808" s="1">
        <v>40580</v>
      </c>
      <c r="D808">
        <v>1</v>
      </c>
      <c r="E808">
        <v>0</v>
      </c>
      <c r="F808">
        <v>2</v>
      </c>
      <c r="G808">
        <v>0</v>
      </c>
      <c r="H808" t="s">
        <v>21</v>
      </c>
      <c r="I808">
        <v>0</v>
      </c>
      <c r="J808">
        <v>1</v>
      </c>
      <c r="K808" s="53">
        <v>0.26</v>
      </c>
      <c r="L808" s="53">
        <v>0.2576</v>
      </c>
      <c r="M808">
        <v>0.7</v>
      </c>
      <c r="N808">
        <v>0.19400000000000001</v>
      </c>
      <c r="O808">
        <v>2</v>
      </c>
      <c r="P808">
        <v>37</v>
      </c>
      <c r="Q808">
        <v>39</v>
      </c>
      <c r="R808" t="s">
        <v>33</v>
      </c>
      <c r="S808">
        <v>2011</v>
      </c>
      <c r="T808" t="s">
        <v>57</v>
      </c>
      <c r="U808" s="66">
        <v>0</v>
      </c>
      <c r="V808" t="s">
        <v>49</v>
      </c>
      <c r="W808" t="s">
        <v>32</v>
      </c>
      <c r="X808" s="53">
        <v>0.26</v>
      </c>
      <c r="Y808" s="53">
        <v>0.26</v>
      </c>
      <c r="Z808" s="54">
        <v>0.7</v>
      </c>
      <c r="AA808" s="67" t="str">
        <f>TEXT(RESULT__B[[#This Row],[TIME]],"AM/PM")</f>
        <v>AM</v>
      </c>
      <c r="AB808" t="str">
        <f>TEXT(RESULT__B[[#This Row],[DTEDAY]],"DD")</f>
        <v>06</v>
      </c>
    </row>
    <row r="809" spans="1:28" x14ac:dyDescent="0.25">
      <c r="A809" t="s">
        <v>17</v>
      </c>
      <c r="B809">
        <v>807</v>
      </c>
      <c r="C809" s="1">
        <v>40580</v>
      </c>
      <c r="D809">
        <v>1</v>
      </c>
      <c r="E809">
        <v>0</v>
      </c>
      <c r="F809">
        <v>2</v>
      </c>
      <c r="G809">
        <v>1</v>
      </c>
      <c r="H809" t="s">
        <v>21</v>
      </c>
      <c r="I809">
        <v>0</v>
      </c>
      <c r="J809">
        <v>1</v>
      </c>
      <c r="K809" s="53">
        <v>0.26</v>
      </c>
      <c r="L809" s="53">
        <v>0.2273</v>
      </c>
      <c r="M809">
        <v>0.65</v>
      </c>
      <c r="N809">
        <v>0.41789999999999999</v>
      </c>
      <c r="O809">
        <v>4</v>
      </c>
      <c r="P809">
        <v>40</v>
      </c>
      <c r="Q809">
        <v>44</v>
      </c>
      <c r="R809" t="s">
        <v>33</v>
      </c>
      <c r="S809">
        <v>2011</v>
      </c>
      <c r="T809" t="s">
        <v>57</v>
      </c>
      <c r="U809" s="66">
        <v>4.1666666666666664E-2</v>
      </c>
      <c r="V809" t="s">
        <v>49</v>
      </c>
      <c r="W809" t="s">
        <v>32</v>
      </c>
      <c r="X809" s="53">
        <v>0.26</v>
      </c>
      <c r="Y809" s="53">
        <v>0.23</v>
      </c>
      <c r="Z809" s="54">
        <v>0.65</v>
      </c>
      <c r="AA809" s="67" t="str">
        <f>TEXT(RESULT__B[[#This Row],[TIME]],"AM/PM")</f>
        <v>AM</v>
      </c>
      <c r="AB809" t="str">
        <f>TEXT(RESULT__B[[#This Row],[DTEDAY]],"DD")</f>
        <v>06</v>
      </c>
    </row>
    <row r="810" spans="1:28" x14ac:dyDescent="0.25">
      <c r="A810" t="s">
        <v>17</v>
      </c>
      <c r="B810">
        <v>808</v>
      </c>
      <c r="C810" s="1">
        <v>40580</v>
      </c>
      <c r="D810">
        <v>1</v>
      </c>
      <c r="E810">
        <v>0</v>
      </c>
      <c r="F810">
        <v>2</v>
      </c>
      <c r="G810">
        <v>2</v>
      </c>
      <c r="H810" t="s">
        <v>21</v>
      </c>
      <c r="I810">
        <v>0</v>
      </c>
      <c r="J810">
        <v>1</v>
      </c>
      <c r="K810" s="53">
        <v>0.26</v>
      </c>
      <c r="L810" s="53">
        <v>0.2273</v>
      </c>
      <c r="M810">
        <v>0.6</v>
      </c>
      <c r="N810">
        <v>0.32840000000000003</v>
      </c>
      <c r="O810">
        <v>0</v>
      </c>
      <c r="P810">
        <v>20</v>
      </c>
      <c r="Q810">
        <v>20</v>
      </c>
      <c r="R810" t="s">
        <v>33</v>
      </c>
      <c r="S810">
        <v>2011</v>
      </c>
      <c r="T810" t="s">
        <v>57</v>
      </c>
      <c r="U810" s="66">
        <v>8.3333333333333329E-2</v>
      </c>
      <c r="V810" t="s">
        <v>49</v>
      </c>
      <c r="W810" t="s">
        <v>32</v>
      </c>
      <c r="X810" s="53">
        <v>0.26</v>
      </c>
      <c r="Y810" s="53">
        <v>0.23</v>
      </c>
      <c r="Z810" s="54">
        <v>0.6</v>
      </c>
      <c r="AA810" s="67" t="str">
        <f>TEXT(RESULT__B[[#This Row],[TIME]],"AM/PM")</f>
        <v>AM</v>
      </c>
      <c r="AB810" t="str">
        <f>TEXT(RESULT__B[[#This Row],[DTEDAY]],"DD")</f>
        <v>06</v>
      </c>
    </row>
    <row r="811" spans="1:28" x14ac:dyDescent="0.25">
      <c r="A811" t="s">
        <v>17</v>
      </c>
      <c r="B811">
        <v>809</v>
      </c>
      <c r="C811" s="1">
        <v>40580</v>
      </c>
      <c r="D811">
        <v>1</v>
      </c>
      <c r="E811">
        <v>0</v>
      </c>
      <c r="F811">
        <v>2</v>
      </c>
      <c r="G811">
        <v>3</v>
      </c>
      <c r="H811" t="s">
        <v>21</v>
      </c>
      <c r="I811">
        <v>0</v>
      </c>
      <c r="J811">
        <v>1</v>
      </c>
      <c r="K811" s="53">
        <v>0.26</v>
      </c>
      <c r="L811" s="53">
        <v>0.28789999999999999</v>
      </c>
      <c r="M811">
        <v>0.6</v>
      </c>
      <c r="N811">
        <v>8.9599999999999999E-2</v>
      </c>
      <c r="O811">
        <v>3</v>
      </c>
      <c r="P811">
        <v>10</v>
      </c>
      <c r="Q811">
        <v>13</v>
      </c>
      <c r="R811" t="s">
        <v>33</v>
      </c>
      <c r="S811">
        <v>2011</v>
      </c>
      <c r="T811" t="s">
        <v>57</v>
      </c>
      <c r="U811" s="66">
        <v>0.125</v>
      </c>
      <c r="V811" t="s">
        <v>49</v>
      </c>
      <c r="W811" t="s">
        <v>32</v>
      </c>
      <c r="X811" s="53">
        <v>0.26</v>
      </c>
      <c r="Y811" s="53">
        <v>0.28999999999999998</v>
      </c>
      <c r="Z811" s="54">
        <v>0.6</v>
      </c>
      <c r="AA811" s="67" t="str">
        <f>TEXT(RESULT__B[[#This Row],[TIME]],"AM/PM")</f>
        <v>AM</v>
      </c>
      <c r="AB811" t="str">
        <f>TEXT(RESULT__B[[#This Row],[DTEDAY]],"DD")</f>
        <v>06</v>
      </c>
    </row>
    <row r="812" spans="1:28" x14ac:dyDescent="0.25">
      <c r="A812" t="s">
        <v>17</v>
      </c>
      <c r="B812">
        <v>810</v>
      </c>
      <c r="C812" s="1">
        <v>40580</v>
      </c>
      <c r="D812">
        <v>1</v>
      </c>
      <c r="E812">
        <v>0</v>
      </c>
      <c r="F812">
        <v>2</v>
      </c>
      <c r="G812">
        <v>4</v>
      </c>
      <c r="H812" t="s">
        <v>21</v>
      </c>
      <c r="I812">
        <v>0</v>
      </c>
      <c r="J812">
        <v>1</v>
      </c>
      <c r="K812" s="53">
        <v>0.26</v>
      </c>
      <c r="L812" s="53">
        <v>0.2273</v>
      </c>
      <c r="M812">
        <v>0.6</v>
      </c>
      <c r="N812">
        <v>0.35820000000000002</v>
      </c>
      <c r="O812">
        <v>0</v>
      </c>
      <c r="P812">
        <v>2</v>
      </c>
      <c r="Q812">
        <v>2</v>
      </c>
      <c r="R812" t="s">
        <v>33</v>
      </c>
      <c r="S812">
        <v>2011</v>
      </c>
      <c r="T812" t="s">
        <v>57</v>
      </c>
      <c r="U812" s="66">
        <v>0.16666666666666666</v>
      </c>
      <c r="V812" t="s">
        <v>49</v>
      </c>
      <c r="W812" t="s">
        <v>32</v>
      </c>
      <c r="X812" s="53">
        <v>0.26</v>
      </c>
      <c r="Y812" s="53">
        <v>0.23</v>
      </c>
      <c r="Z812" s="54">
        <v>0.6</v>
      </c>
      <c r="AA812" s="67" t="str">
        <f>TEXT(RESULT__B[[#This Row],[TIME]],"AM/PM")</f>
        <v>AM</v>
      </c>
      <c r="AB812" t="str">
        <f>TEXT(RESULT__B[[#This Row],[DTEDAY]],"DD")</f>
        <v>06</v>
      </c>
    </row>
    <row r="813" spans="1:28" x14ac:dyDescent="0.25">
      <c r="A813" t="s">
        <v>17</v>
      </c>
      <c r="B813">
        <v>811</v>
      </c>
      <c r="C813" s="1">
        <v>40580</v>
      </c>
      <c r="D813">
        <v>1</v>
      </c>
      <c r="E813">
        <v>0</v>
      </c>
      <c r="F813">
        <v>2</v>
      </c>
      <c r="G813">
        <v>5</v>
      </c>
      <c r="H813" t="s">
        <v>21</v>
      </c>
      <c r="I813">
        <v>0</v>
      </c>
      <c r="J813">
        <v>1</v>
      </c>
      <c r="K813" s="53">
        <v>0.26</v>
      </c>
      <c r="L813" s="53">
        <v>0.2576</v>
      </c>
      <c r="M813">
        <v>0.6</v>
      </c>
      <c r="N813">
        <v>0.22389999999999999</v>
      </c>
      <c r="O813">
        <v>0</v>
      </c>
      <c r="P813">
        <v>1</v>
      </c>
      <c r="Q813">
        <v>1</v>
      </c>
      <c r="R813" t="s">
        <v>33</v>
      </c>
      <c r="S813">
        <v>2011</v>
      </c>
      <c r="T813" t="s">
        <v>57</v>
      </c>
      <c r="U813" s="66">
        <v>0.20833333333333334</v>
      </c>
      <c r="V813" t="s">
        <v>49</v>
      </c>
      <c r="W813" t="s">
        <v>32</v>
      </c>
      <c r="X813" s="53">
        <v>0.26</v>
      </c>
      <c r="Y813" s="53">
        <v>0.26</v>
      </c>
      <c r="Z813" s="54">
        <v>0.6</v>
      </c>
      <c r="AA813" s="67" t="str">
        <f>TEXT(RESULT__B[[#This Row],[TIME]],"AM/PM")</f>
        <v>AM</v>
      </c>
      <c r="AB813" t="str">
        <f>TEXT(RESULT__B[[#This Row],[DTEDAY]],"DD")</f>
        <v>06</v>
      </c>
    </row>
    <row r="814" spans="1:28" x14ac:dyDescent="0.25">
      <c r="A814" t="s">
        <v>17</v>
      </c>
      <c r="B814">
        <v>812</v>
      </c>
      <c r="C814" s="1">
        <v>40580</v>
      </c>
      <c r="D814">
        <v>1</v>
      </c>
      <c r="E814">
        <v>0</v>
      </c>
      <c r="F814">
        <v>2</v>
      </c>
      <c r="G814">
        <v>6</v>
      </c>
      <c r="H814" t="s">
        <v>21</v>
      </c>
      <c r="I814">
        <v>0</v>
      </c>
      <c r="J814">
        <v>1</v>
      </c>
      <c r="K814" s="53">
        <v>0.26</v>
      </c>
      <c r="L814" s="53">
        <v>0.2576</v>
      </c>
      <c r="M814">
        <v>0.6</v>
      </c>
      <c r="N814">
        <v>0.22389999999999999</v>
      </c>
      <c r="O814">
        <v>0</v>
      </c>
      <c r="P814">
        <v>1</v>
      </c>
      <c r="Q814">
        <v>1</v>
      </c>
      <c r="R814" t="s">
        <v>33</v>
      </c>
      <c r="S814">
        <v>2011</v>
      </c>
      <c r="T814" t="s">
        <v>57</v>
      </c>
      <c r="U814" s="66">
        <v>0.25</v>
      </c>
      <c r="V814" t="s">
        <v>49</v>
      </c>
      <c r="W814" t="s">
        <v>32</v>
      </c>
      <c r="X814" s="53">
        <v>0.26</v>
      </c>
      <c r="Y814" s="53">
        <v>0.26</v>
      </c>
      <c r="Z814" s="54">
        <v>0.6</v>
      </c>
      <c r="AA814" s="67" t="str">
        <f>TEXT(RESULT__B[[#This Row],[TIME]],"AM/PM")</f>
        <v>AM</v>
      </c>
      <c r="AB814" t="str">
        <f>TEXT(RESULT__B[[#This Row],[DTEDAY]],"DD")</f>
        <v>06</v>
      </c>
    </row>
    <row r="815" spans="1:28" x14ac:dyDescent="0.25">
      <c r="A815" t="s">
        <v>17</v>
      </c>
      <c r="B815">
        <v>813</v>
      </c>
      <c r="C815" s="1">
        <v>40580</v>
      </c>
      <c r="D815">
        <v>1</v>
      </c>
      <c r="E815">
        <v>0</v>
      </c>
      <c r="F815">
        <v>2</v>
      </c>
      <c r="G815">
        <v>7</v>
      </c>
      <c r="H815" t="s">
        <v>21</v>
      </c>
      <c r="I815">
        <v>0</v>
      </c>
      <c r="J815">
        <v>1</v>
      </c>
      <c r="K815" s="53">
        <v>0.24</v>
      </c>
      <c r="L815" s="53">
        <v>0.2424</v>
      </c>
      <c r="M815">
        <v>0.65</v>
      </c>
      <c r="N815">
        <v>0.16420000000000001</v>
      </c>
      <c r="O815">
        <v>0</v>
      </c>
      <c r="P815">
        <v>8</v>
      </c>
      <c r="Q815">
        <v>8</v>
      </c>
      <c r="R815" t="s">
        <v>33</v>
      </c>
      <c r="S815">
        <v>2011</v>
      </c>
      <c r="T815" t="s">
        <v>57</v>
      </c>
      <c r="U815" s="66">
        <v>0.29166666666666669</v>
      </c>
      <c r="V815" t="s">
        <v>49</v>
      </c>
      <c r="W815" t="s">
        <v>32</v>
      </c>
      <c r="X815" s="53">
        <v>0.24</v>
      </c>
      <c r="Y815" s="53">
        <v>0.24</v>
      </c>
      <c r="Z815" s="54">
        <v>0.65</v>
      </c>
      <c r="AA815" s="67" t="str">
        <f>TEXT(RESULT__B[[#This Row],[TIME]],"AM/PM")</f>
        <v>AM</v>
      </c>
      <c r="AB815" t="str">
        <f>TEXT(RESULT__B[[#This Row],[DTEDAY]],"DD")</f>
        <v>06</v>
      </c>
    </row>
    <row r="816" spans="1:28" x14ac:dyDescent="0.25">
      <c r="A816" t="s">
        <v>17</v>
      </c>
      <c r="B816">
        <v>814</v>
      </c>
      <c r="C816" s="1">
        <v>40580</v>
      </c>
      <c r="D816">
        <v>1</v>
      </c>
      <c r="E816">
        <v>0</v>
      </c>
      <c r="F816">
        <v>2</v>
      </c>
      <c r="G816">
        <v>8</v>
      </c>
      <c r="H816" t="s">
        <v>21</v>
      </c>
      <c r="I816">
        <v>0</v>
      </c>
      <c r="J816">
        <v>1</v>
      </c>
      <c r="K816" s="53">
        <v>0.24</v>
      </c>
      <c r="L816" s="53">
        <v>0.2576</v>
      </c>
      <c r="M816">
        <v>0.65</v>
      </c>
      <c r="N816">
        <v>0.1045</v>
      </c>
      <c r="O816">
        <v>2</v>
      </c>
      <c r="P816">
        <v>21</v>
      </c>
      <c r="Q816">
        <v>23</v>
      </c>
      <c r="R816" t="s">
        <v>33</v>
      </c>
      <c r="S816">
        <v>2011</v>
      </c>
      <c r="T816" t="s">
        <v>57</v>
      </c>
      <c r="U816" s="66">
        <v>0.33333333333333331</v>
      </c>
      <c r="V816" t="s">
        <v>49</v>
      </c>
      <c r="W816" t="s">
        <v>32</v>
      </c>
      <c r="X816" s="53">
        <v>0.24</v>
      </c>
      <c r="Y816" s="53">
        <v>0.26</v>
      </c>
      <c r="Z816" s="54">
        <v>0.65</v>
      </c>
      <c r="AA816" s="67" t="str">
        <f>TEXT(RESULT__B[[#This Row],[TIME]],"AM/PM")</f>
        <v>AM</v>
      </c>
      <c r="AB816" t="str">
        <f>TEXT(RESULT__B[[#This Row],[DTEDAY]],"DD")</f>
        <v>06</v>
      </c>
    </row>
    <row r="817" spans="1:28" x14ac:dyDescent="0.25">
      <c r="A817" t="s">
        <v>17</v>
      </c>
      <c r="B817">
        <v>815</v>
      </c>
      <c r="C817" s="1">
        <v>40580</v>
      </c>
      <c r="D817">
        <v>1</v>
      </c>
      <c r="E817">
        <v>0</v>
      </c>
      <c r="F817">
        <v>2</v>
      </c>
      <c r="G817">
        <v>9</v>
      </c>
      <c r="H817" t="s">
        <v>21</v>
      </c>
      <c r="I817">
        <v>0</v>
      </c>
      <c r="J817">
        <v>1</v>
      </c>
      <c r="K817" s="53">
        <v>0.28000000000000003</v>
      </c>
      <c r="L817" s="53">
        <v>0.28789999999999999</v>
      </c>
      <c r="M817">
        <v>0.56000000000000005</v>
      </c>
      <c r="N817">
        <v>0.1045</v>
      </c>
      <c r="O817">
        <v>7</v>
      </c>
      <c r="P817">
        <v>38</v>
      </c>
      <c r="Q817">
        <v>45</v>
      </c>
      <c r="R817" t="s">
        <v>33</v>
      </c>
      <c r="S817">
        <v>2011</v>
      </c>
      <c r="T817" t="s">
        <v>57</v>
      </c>
      <c r="U817" s="66">
        <v>0.375</v>
      </c>
      <c r="V817" t="s">
        <v>49</v>
      </c>
      <c r="W817" t="s">
        <v>32</v>
      </c>
      <c r="X817" s="53">
        <v>0.28000000000000003</v>
      </c>
      <c r="Y817" s="53">
        <v>0.28999999999999998</v>
      </c>
      <c r="Z817" s="54">
        <v>0.56000000000000005</v>
      </c>
      <c r="AA817" s="67" t="str">
        <f>TEXT(RESULT__B[[#This Row],[TIME]],"AM/PM")</f>
        <v>AM</v>
      </c>
      <c r="AB817" t="str">
        <f>TEXT(RESULT__B[[#This Row],[DTEDAY]],"DD")</f>
        <v>06</v>
      </c>
    </row>
    <row r="818" spans="1:28" x14ac:dyDescent="0.25">
      <c r="A818" t="s">
        <v>17</v>
      </c>
      <c r="B818">
        <v>816</v>
      </c>
      <c r="C818" s="1">
        <v>40580</v>
      </c>
      <c r="D818">
        <v>1</v>
      </c>
      <c r="E818">
        <v>0</v>
      </c>
      <c r="F818">
        <v>2</v>
      </c>
      <c r="G818">
        <v>10</v>
      </c>
      <c r="H818" t="s">
        <v>21</v>
      </c>
      <c r="I818">
        <v>0</v>
      </c>
      <c r="J818">
        <v>1</v>
      </c>
      <c r="K818" s="53">
        <v>0.3</v>
      </c>
      <c r="L818" s="53">
        <v>0.28789999999999999</v>
      </c>
      <c r="M818">
        <v>0.52</v>
      </c>
      <c r="N818">
        <v>0.25369999999999998</v>
      </c>
      <c r="O818">
        <v>15</v>
      </c>
      <c r="P818">
        <v>74</v>
      </c>
      <c r="Q818">
        <v>89</v>
      </c>
      <c r="R818" t="s">
        <v>33</v>
      </c>
      <c r="S818">
        <v>2011</v>
      </c>
      <c r="T818" t="s">
        <v>57</v>
      </c>
      <c r="U818" s="66">
        <v>0.41666666666666669</v>
      </c>
      <c r="V818" t="s">
        <v>49</v>
      </c>
      <c r="W818" t="s">
        <v>32</v>
      </c>
      <c r="X818" s="53">
        <v>0.3</v>
      </c>
      <c r="Y818" s="53">
        <v>0.28999999999999998</v>
      </c>
      <c r="Z818" s="54">
        <v>0.52</v>
      </c>
      <c r="AA818" s="67" t="str">
        <f>TEXT(RESULT__B[[#This Row],[TIME]],"AM/PM")</f>
        <v>AM</v>
      </c>
      <c r="AB818" t="str">
        <f>TEXT(RESULT__B[[#This Row],[DTEDAY]],"DD")</f>
        <v>06</v>
      </c>
    </row>
    <row r="819" spans="1:28" x14ac:dyDescent="0.25">
      <c r="A819" t="s">
        <v>17</v>
      </c>
      <c r="B819">
        <v>817</v>
      </c>
      <c r="C819" s="1">
        <v>40580</v>
      </c>
      <c r="D819">
        <v>1</v>
      </c>
      <c r="E819">
        <v>0</v>
      </c>
      <c r="F819">
        <v>2</v>
      </c>
      <c r="G819">
        <v>11</v>
      </c>
      <c r="H819" t="s">
        <v>21</v>
      </c>
      <c r="I819">
        <v>0</v>
      </c>
      <c r="J819">
        <v>1</v>
      </c>
      <c r="K819" s="53">
        <v>0.32</v>
      </c>
      <c r="L819" s="53">
        <v>0.30299999999999999</v>
      </c>
      <c r="M819">
        <v>0.49</v>
      </c>
      <c r="N819">
        <v>0.25369999999999998</v>
      </c>
      <c r="O819">
        <v>28</v>
      </c>
      <c r="P819">
        <v>89</v>
      </c>
      <c r="Q819">
        <v>117</v>
      </c>
      <c r="R819" t="s">
        <v>33</v>
      </c>
      <c r="S819">
        <v>2011</v>
      </c>
      <c r="T819" t="s">
        <v>57</v>
      </c>
      <c r="U819" s="66">
        <v>0.45833333333333331</v>
      </c>
      <c r="V819" t="s">
        <v>49</v>
      </c>
      <c r="W819" t="s">
        <v>32</v>
      </c>
      <c r="X819" s="53">
        <v>0.32</v>
      </c>
      <c r="Y819" s="53">
        <v>0.3</v>
      </c>
      <c r="Z819" s="54">
        <v>0.49</v>
      </c>
      <c r="AA819" s="67" t="str">
        <f>TEXT(RESULT__B[[#This Row],[TIME]],"AM/PM")</f>
        <v>AM</v>
      </c>
      <c r="AB819" t="str">
        <f>TEXT(RESULT__B[[#This Row],[DTEDAY]],"DD")</f>
        <v>06</v>
      </c>
    </row>
    <row r="820" spans="1:28" x14ac:dyDescent="0.25">
      <c r="A820" t="s">
        <v>17</v>
      </c>
      <c r="B820">
        <v>818</v>
      </c>
      <c r="C820" s="1">
        <v>40580</v>
      </c>
      <c r="D820">
        <v>1</v>
      </c>
      <c r="E820">
        <v>0</v>
      </c>
      <c r="F820">
        <v>2</v>
      </c>
      <c r="G820">
        <v>12</v>
      </c>
      <c r="H820" t="s">
        <v>21</v>
      </c>
      <c r="I820">
        <v>0</v>
      </c>
      <c r="J820">
        <v>1</v>
      </c>
      <c r="K820" s="53">
        <v>0.34</v>
      </c>
      <c r="L820" s="53">
        <v>0.33329999999999999</v>
      </c>
      <c r="M820">
        <v>0.46</v>
      </c>
      <c r="N820">
        <v>0</v>
      </c>
      <c r="O820">
        <v>48</v>
      </c>
      <c r="P820">
        <v>126</v>
      </c>
      <c r="Q820">
        <v>174</v>
      </c>
      <c r="R820" t="s">
        <v>33</v>
      </c>
      <c r="S820">
        <v>2011</v>
      </c>
      <c r="T820" t="s">
        <v>57</v>
      </c>
      <c r="U820" s="66">
        <v>0.5</v>
      </c>
      <c r="V820" t="s">
        <v>49</v>
      </c>
      <c r="W820" t="s">
        <v>32</v>
      </c>
      <c r="X820" s="53">
        <v>0.34</v>
      </c>
      <c r="Y820" s="53">
        <v>0.33</v>
      </c>
      <c r="Z820" s="54">
        <v>0.46</v>
      </c>
      <c r="AA820" s="67" t="str">
        <f>TEXT(RESULT__B[[#This Row],[TIME]],"AM/PM")</f>
        <v>PM</v>
      </c>
      <c r="AB820" t="str">
        <f>TEXT(RESULT__B[[#This Row],[DTEDAY]],"DD")</f>
        <v>06</v>
      </c>
    </row>
    <row r="821" spans="1:28" x14ac:dyDescent="0.25">
      <c r="A821" t="s">
        <v>17</v>
      </c>
      <c r="B821">
        <v>819</v>
      </c>
      <c r="C821" s="1">
        <v>40580</v>
      </c>
      <c r="D821">
        <v>1</v>
      </c>
      <c r="E821">
        <v>0</v>
      </c>
      <c r="F821">
        <v>2</v>
      </c>
      <c r="G821">
        <v>13</v>
      </c>
      <c r="H821" t="s">
        <v>21</v>
      </c>
      <c r="I821">
        <v>0</v>
      </c>
      <c r="J821">
        <v>1</v>
      </c>
      <c r="K821" s="53">
        <v>0.34</v>
      </c>
      <c r="L821" s="53">
        <v>0.36359999999999998</v>
      </c>
      <c r="M821">
        <v>0.46</v>
      </c>
      <c r="N821">
        <v>0</v>
      </c>
      <c r="O821">
        <v>47</v>
      </c>
      <c r="P821">
        <v>135</v>
      </c>
      <c r="Q821">
        <v>182</v>
      </c>
      <c r="R821" t="s">
        <v>33</v>
      </c>
      <c r="S821">
        <v>2011</v>
      </c>
      <c r="T821" t="s">
        <v>57</v>
      </c>
      <c r="U821" s="66">
        <v>0.54166666666666663</v>
      </c>
      <c r="V821" t="s">
        <v>49</v>
      </c>
      <c r="W821" t="s">
        <v>32</v>
      </c>
      <c r="X821" s="53">
        <v>0.34</v>
      </c>
      <c r="Y821" s="53">
        <v>0.36</v>
      </c>
      <c r="Z821" s="54">
        <v>0.46</v>
      </c>
      <c r="AA821" s="67" t="str">
        <f>TEXT(RESULT__B[[#This Row],[TIME]],"AM/PM")</f>
        <v>PM</v>
      </c>
      <c r="AB821" t="str">
        <f>TEXT(RESULT__B[[#This Row],[DTEDAY]],"DD")</f>
        <v>06</v>
      </c>
    </row>
    <row r="822" spans="1:28" x14ac:dyDescent="0.25">
      <c r="A822" t="s">
        <v>17</v>
      </c>
      <c r="B822">
        <v>820</v>
      </c>
      <c r="C822" s="1">
        <v>40580</v>
      </c>
      <c r="D822">
        <v>1</v>
      </c>
      <c r="E822">
        <v>0</v>
      </c>
      <c r="F822">
        <v>2</v>
      </c>
      <c r="G822">
        <v>14</v>
      </c>
      <c r="H822" t="s">
        <v>21</v>
      </c>
      <c r="I822">
        <v>0</v>
      </c>
      <c r="J822">
        <v>1</v>
      </c>
      <c r="K822" s="53">
        <v>0.34</v>
      </c>
      <c r="L822" s="53">
        <v>0.34849999999999998</v>
      </c>
      <c r="M822">
        <v>0.46</v>
      </c>
      <c r="N822">
        <v>8.9599999999999999E-2</v>
      </c>
      <c r="O822">
        <v>47</v>
      </c>
      <c r="P822">
        <v>114</v>
      </c>
      <c r="Q822">
        <v>161</v>
      </c>
      <c r="R822" t="s">
        <v>33</v>
      </c>
      <c r="S822">
        <v>2011</v>
      </c>
      <c r="T822" t="s">
        <v>57</v>
      </c>
      <c r="U822" s="66">
        <v>0.58333333333333337</v>
      </c>
      <c r="V822" t="s">
        <v>49</v>
      </c>
      <c r="W822" t="s">
        <v>32</v>
      </c>
      <c r="X822" s="53">
        <v>0.34</v>
      </c>
      <c r="Y822" s="53">
        <v>0.35</v>
      </c>
      <c r="Z822" s="54">
        <v>0.46</v>
      </c>
      <c r="AA822" s="67" t="str">
        <f>TEXT(RESULT__B[[#This Row],[TIME]],"AM/PM")</f>
        <v>PM</v>
      </c>
      <c r="AB822" t="str">
        <f>TEXT(RESULT__B[[#This Row],[DTEDAY]],"DD")</f>
        <v>06</v>
      </c>
    </row>
    <row r="823" spans="1:28" x14ac:dyDescent="0.25">
      <c r="A823" t="s">
        <v>17</v>
      </c>
      <c r="B823">
        <v>821</v>
      </c>
      <c r="C823" s="1">
        <v>40580</v>
      </c>
      <c r="D823">
        <v>1</v>
      </c>
      <c r="E823">
        <v>0</v>
      </c>
      <c r="F823">
        <v>2</v>
      </c>
      <c r="G823">
        <v>15</v>
      </c>
      <c r="H823" t="s">
        <v>21</v>
      </c>
      <c r="I823">
        <v>0</v>
      </c>
      <c r="J823">
        <v>1</v>
      </c>
      <c r="K823" s="53">
        <v>0.34</v>
      </c>
      <c r="L823" s="53">
        <v>0.34849999999999998</v>
      </c>
      <c r="M823">
        <v>0.46</v>
      </c>
      <c r="N823">
        <v>8.9599999999999999E-2</v>
      </c>
      <c r="O823">
        <v>52</v>
      </c>
      <c r="P823">
        <v>130</v>
      </c>
      <c r="Q823">
        <v>182</v>
      </c>
      <c r="R823" t="s">
        <v>33</v>
      </c>
      <c r="S823">
        <v>2011</v>
      </c>
      <c r="T823" t="s">
        <v>57</v>
      </c>
      <c r="U823" s="66">
        <v>0.625</v>
      </c>
      <c r="V823" t="s">
        <v>49</v>
      </c>
      <c r="W823" t="s">
        <v>32</v>
      </c>
      <c r="X823" s="53">
        <v>0.34</v>
      </c>
      <c r="Y823" s="53">
        <v>0.35</v>
      </c>
      <c r="Z823" s="54">
        <v>0.46</v>
      </c>
      <c r="AA823" s="67" t="str">
        <f>TEXT(RESULT__B[[#This Row],[TIME]],"AM/PM")</f>
        <v>PM</v>
      </c>
      <c r="AB823" t="str">
        <f>TEXT(RESULT__B[[#This Row],[DTEDAY]],"DD")</f>
        <v>06</v>
      </c>
    </row>
    <row r="824" spans="1:28" x14ac:dyDescent="0.25">
      <c r="A824" t="s">
        <v>17</v>
      </c>
      <c r="B824">
        <v>822</v>
      </c>
      <c r="C824" s="1">
        <v>40580</v>
      </c>
      <c r="D824">
        <v>1</v>
      </c>
      <c r="E824">
        <v>0</v>
      </c>
      <c r="F824">
        <v>2</v>
      </c>
      <c r="G824">
        <v>16</v>
      </c>
      <c r="H824" t="s">
        <v>21</v>
      </c>
      <c r="I824">
        <v>0</v>
      </c>
      <c r="J824">
        <v>1</v>
      </c>
      <c r="K824" s="53">
        <v>0.34</v>
      </c>
      <c r="L824" s="53">
        <v>0.34849999999999998</v>
      </c>
      <c r="M824">
        <v>0.49</v>
      </c>
      <c r="N824">
        <v>0.1045</v>
      </c>
      <c r="O824">
        <v>42</v>
      </c>
      <c r="P824">
        <v>115</v>
      </c>
      <c r="Q824">
        <v>157</v>
      </c>
      <c r="R824" t="s">
        <v>33</v>
      </c>
      <c r="S824">
        <v>2011</v>
      </c>
      <c r="T824" t="s">
        <v>57</v>
      </c>
      <c r="U824" s="66">
        <v>0.66666666666666663</v>
      </c>
      <c r="V824" t="s">
        <v>49</v>
      </c>
      <c r="W824" t="s">
        <v>32</v>
      </c>
      <c r="X824" s="53">
        <v>0.34</v>
      </c>
      <c r="Y824" s="53">
        <v>0.35</v>
      </c>
      <c r="Z824" s="54">
        <v>0.49</v>
      </c>
      <c r="AA824" s="67" t="str">
        <f>TEXT(RESULT__B[[#This Row],[TIME]],"AM/PM")</f>
        <v>PM</v>
      </c>
      <c r="AB824" t="str">
        <f>TEXT(RESULT__B[[#This Row],[DTEDAY]],"DD")</f>
        <v>06</v>
      </c>
    </row>
    <row r="825" spans="1:28" x14ac:dyDescent="0.25">
      <c r="A825" t="s">
        <v>17</v>
      </c>
      <c r="B825">
        <v>823</v>
      </c>
      <c r="C825" s="1">
        <v>40580</v>
      </c>
      <c r="D825">
        <v>1</v>
      </c>
      <c r="E825">
        <v>0</v>
      </c>
      <c r="F825">
        <v>2</v>
      </c>
      <c r="G825">
        <v>17</v>
      </c>
      <c r="H825" t="s">
        <v>21</v>
      </c>
      <c r="I825">
        <v>0</v>
      </c>
      <c r="J825">
        <v>1</v>
      </c>
      <c r="K825" s="53">
        <v>0.34</v>
      </c>
      <c r="L825" s="53">
        <v>0.36359999999999998</v>
      </c>
      <c r="M825">
        <v>0.46</v>
      </c>
      <c r="N825">
        <v>0</v>
      </c>
      <c r="O825">
        <v>24</v>
      </c>
      <c r="P825">
        <v>97</v>
      </c>
      <c r="Q825">
        <v>121</v>
      </c>
      <c r="R825" t="s">
        <v>33</v>
      </c>
      <c r="S825">
        <v>2011</v>
      </c>
      <c r="T825" t="s">
        <v>57</v>
      </c>
      <c r="U825" s="66">
        <v>0.70833333333333337</v>
      </c>
      <c r="V825" t="s">
        <v>49</v>
      </c>
      <c r="W825" t="s">
        <v>32</v>
      </c>
      <c r="X825" s="53">
        <v>0.34</v>
      </c>
      <c r="Y825" s="53">
        <v>0.36</v>
      </c>
      <c r="Z825" s="54">
        <v>0.46</v>
      </c>
      <c r="AA825" s="67" t="str">
        <f>TEXT(RESULT__B[[#This Row],[TIME]],"AM/PM")</f>
        <v>PM</v>
      </c>
      <c r="AB825" t="str">
        <f>TEXT(RESULT__B[[#This Row],[DTEDAY]],"DD")</f>
        <v>06</v>
      </c>
    </row>
    <row r="826" spans="1:28" x14ac:dyDescent="0.25">
      <c r="A826" t="s">
        <v>17</v>
      </c>
      <c r="B826">
        <v>824</v>
      </c>
      <c r="C826" s="1">
        <v>40580</v>
      </c>
      <c r="D826">
        <v>1</v>
      </c>
      <c r="E826">
        <v>0</v>
      </c>
      <c r="F826">
        <v>2</v>
      </c>
      <c r="G826">
        <v>18</v>
      </c>
      <c r="H826" t="s">
        <v>21</v>
      </c>
      <c r="I826">
        <v>0</v>
      </c>
      <c r="J826">
        <v>1</v>
      </c>
      <c r="K826" s="53">
        <v>0.3</v>
      </c>
      <c r="L826" s="53">
        <v>0.30299999999999999</v>
      </c>
      <c r="M826">
        <v>0.56000000000000005</v>
      </c>
      <c r="N826">
        <v>0.16420000000000001</v>
      </c>
      <c r="O826">
        <v>13</v>
      </c>
      <c r="P826">
        <v>65</v>
      </c>
      <c r="Q826">
        <v>78</v>
      </c>
      <c r="R826" t="s">
        <v>33</v>
      </c>
      <c r="S826">
        <v>2011</v>
      </c>
      <c r="T826" t="s">
        <v>57</v>
      </c>
      <c r="U826" s="66">
        <v>0.75</v>
      </c>
      <c r="V826" t="s">
        <v>49</v>
      </c>
      <c r="W826" t="s">
        <v>32</v>
      </c>
      <c r="X826" s="53">
        <v>0.3</v>
      </c>
      <c r="Y826" s="53">
        <v>0.3</v>
      </c>
      <c r="Z826" s="54">
        <v>0.56000000000000005</v>
      </c>
      <c r="AA826" s="67" t="str">
        <f>TEXT(RESULT__B[[#This Row],[TIME]],"AM/PM")</f>
        <v>PM</v>
      </c>
      <c r="AB826" t="str">
        <f>TEXT(RESULT__B[[#This Row],[DTEDAY]],"DD")</f>
        <v>06</v>
      </c>
    </row>
    <row r="827" spans="1:28" x14ac:dyDescent="0.25">
      <c r="A827" t="s">
        <v>17</v>
      </c>
      <c r="B827">
        <v>825</v>
      </c>
      <c r="C827" s="1">
        <v>40580</v>
      </c>
      <c r="D827">
        <v>1</v>
      </c>
      <c r="E827">
        <v>0</v>
      </c>
      <c r="F827">
        <v>2</v>
      </c>
      <c r="G827">
        <v>19</v>
      </c>
      <c r="H827" t="s">
        <v>21</v>
      </c>
      <c r="I827">
        <v>0</v>
      </c>
      <c r="J827">
        <v>1</v>
      </c>
      <c r="K827" s="53">
        <v>0.28000000000000003</v>
      </c>
      <c r="L827" s="53">
        <v>0.28789999999999999</v>
      </c>
      <c r="M827">
        <v>0.61</v>
      </c>
      <c r="N827">
        <v>0.1343</v>
      </c>
      <c r="O827">
        <v>1</v>
      </c>
      <c r="P827">
        <v>20</v>
      </c>
      <c r="Q827">
        <v>21</v>
      </c>
      <c r="R827" t="s">
        <v>33</v>
      </c>
      <c r="S827">
        <v>2011</v>
      </c>
      <c r="T827" t="s">
        <v>57</v>
      </c>
      <c r="U827" s="66">
        <v>0.79166666666666663</v>
      </c>
      <c r="V827" t="s">
        <v>49</v>
      </c>
      <c r="W827" t="s">
        <v>32</v>
      </c>
      <c r="X827" s="53">
        <v>0.28000000000000003</v>
      </c>
      <c r="Y827" s="53">
        <v>0.28999999999999998</v>
      </c>
      <c r="Z827" s="54">
        <v>0.61</v>
      </c>
      <c r="AA827" s="67" t="str">
        <f>TEXT(RESULT__B[[#This Row],[TIME]],"AM/PM")</f>
        <v>PM</v>
      </c>
      <c r="AB827" t="str">
        <f>TEXT(RESULT__B[[#This Row],[DTEDAY]],"DD")</f>
        <v>06</v>
      </c>
    </row>
    <row r="828" spans="1:28" x14ac:dyDescent="0.25">
      <c r="A828" t="s">
        <v>17</v>
      </c>
      <c r="B828">
        <v>826</v>
      </c>
      <c r="C828" s="1">
        <v>40580</v>
      </c>
      <c r="D828">
        <v>1</v>
      </c>
      <c r="E828">
        <v>0</v>
      </c>
      <c r="F828">
        <v>2</v>
      </c>
      <c r="G828">
        <v>20</v>
      </c>
      <c r="H828" t="s">
        <v>21</v>
      </c>
      <c r="I828">
        <v>0</v>
      </c>
      <c r="J828">
        <v>1</v>
      </c>
      <c r="K828" s="53">
        <v>0.28000000000000003</v>
      </c>
      <c r="L828" s="53">
        <v>0.28789999999999999</v>
      </c>
      <c r="M828">
        <v>0.61</v>
      </c>
      <c r="N828">
        <v>0.1045</v>
      </c>
      <c r="O828">
        <v>5</v>
      </c>
      <c r="P828">
        <v>21</v>
      </c>
      <c r="Q828">
        <v>26</v>
      </c>
      <c r="R828" t="s">
        <v>33</v>
      </c>
      <c r="S828">
        <v>2011</v>
      </c>
      <c r="T828" t="s">
        <v>57</v>
      </c>
      <c r="U828" s="66">
        <v>0.83333333333333337</v>
      </c>
      <c r="V828" t="s">
        <v>49</v>
      </c>
      <c r="W828" t="s">
        <v>32</v>
      </c>
      <c r="X828" s="53">
        <v>0.28000000000000003</v>
      </c>
      <c r="Y828" s="53">
        <v>0.28999999999999998</v>
      </c>
      <c r="Z828" s="54">
        <v>0.61</v>
      </c>
      <c r="AA828" s="67" t="str">
        <f>TEXT(RESULT__B[[#This Row],[TIME]],"AM/PM")</f>
        <v>PM</v>
      </c>
      <c r="AB828" t="str">
        <f>TEXT(RESULT__B[[#This Row],[DTEDAY]],"DD")</f>
        <v>06</v>
      </c>
    </row>
    <row r="829" spans="1:28" x14ac:dyDescent="0.25">
      <c r="A829" t="s">
        <v>17</v>
      </c>
      <c r="B829">
        <v>827</v>
      </c>
      <c r="C829" s="1">
        <v>40580</v>
      </c>
      <c r="D829">
        <v>1</v>
      </c>
      <c r="E829">
        <v>0</v>
      </c>
      <c r="F829">
        <v>2</v>
      </c>
      <c r="G829">
        <v>21</v>
      </c>
      <c r="H829" t="s">
        <v>21</v>
      </c>
      <c r="I829">
        <v>0</v>
      </c>
      <c r="J829">
        <v>1</v>
      </c>
      <c r="K829" s="53">
        <v>0.26</v>
      </c>
      <c r="L829" s="53">
        <v>0.30299999999999999</v>
      </c>
      <c r="M829">
        <v>0.6</v>
      </c>
      <c r="N829">
        <v>0</v>
      </c>
      <c r="O829">
        <v>5</v>
      </c>
      <c r="P829">
        <v>22</v>
      </c>
      <c r="Q829">
        <v>27</v>
      </c>
      <c r="R829" t="s">
        <v>33</v>
      </c>
      <c r="S829">
        <v>2011</v>
      </c>
      <c r="T829" t="s">
        <v>57</v>
      </c>
      <c r="U829" s="66">
        <v>0.875</v>
      </c>
      <c r="V829" t="s">
        <v>49</v>
      </c>
      <c r="W829" t="s">
        <v>32</v>
      </c>
      <c r="X829" s="53">
        <v>0.26</v>
      </c>
      <c r="Y829" s="53">
        <v>0.3</v>
      </c>
      <c r="Z829" s="54">
        <v>0.6</v>
      </c>
      <c r="AA829" s="67" t="str">
        <f>TEXT(RESULT__B[[#This Row],[TIME]],"AM/PM")</f>
        <v>PM</v>
      </c>
      <c r="AB829" t="str">
        <f>TEXT(RESULT__B[[#This Row],[DTEDAY]],"DD")</f>
        <v>06</v>
      </c>
    </row>
    <row r="830" spans="1:28" x14ac:dyDescent="0.25">
      <c r="A830" t="s">
        <v>17</v>
      </c>
      <c r="B830">
        <v>828</v>
      </c>
      <c r="C830" s="1">
        <v>40580</v>
      </c>
      <c r="D830">
        <v>1</v>
      </c>
      <c r="E830">
        <v>0</v>
      </c>
      <c r="F830">
        <v>2</v>
      </c>
      <c r="G830">
        <v>22</v>
      </c>
      <c r="H830" t="s">
        <v>21</v>
      </c>
      <c r="I830">
        <v>0</v>
      </c>
      <c r="J830">
        <v>1</v>
      </c>
      <c r="K830" s="53">
        <v>0.26</v>
      </c>
      <c r="L830" s="53">
        <v>0.30299999999999999</v>
      </c>
      <c r="M830">
        <v>0.6</v>
      </c>
      <c r="N830">
        <v>0</v>
      </c>
      <c r="O830">
        <v>5</v>
      </c>
      <c r="P830">
        <v>57</v>
      </c>
      <c r="Q830">
        <v>62</v>
      </c>
      <c r="R830" t="s">
        <v>33</v>
      </c>
      <c r="S830">
        <v>2011</v>
      </c>
      <c r="T830" t="s">
        <v>57</v>
      </c>
      <c r="U830" s="66">
        <v>0.91666666666666663</v>
      </c>
      <c r="V830" t="s">
        <v>49</v>
      </c>
      <c r="W830" t="s">
        <v>32</v>
      </c>
      <c r="X830" s="53">
        <v>0.26</v>
      </c>
      <c r="Y830" s="53">
        <v>0.3</v>
      </c>
      <c r="Z830" s="54">
        <v>0.6</v>
      </c>
      <c r="AA830" s="67" t="str">
        <f>TEXT(RESULT__B[[#This Row],[TIME]],"AM/PM")</f>
        <v>PM</v>
      </c>
      <c r="AB830" t="str">
        <f>TEXT(RESULT__B[[#This Row],[DTEDAY]],"DD")</f>
        <v>06</v>
      </c>
    </row>
    <row r="831" spans="1:28" x14ac:dyDescent="0.25">
      <c r="A831" t="s">
        <v>17</v>
      </c>
      <c r="B831">
        <v>829</v>
      </c>
      <c r="C831" s="1">
        <v>40580</v>
      </c>
      <c r="D831">
        <v>1</v>
      </c>
      <c r="E831">
        <v>0</v>
      </c>
      <c r="F831">
        <v>2</v>
      </c>
      <c r="G831">
        <v>23</v>
      </c>
      <c r="H831" t="s">
        <v>21</v>
      </c>
      <c r="I831">
        <v>0</v>
      </c>
      <c r="J831">
        <v>1</v>
      </c>
      <c r="K831" s="53">
        <v>0.24</v>
      </c>
      <c r="L831" s="53">
        <v>0.28789999999999999</v>
      </c>
      <c r="M831">
        <v>0.65</v>
      </c>
      <c r="N831">
        <v>0</v>
      </c>
      <c r="O831">
        <v>4</v>
      </c>
      <c r="P831">
        <v>26</v>
      </c>
      <c r="Q831">
        <v>30</v>
      </c>
      <c r="R831" t="s">
        <v>33</v>
      </c>
      <c r="S831">
        <v>2011</v>
      </c>
      <c r="T831" t="s">
        <v>57</v>
      </c>
      <c r="U831" s="66">
        <v>0.95833333333333337</v>
      </c>
      <c r="V831" t="s">
        <v>49</v>
      </c>
      <c r="W831" t="s">
        <v>32</v>
      </c>
      <c r="X831" s="53">
        <v>0.24</v>
      </c>
      <c r="Y831" s="53">
        <v>0.28999999999999998</v>
      </c>
      <c r="Z831" s="54">
        <v>0.65</v>
      </c>
      <c r="AA831" s="67" t="str">
        <f>TEXT(RESULT__B[[#This Row],[TIME]],"AM/PM")</f>
        <v>PM</v>
      </c>
      <c r="AB831" t="str">
        <f>TEXT(RESULT__B[[#This Row],[DTEDAY]],"DD")</f>
        <v>06</v>
      </c>
    </row>
    <row r="832" spans="1:28" x14ac:dyDescent="0.25">
      <c r="A832" t="s">
        <v>17</v>
      </c>
      <c r="B832">
        <v>830</v>
      </c>
      <c r="C832" s="1">
        <v>40581</v>
      </c>
      <c r="D832">
        <v>1</v>
      </c>
      <c r="E832">
        <v>0</v>
      </c>
      <c r="F832">
        <v>2</v>
      </c>
      <c r="G832">
        <v>0</v>
      </c>
      <c r="H832" t="s">
        <v>21</v>
      </c>
      <c r="I832">
        <v>1</v>
      </c>
      <c r="J832">
        <v>1</v>
      </c>
      <c r="K832" s="53">
        <v>0.24</v>
      </c>
      <c r="L832" s="53">
        <v>0.28789999999999999</v>
      </c>
      <c r="M832">
        <v>0.65</v>
      </c>
      <c r="N832">
        <v>0</v>
      </c>
      <c r="O832">
        <v>1</v>
      </c>
      <c r="P832">
        <v>14</v>
      </c>
      <c r="Q832">
        <v>15</v>
      </c>
      <c r="R832" t="s">
        <v>33</v>
      </c>
      <c r="S832">
        <v>2011</v>
      </c>
      <c r="T832" t="s">
        <v>57</v>
      </c>
      <c r="U832" s="66">
        <v>0</v>
      </c>
      <c r="V832" t="s">
        <v>50</v>
      </c>
      <c r="W832" t="s">
        <v>32</v>
      </c>
      <c r="X832" s="53">
        <v>0.24</v>
      </c>
      <c r="Y832" s="53">
        <v>0.28999999999999998</v>
      </c>
      <c r="Z832" s="54">
        <v>0.65</v>
      </c>
      <c r="AA832" s="67" t="str">
        <f>TEXT(RESULT__B[[#This Row],[TIME]],"AM/PM")</f>
        <v>AM</v>
      </c>
      <c r="AB832" t="str">
        <f>TEXT(RESULT__B[[#This Row],[DTEDAY]],"DD")</f>
        <v>07</v>
      </c>
    </row>
    <row r="833" spans="1:28" x14ac:dyDescent="0.25">
      <c r="A833" t="s">
        <v>17</v>
      </c>
      <c r="B833">
        <v>831</v>
      </c>
      <c r="C833" s="1">
        <v>40581</v>
      </c>
      <c r="D833">
        <v>1</v>
      </c>
      <c r="E833">
        <v>0</v>
      </c>
      <c r="F833">
        <v>2</v>
      </c>
      <c r="G833">
        <v>1</v>
      </c>
      <c r="H833" t="s">
        <v>21</v>
      </c>
      <c r="I833">
        <v>1</v>
      </c>
      <c r="J833">
        <v>1</v>
      </c>
      <c r="K833" s="53">
        <v>0.22</v>
      </c>
      <c r="L833" s="53">
        <v>0.2727</v>
      </c>
      <c r="M833">
        <v>0.75</v>
      </c>
      <c r="N833">
        <v>0</v>
      </c>
      <c r="O833">
        <v>1</v>
      </c>
      <c r="P833">
        <v>4</v>
      </c>
      <c r="Q833">
        <v>5</v>
      </c>
      <c r="R833" t="s">
        <v>33</v>
      </c>
      <c r="S833">
        <v>2011</v>
      </c>
      <c r="T833" t="s">
        <v>57</v>
      </c>
      <c r="U833" s="66">
        <v>4.1666666666666664E-2</v>
      </c>
      <c r="V833" t="s">
        <v>50</v>
      </c>
      <c r="W833" t="s">
        <v>32</v>
      </c>
      <c r="X833" s="53">
        <v>0.22</v>
      </c>
      <c r="Y833" s="53">
        <v>0.27</v>
      </c>
      <c r="Z833" s="54">
        <v>0.75</v>
      </c>
      <c r="AA833" s="67" t="str">
        <f>TEXT(RESULT__B[[#This Row],[TIME]],"AM/PM")</f>
        <v>AM</v>
      </c>
      <c r="AB833" t="str">
        <f>TEXT(RESULT__B[[#This Row],[DTEDAY]],"DD")</f>
        <v>07</v>
      </c>
    </row>
    <row r="834" spans="1:28" x14ac:dyDescent="0.25">
      <c r="A834" t="s">
        <v>17</v>
      </c>
      <c r="B834">
        <v>832</v>
      </c>
      <c r="C834" s="1">
        <v>40581</v>
      </c>
      <c r="D834">
        <v>1</v>
      </c>
      <c r="E834">
        <v>0</v>
      </c>
      <c r="F834">
        <v>2</v>
      </c>
      <c r="G834">
        <v>2</v>
      </c>
      <c r="H834" t="s">
        <v>21</v>
      </c>
      <c r="I834">
        <v>1</v>
      </c>
      <c r="J834">
        <v>1</v>
      </c>
      <c r="K834" s="53">
        <v>0.2</v>
      </c>
      <c r="L834" s="53">
        <v>0.2576</v>
      </c>
      <c r="M834">
        <v>0.8</v>
      </c>
      <c r="N834">
        <v>0</v>
      </c>
      <c r="O834">
        <v>0</v>
      </c>
      <c r="P834">
        <v>3</v>
      </c>
      <c r="Q834">
        <v>3</v>
      </c>
      <c r="R834" t="s">
        <v>33</v>
      </c>
      <c r="S834">
        <v>2011</v>
      </c>
      <c r="T834" t="s">
        <v>57</v>
      </c>
      <c r="U834" s="66">
        <v>8.3333333333333329E-2</v>
      </c>
      <c r="V834" t="s">
        <v>50</v>
      </c>
      <c r="W834" t="s">
        <v>32</v>
      </c>
      <c r="X834" s="53">
        <v>0.2</v>
      </c>
      <c r="Y834" s="53">
        <v>0.26</v>
      </c>
      <c r="Z834" s="54">
        <v>0.8</v>
      </c>
      <c r="AA834" s="67" t="str">
        <f>TEXT(RESULT__B[[#This Row],[TIME]],"AM/PM")</f>
        <v>AM</v>
      </c>
      <c r="AB834" t="str">
        <f>TEXT(RESULT__B[[#This Row],[DTEDAY]],"DD")</f>
        <v>07</v>
      </c>
    </row>
    <row r="835" spans="1:28" x14ac:dyDescent="0.25">
      <c r="A835" t="s">
        <v>17</v>
      </c>
      <c r="B835">
        <v>833</v>
      </c>
      <c r="C835" s="1">
        <v>40581</v>
      </c>
      <c r="D835">
        <v>1</v>
      </c>
      <c r="E835">
        <v>0</v>
      </c>
      <c r="F835">
        <v>2</v>
      </c>
      <c r="G835">
        <v>3</v>
      </c>
      <c r="H835" t="s">
        <v>21</v>
      </c>
      <c r="I835">
        <v>1</v>
      </c>
      <c r="J835">
        <v>1</v>
      </c>
      <c r="K835" s="53">
        <v>0.2</v>
      </c>
      <c r="L835" s="53">
        <v>0.2576</v>
      </c>
      <c r="M835">
        <v>0.86</v>
      </c>
      <c r="N835">
        <v>0</v>
      </c>
      <c r="O835">
        <v>0</v>
      </c>
      <c r="P835">
        <v>1</v>
      </c>
      <c r="Q835">
        <v>1</v>
      </c>
      <c r="R835" t="s">
        <v>33</v>
      </c>
      <c r="S835">
        <v>2011</v>
      </c>
      <c r="T835" t="s">
        <v>57</v>
      </c>
      <c r="U835" s="66">
        <v>0.125</v>
      </c>
      <c r="V835" t="s">
        <v>50</v>
      </c>
      <c r="W835" t="s">
        <v>32</v>
      </c>
      <c r="X835" s="53">
        <v>0.2</v>
      </c>
      <c r="Y835" s="53">
        <v>0.26</v>
      </c>
      <c r="Z835" s="54">
        <v>0.86</v>
      </c>
      <c r="AA835" s="67" t="str">
        <f>TEXT(RESULT__B[[#This Row],[TIME]],"AM/PM")</f>
        <v>AM</v>
      </c>
      <c r="AB835" t="str">
        <f>TEXT(RESULT__B[[#This Row],[DTEDAY]],"DD")</f>
        <v>07</v>
      </c>
    </row>
    <row r="836" spans="1:28" x14ac:dyDescent="0.25">
      <c r="A836" t="s">
        <v>17</v>
      </c>
      <c r="B836">
        <v>834</v>
      </c>
      <c r="C836" s="1">
        <v>40581</v>
      </c>
      <c r="D836">
        <v>1</v>
      </c>
      <c r="E836">
        <v>0</v>
      </c>
      <c r="F836">
        <v>2</v>
      </c>
      <c r="G836">
        <v>4</v>
      </c>
      <c r="H836" t="s">
        <v>21</v>
      </c>
      <c r="I836">
        <v>1</v>
      </c>
      <c r="J836">
        <v>1</v>
      </c>
      <c r="K836" s="53">
        <v>0.2</v>
      </c>
      <c r="L836" s="53">
        <v>0.2576</v>
      </c>
      <c r="M836">
        <v>0.86</v>
      </c>
      <c r="N836">
        <v>0</v>
      </c>
      <c r="O836">
        <v>1</v>
      </c>
      <c r="P836">
        <v>1</v>
      </c>
      <c r="Q836">
        <v>2</v>
      </c>
      <c r="R836" t="s">
        <v>33</v>
      </c>
      <c r="S836">
        <v>2011</v>
      </c>
      <c r="T836" t="s">
        <v>57</v>
      </c>
      <c r="U836" s="66">
        <v>0.16666666666666666</v>
      </c>
      <c r="V836" t="s">
        <v>50</v>
      </c>
      <c r="W836" t="s">
        <v>32</v>
      </c>
      <c r="X836" s="53">
        <v>0.2</v>
      </c>
      <c r="Y836" s="53">
        <v>0.26</v>
      </c>
      <c r="Z836" s="54">
        <v>0.86</v>
      </c>
      <c r="AA836" s="67" t="str">
        <f>TEXT(RESULT__B[[#This Row],[TIME]],"AM/PM")</f>
        <v>AM</v>
      </c>
      <c r="AB836" t="str">
        <f>TEXT(RESULT__B[[#This Row],[DTEDAY]],"DD")</f>
        <v>07</v>
      </c>
    </row>
    <row r="837" spans="1:28" x14ac:dyDescent="0.25">
      <c r="A837" t="s">
        <v>17</v>
      </c>
      <c r="B837">
        <v>835</v>
      </c>
      <c r="C837" s="1">
        <v>40581</v>
      </c>
      <c r="D837">
        <v>1</v>
      </c>
      <c r="E837">
        <v>0</v>
      </c>
      <c r="F837">
        <v>2</v>
      </c>
      <c r="G837">
        <v>5</v>
      </c>
      <c r="H837" t="s">
        <v>21</v>
      </c>
      <c r="I837">
        <v>1</v>
      </c>
      <c r="J837">
        <v>1</v>
      </c>
      <c r="K837" s="53">
        <v>0.2</v>
      </c>
      <c r="L837" s="53">
        <v>0.2576</v>
      </c>
      <c r="M837">
        <v>0.86</v>
      </c>
      <c r="N837">
        <v>0</v>
      </c>
      <c r="O837">
        <v>1</v>
      </c>
      <c r="P837">
        <v>9</v>
      </c>
      <c r="Q837">
        <v>10</v>
      </c>
      <c r="R837" t="s">
        <v>33</v>
      </c>
      <c r="S837">
        <v>2011</v>
      </c>
      <c r="T837" t="s">
        <v>57</v>
      </c>
      <c r="U837" s="66">
        <v>0.20833333333333334</v>
      </c>
      <c r="V837" t="s">
        <v>50</v>
      </c>
      <c r="W837" t="s">
        <v>32</v>
      </c>
      <c r="X837" s="53">
        <v>0.2</v>
      </c>
      <c r="Y837" s="53">
        <v>0.26</v>
      </c>
      <c r="Z837" s="54">
        <v>0.86</v>
      </c>
      <c r="AA837" s="67" t="str">
        <f>TEXT(RESULT__B[[#This Row],[TIME]],"AM/PM")</f>
        <v>AM</v>
      </c>
      <c r="AB837" t="str">
        <f>TEXT(RESULT__B[[#This Row],[DTEDAY]],"DD")</f>
        <v>07</v>
      </c>
    </row>
    <row r="838" spans="1:28" x14ac:dyDescent="0.25">
      <c r="A838" t="s">
        <v>17</v>
      </c>
      <c r="B838">
        <v>836</v>
      </c>
      <c r="C838" s="1">
        <v>40581</v>
      </c>
      <c r="D838">
        <v>1</v>
      </c>
      <c r="E838">
        <v>0</v>
      </c>
      <c r="F838">
        <v>2</v>
      </c>
      <c r="G838">
        <v>6</v>
      </c>
      <c r="H838" t="s">
        <v>21</v>
      </c>
      <c r="I838">
        <v>1</v>
      </c>
      <c r="J838">
        <v>1</v>
      </c>
      <c r="K838" s="53">
        <v>0.18</v>
      </c>
      <c r="L838" s="53">
        <v>0.2424</v>
      </c>
      <c r="M838">
        <v>0.93</v>
      </c>
      <c r="N838">
        <v>0</v>
      </c>
      <c r="O838">
        <v>1</v>
      </c>
      <c r="P838">
        <v>29</v>
      </c>
      <c r="Q838">
        <v>30</v>
      </c>
      <c r="R838" t="s">
        <v>33</v>
      </c>
      <c r="S838">
        <v>2011</v>
      </c>
      <c r="T838" t="s">
        <v>57</v>
      </c>
      <c r="U838" s="66">
        <v>0.25</v>
      </c>
      <c r="V838" t="s">
        <v>50</v>
      </c>
      <c r="W838" t="s">
        <v>32</v>
      </c>
      <c r="X838" s="53">
        <v>0.18</v>
      </c>
      <c r="Y838" s="53">
        <v>0.24</v>
      </c>
      <c r="Z838" s="54">
        <v>0.93</v>
      </c>
      <c r="AA838" s="67" t="str">
        <f>TEXT(RESULT__B[[#This Row],[TIME]],"AM/PM")</f>
        <v>AM</v>
      </c>
      <c r="AB838" t="str">
        <f>TEXT(RESULT__B[[#This Row],[DTEDAY]],"DD")</f>
        <v>07</v>
      </c>
    </row>
    <row r="839" spans="1:28" x14ac:dyDescent="0.25">
      <c r="A839" t="s">
        <v>17</v>
      </c>
      <c r="B839">
        <v>837</v>
      </c>
      <c r="C839" s="1">
        <v>40581</v>
      </c>
      <c r="D839">
        <v>1</v>
      </c>
      <c r="E839">
        <v>0</v>
      </c>
      <c r="F839">
        <v>2</v>
      </c>
      <c r="G839">
        <v>7</v>
      </c>
      <c r="H839" t="s">
        <v>21</v>
      </c>
      <c r="I839">
        <v>1</v>
      </c>
      <c r="J839">
        <v>1</v>
      </c>
      <c r="K839" s="53">
        <v>0.18</v>
      </c>
      <c r="L839" s="53">
        <v>0.2424</v>
      </c>
      <c r="M839">
        <v>0.86</v>
      </c>
      <c r="N839">
        <v>0</v>
      </c>
      <c r="O839">
        <v>6</v>
      </c>
      <c r="P839">
        <v>89</v>
      </c>
      <c r="Q839">
        <v>95</v>
      </c>
      <c r="R839" t="s">
        <v>33</v>
      </c>
      <c r="S839">
        <v>2011</v>
      </c>
      <c r="T839" t="s">
        <v>57</v>
      </c>
      <c r="U839" s="66">
        <v>0.29166666666666669</v>
      </c>
      <c r="V839" t="s">
        <v>50</v>
      </c>
      <c r="W839" t="s">
        <v>32</v>
      </c>
      <c r="X839" s="53">
        <v>0.18</v>
      </c>
      <c r="Y839" s="53">
        <v>0.24</v>
      </c>
      <c r="Z839" s="54">
        <v>0.86</v>
      </c>
      <c r="AA839" s="67" t="str">
        <f>TEXT(RESULT__B[[#This Row],[TIME]],"AM/PM")</f>
        <v>AM</v>
      </c>
      <c r="AB839" t="str">
        <f>TEXT(RESULT__B[[#This Row],[DTEDAY]],"DD")</f>
        <v>07</v>
      </c>
    </row>
    <row r="840" spans="1:28" x14ac:dyDescent="0.25">
      <c r="A840" t="s">
        <v>17</v>
      </c>
      <c r="B840">
        <v>838</v>
      </c>
      <c r="C840" s="1">
        <v>40581</v>
      </c>
      <c r="D840">
        <v>1</v>
      </c>
      <c r="E840">
        <v>0</v>
      </c>
      <c r="F840">
        <v>2</v>
      </c>
      <c r="G840">
        <v>8</v>
      </c>
      <c r="H840" t="s">
        <v>21</v>
      </c>
      <c r="I840">
        <v>1</v>
      </c>
      <c r="J840">
        <v>2</v>
      </c>
      <c r="K840" s="53">
        <v>0.16</v>
      </c>
      <c r="L840" s="53">
        <v>0.2273</v>
      </c>
      <c r="M840">
        <v>1</v>
      </c>
      <c r="N840">
        <v>0</v>
      </c>
      <c r="O840">
        <v>7</v>
      </c>
      <c r="P840">
        <v>223</v>
      </c>
      <c r="Q840">
        <v>230</v>
      </c>
      <c r="R840" t="s">
        <v>33</v>
      </c>
      <c r="S840">
        <v>2011</v>
      </c>
      <c r="T840" t="s">
        <v>57</v>
      </c>
      <c r="U840" s="66">
        <v>0.33333333333333331</v>
      </c>
      <c r="V840" t="s">
        <v>50</v>
      </c>
      <c r="W840" t="s">
        <v>34</v>
      </c>
      <c r="X840" s="53">
        <v>0.16</v>
      </c>
      <c r="Y840" s="53">
        <v>0.23</v>
      </c>
      <c r="Z840" s="54">
        <v>1</v>
      </c>
      <c r="AA840" s="67" t="str">
        <f>TEXT(RESULT__B[[#This Row],[TIME]],"AM/PM")</f>
        <v>AM</v>
      </c>
      <c r="AB840" t="str">
        <f>TEXT(RESULT__B[[#This Row],[DTEDAY]],"DD")</f>
        <v>07</v>
      </c>
    </row>
    <row r="841" spans="1:28" x14ac:dyDescent="0.25">
      <c r="A841" t="s">
        <v>17</v>
      </c>
      <c r="B841">
        <v>839</v>
      </c>
      <c r="C841" s="1">
        <v>40581</v>
      </c>
      <c r="D841">
        <v>1</v>
      </c>
      <c r="E841">
        <v>0</v>
      </c>
      <c r="F841">
        <v>2</v>
      </c>
      <c r="G841">
        <v>9</v>
      </c>
      <c r="H841" t="s">
        <v>21</v>
      </c>
      <c r="I841">
        <v>1</v>
      </c>
      <c r="J841">
        <v>1</v>
      </c>
      <c r="K841" s="53">
        <v>0.22</v>
      </c>
      <c r="L841" s="53">
        <v>0.2727</v>
      </c>
      <c r="M841">
        <v>0.8</v>
      </c>
      <c r="N841">
        <v>0</v>
      </c>
      <c r="O841">
        <v>3</v>
      </c>
      <c r="P841">
        <v>115</v>
      </c>
      <c r="Q841">
        <v>118</v>
      </c>
      <c r="R841" t="s">
        <v>33</v>
      </c>
      <c r="S841">
        <v>2011</v>
      </c>
      <c r="T841" t="s">
        <v>57</v>
      </c>
      <c r="U841" s="66">
        <v>0.375</v>
      </c>
      <c r="V841" t="s">
        <v>50</v>
      </c>
      <c r="W841" t="s">
        <v>32</v>
      </c>
      <c r="X841" s="53">
        <v>0.22</v>
      </c>
      <c r="Y841" s="53">
        <v>0.27</v>
      </c>
      <c r="Z841" s="54">
        <v>0.8</v>
      </c>
      <c r="AA841" s="67" t="str">
        <f>TEXT(RESULT__B[[#This Row],[TIME]],"AM/PM")</f>
        <v>AM</v>
      </c>
      <c r="AB841" t="str">
        <f>TEXT(RESULT__B[[#This Row],[DTEDAY]],"DD")</f>
        <v>07</v>
      </c>
    </row>
    <row r="842" spans="1:28" x14ac:dyDescent="0.25">
      <c r="A842" t="s">
        <v>17</v>
      </c>
      <c r="B842">
        <v>840</v>
      </c>
      <c r="C842" s="1">
        <v>40581</v>
      </c>
      <c r="D842">
        <v>1</v>
      </c>
      <c r="E842">
        <v>0</v>
      </c>
      <c r="F842">
        <v>2</v>
      </c>
      <c r="G842">
        <v>10</v>
      </c>
      <c r="H842" t="s">
        <v>21</v>
      </c>
      <c r="I842">
        <v>1</v>
      </c>
      <c r="J842">
        <v>1</v>
      </c>
      <c r="K842" s="53">
        <v>0.24</v>
      </c>
      <c r="L842" s="53">
        <v>0.2576</v>
      </c>
      <c r="M842">
        <v>0.75</v>
      </c>
      <c r="N842">
        <v>0.1045</v>
      </c>
      <c r="O842">
        <v>6</v>
      </c>
      <c r="P842">
        <v>49</v>
      </c>
      <c r="Q842">
        <v>55</v>
      </c>
      <c r="R842" t="s">
        <v>33</v>
      </c>
      <c r="S842">
        <v>2011</v>
      </c>
      <c r="T842" t="s">
        <v>57</v>
      </c>
      <c r="U842" s="66">
        <v>0.41666666666666669</v>
      </c>
      <c r="V842" t="s">
        <v>50</v>
      </c>
      <c r="W842" t="s">
        <v>32</v>
      </c>
      <c r="X842" s="53">
        <v>0.24</v>
      </c>
      <c r="Y842" s="53">
        <v>0.26</v>
      </c>
      <c r="Z842" s="54">
        <v>0.75</v>
      </c>
      <c r="AA842" s="67" t="str">
        <f>TEXT(RESULT__B[[#This Row],[TIME]],"AM/PM")</f>
        <v>AM</v>
      </c>
      <c r="AB842" t="str">
        <f>TEXT(RESULT__B[[#This Row],[DTEDAY]],"DD")</f>
        <v>07</v>
      </c>
    </row>
    <row r="843" spans="1:28" x14ac:dyDescent="0.25">
      <c r="A843" t="s">
        <v>17</v>
      </c>
      <c r="B843">
        <v>841</v>
      </c>
      <c r="C843" s="1">
        <v>40581</v>
      </c>
      <c r="D843">
        <v>1</v>
      </c>
      <c r="E843">
        <v>0</v>
      </c>
      <c r="F843">
        <v>2</v>
      </c>
      <c r="G843">
        <v>11</v>
      </c>
      <c r="H843" t="s">
        <v>21</v>
      </c>
      <c r="I843">
        <v>1</v>
      </c>
      <c r="J843">
        <v>1</v>
      </c>
      <c r="K843" s="53">
        <v>0.3</v>
      </c>
      <c r="L843" s="53">
        <v>0.31819999999999998</v>
      </c>
      <c r="M843">
        <v>0.65</v>
      </c>
      <c r="N843">
        <v>8.9599999999999999E-2</v>
      </c>
      <c r="O843">
        <v>11</v>
      </c>
      <c r="P843">
        <v>36</v>
      </c>
      <c r="Q843">
        <v>47</v>
      </c>
      <c r="R843" t="s">
        <v>33</v>
      </c>
      <c r="S843">
        <v>2011</v>
      </c>
      <c r="T843" t="s">
        <v>57</v>
      </c>
      <c r="U843" s="66">
        <v>0.45833333333333331</v>
      </c>
      <c r="V843" t="s">
        <v>50</v>
      </c>
      <c r="W843" t="s">
        <v>32</v>
      </c>
      <c r="X843" s="53">
        <v>0.3</v>
      </c>
      <c r="Y843" s="53">
        <v>0.32</v>
      </c>
      <c r="Z843" s="54">
        <v>0.65</v>
      </c>
      <c r="AA843" s="67" t="str">
        <f>TEXT(RESULT__B[[#This Row],[TIME]],"AM/PM")</f>
        <v>AM</v>
      </c>
      <c r="AB843" t="str">
        <f>TEXT(RESULT__B[[#This Row],[DTEDAY]],"DD")</f>
        <v>07</v>
      </c>
    </row>
    <row r="844" spans="1:28" x14ac:dyDescent="0.25">
      <c r="A844" t="s">
        <v>17</v>
      </c>
      <c r="B844">
        <v>842</v>
      </c>
      <c r="C844" s="1">
        <v>40581</v>
      </c>
      <c r="D844">
        <v>1</v>
      </c>
      <c r="E844">
        <v>0</v>
      </c>
      <c r="F844">
        <v>2</v>
      </c>
      <c r="G844">
        <v>12</v>
      </c>
      <c r="H844" t="s">
        <v>21</v>
      </c>
      <c r="I844">
        <v>1</v>
      </c>
      <c r="J844">
        <v>2</v>
      </c>
      <c r="K844" s="53">
        <v>0.32</v>
      </c>
      <c r="L844" s="53">
        <v>0.34849999999999998</v>
      </c>
      <c r="M844">
        <v>0.62</v>
      </c>
      <c r="N844">
        <v>0</v>
      </c>
      <c r="O844">
        <v>7</v>
      </c>
      <c r="P844">
        <v>59</v>
      </c>
      <c r="Q844">
        <v>66</v>
      </c>
      <c r="R844" t="s">
        <v>33</v>
      </c>
      <c r="S844">
        <v>2011</v>
      </c>
      <c r="T844" t="s">
        <v>57</v>
      </c>
      <c r="U844" s="66">
        <v>0.5</v>
      </c>
      <c r="V844" t="s">
        <v>50</v>
      </c>
      <c r="W844" t="s">
        <v>34</v>
      </c>
      <c r="X844" s="53">
        <v>0.32</v>
      </c>
      <c r="Y844" s="53">
        <v>0.35</v>
      </c>
      <c r="Z844" s="54">
        <v>0.62</v>
      </c>
      <c r="AA844" s="67" t="str">
        <f>TEXT(RESULT__B[[#This Row],[TIME]],"AM/PM")</f>
        <v>PM</v>
      </c>
      <c r="AB844" t="str">
        <f>TEXT(RESULT__B[[#This Row],[DTEDAY]],"DD")</f>
        <v>07</v>
      </c>
    </row>
    <row r="845" spans="1:28" x14ac:dyDescent="0.25">
      <c r="A845" t="s">
        <v>17</v>
      </c>
      <c r="B845">
        <v>843</v>
      </c>
      <c r="C845" s="1">
        <v>40581</v>
      </c>
      <c r="D845">
        <v>1</v>
      </c>
      <c r="E845">
        <v>0</v>
      </c>
      <c r="F845">
        <v>2</v>
      </c>
      <c r="G845">
        <v>13</v>
      </c>
      <c r="H845" t="s">
        <v>21</v>
      </c>
      <c r="I845">
        <v>1</v>
      </c>
      <c r="J845">
        <v>2</v>
      </c>
      <c r="K845" s="53">
        <v>0.36</v>
      </c>
      <c r="L845" s="53">
        <v>0.36359999999999998</v>
      </c>
      <c r="M845">
        <v>0.56999999999999995</v>
      </c>
      <c r="N845">
        <v>8.9599999999999999E-2</v>
      </c>
      <c r="O845">
        <v>10</v>
      </c>
      <c r="P845">
        <v>54</v>
      </c>
      <c r="Q845">
        <v>64</v>
      </c>
      <c r="R845" t="s">
        <v>33</v>
      </c>
      <c r="S845">
        <v>2011</v>
      </c>
      <c r="T845" t="s">
        <v>57</v>
      </c>
      <c r="U845" s="66">
        <v>0.54166666666666663</v>
      </c>
      <c r="V845" t="s">
        <v>50</v>
      </c>
      <c r="W845" t="s">
        <v>34</v>
      </c>
      <c r="X845" s="53">
        <v>0.36</v>
      </c>
      <c r="Y845" s="53">
        <v>0.36</v>
      </c>
      <c r="Z845" s="54">
        <v>0.56999999999999995</v>
      </c>
      <c r="AA845" s="67" t="str">
        <f>TEXT(RESULT__B[[#This Row],[TIME]],"AM/PM")</f>
        <v>PM</v>
      </c>
      <c r="AB845" t="str">
        <f>TEXT(RESULT__B[[#This Row],[DTEDAY]],"DD")</f>
        <v>07</v>
      </c>
    </row>
    <row r="846" spans="1:28" x14ac:dyDescent="0.25">
      <c r="A846" t="s">
        <v>17</v>
      </c>
      <c r="B846">
        <v>844</v>
      </c>
      <c r="C846" s="1">
        <v>40581</v>
      </c>
      <c r="D846">
        <v>1</v>
      </c>
      <c r="E846">
        <v>0</v>
      </c>
      <c r="F846">
        <v>2</v>
      </c>
      <c r="G846">
        <v>14</v>
      </c>
      <c r="H846" t="s">
        <v>21</v>
      </c>
      <c r="I846">
        <v>1</v>
      </c>
      <c r="J846">
        <v>2</v>
      </c>
      <c r="K846" s="53">
        <v>0.36</v>
      </c>
      <c r="L846" s="53">
        <v>0.36359999999999998</v>
      </c>
      <c r="M846">
        <v>0.56999999999999995</v>
      </c>
      <c r="N846">
        <v>8.9599999999999999E-2</v>
      </c>
      <c r="O846">
        <v>8</v>
      </c>
      <c r="P846">
        <v>52</v>
      </c>
      <c r="Q846">
        <v>60</v>
      </c>
      <c r="R846" t="s">
        <v>33</v>
      </c>
      <c r="S846">
        <v>2011</v>
      </c>
      <c r="T846" t="s">
        <v>57</v>
      </c>
      <c r="U846" s="66">
        <v>0.58333333333333337</v>
      </c>
      <c r="V846" t="s">
        <v>50</v>
      </c>
      <c r="W846" t="s">
        <v>34</v>
      </c>
      <c r="X846" s="53">
        <v>0.36</v>
      </c>
      <c r="Y846" s="53">
        <v>0.36</v>
      </c>
      <c r="Z846" s="54">
        <v>0.56999999999999995</v>
      </c>
      <c r="AA846" s="67" t="str">
        <f>TEXT(RESULT__B[[#This Row],[TIME]],"AM/PM")</f>
        <v>PM</v>
      </c>
      <c r="AB846" t="str">
        <f>TEXT(RESULT__B[[#This Row],[DTEDAY]],"DD")</f>
        <v>07</v>
      </c>
    </row>
    <row r="847" spans="1:28" x14ac:dyDescent="0.25">
      <c r="A847" t="s">
        <v>17</v>
      </c>
      <c r="B847">
        <v>845</v>
      </c>
      <c r="C847" s="1">
        <v>40581</v>
      </c>
      <c r="D847">
        <v>1</v>
      </c>
      <c r="E847">
        <v>0</v>
      </c>
      <c r="F847">
        <v>2</v>
      </c>
      <c r="G847">
        <v>15</v>
      </c>
      <c r="H847" t="s">
        <v>21</v>
      </c>
      <c r="I847">
        <v>1</v>
      </c>
      <c r="J847">
        <v>2</v>
      </c>
      <c r="K847" s="53">
        <v>0.38</v>
      </c>
      <c r="L847" s="53">
        <v>0.39389999999999997</v>
      </c>
      <c r="M847">
        <v>0.54</v>
      </c>
      <c r="N847">
        <v>8.9599999999999999E-2</v>
      </c>
      <c r="O847">
        <v>4</v>
      </c>
      <c r="P847">
        <v>46</v>
      </c>
      <c r="Q847">
        <v>50</v>
      </c>
      <c r="R847" t="s">
        <v>33</v>
      </c>
      <c r="S847">
        <v>2011</v>
      </c>
      <c r="T847" t="s">
        <v>57</v>
      </c>
      <c r="U847" s="66">
        <v>0.625</v>
      </c>
      <c r="V847" t="s">
        <v>50</v>
      </c>
      <c r="W847" t="s">
        <v>34</v>
      </c>
      <c r="X847" s="53">
        <v>0.38</v>
      </c>
      <c r="Y847" s="53">
        <v>0.39</v>
      </c>
      <c r="Z847" s="54">
        <v>0.54</v>
      </c>
      <c r="AA847" s="67" t="str">
        <f>TEXT(RESULT__B[[#This Row],[TIME]],"AM/PM")</f>
        <v>PM</v>
      </c>
      <c r="AB847" t="str">
        <f>TEXT(RESULT__B[[#This Row],[DTEDAY]],"DD")</f>
        <v>07</v>
      </c>
    </row>
    <row r="848" spans="1:28" x14ac:dyDescent="0.25">
      <c r="A848" t="s">
        <v>17</v>
      </c>
      <c r="B848">
        <v>846</v>
      </c>
      <c r="C848" s="1">
        <v>40581</v>
      </c>
      <c r="D848">
        <v>1</v>
      </c>
      <c r="E848">
        <v>0</v>
      </c>
      <c r="F848">
        <v>2</v>
      </c>
      <c r="G848">
        <v>16</v>
      </c>
      <c r="H848" t="s">
        <v>21</v>
      </c>
      <c r="I848">
        <v>1</v>
      </c>
      <c r="J848">
        <v>2</v>
      </c>
      <c r="K848" s="53">
        <v>0.36</v>
      </c>
      <c r="L848" s="53">
        <v>0.34849999999999998</v>
      </c>
      <c r="M848">
        <v>0.56999999999999995</v>
      </c>
      <c r="N848">
        <v>0.1343</v>
      </c>
      <c r="O848">
        <v>16</v>
      </c>
      <c r="P848">
        <v>98</v>
      </c>
      <c r="Q848">
        <v>114</v>
      </c>
      <c r="R848" t="s">
        <v>33</v>
      </c>
      <c r="S848">
        <v>2011</v>
      </c>
      <c r="T848" t="s">
        <v>57</v>
      </c>
      <c r="U848" s="66">
        <v>0.66666666666666663</v>
      </c>
      <c r="V848" t="s">
        <v>50</v>
      </c>
      <c r="W848" t="s">
        <v>34</v>
      </c>
      <c r="X848" s="53">
        <v>0.36</v>
      </c>
      <c r="Y848" s="53">
        <v>0.35</v>
      </c>
      <c r="Z848" s="54">
        <v>0.56999999999999995</v>
      </c>
      <c r="AA848" s="67" t="str">
        <f>TEXT(RESULT__B[[#This Row],[TIME]],"AM/PM")</f>
        <v>PM</v>
      </c>
      <c r="AB848" t="str">
        <f>TEXT(RESULT__B[[#This Row],[DTEDAY]],"DD")</f>
        <v>07</v>
      </c>
    </row>
    <row r="849" spans="1:28" x14ac:dyDescent="0.25">
      <c r="A849" t="s">
        <v>17</v>
      </c>
      <c r="B849">
        <v>847</v>
      </c>
      <c r="C849" s="1">
        <v>40581</v>
      </c>
      <c r="D849">
        <v>1</v>
      </c>
      <c r="E849">
        <v>0</v>
      </c>
      <c r="F849">
        <v>2</v>
      </c>
      <c r="G849">
        <v>17</v>
      </c>
      <c r="H849" t="s">
        <v>21</v>
      </c>
      <c r="I849">
        <v>1</v>
      </c>
      <c r="J849">
        <v>2</v>
      </c>
      <c r="K849" s="53">
        <v>0.32</v>
      </c>
      <c r="L849" s="53">
        <v>0.31819999999999998</v>
      </c>
      <c r="M849">
        <v>0.7</v>
      </c>
      <c r="N849">
        <v>0.16420000000000001</v>
      </c>
      <c r="O849">
        <v>9</v>
      </c>
      <c r="P849">
        <v>207</v>
      </c>
      <c r="Q849">
        <v>216</v>
      </c>
      <c r="R849" t="s">
        <v>33</v>
      </c>
      <c r="S849">
        <v>2011</v>
      </c>
      <c r="T849" t="s">
        <v>57</v>
      </c>
      <c r="U849" s="66">
        <v>0.70833333333333337</v>
      </c>
      <c r="V849" t="s">
        <v>50</v>
      </c>
      <c r="W849" t="s">
        <v>34</v>
      </c>
      <c r="X849" s="53">
        <v>0.32</v>
      </c>
      <c r="Y849" s="53">
        <v>0.32</v>
      </c>
      <c r="Z849" s="54">
        <v>0.7</v>
      </c>
      <c r="AA849" s="67" t="str">
        <f>TEXT(RESULT__B[[#This Row],[TIME]],"AM/PM")</f>
        <v>PM</v>
      </c>
      <c r="AB849" t="str">
        <f>TEXT(RESULT__B[[#This Row],[DTEDAY]],"DD")</f>
        <v>07</v>
      </c>
    </row>
    <row r="850" spans="1:28" x14ac:dyDescent="0.25">
      <c r="A850" t="s">
        <v>17</v>
      </c>
      <c r="B850">
        <v>848</v>
      </c>
      <c r="C850" s="1">
        <v>40581</v>
      </c>
      <c r="D850">
        <v>1</v>
      </c>
      <c r="E850">
        <v>0</v>
      </c>
      <c r="F850">
        <v>2</v>
      </c>
      <c r="G850">
        <v>18</v>
      </c>
      <c r="H850" t="s">
        <v>21</v>
      </c>
      <c r="I850">
        <v>1</v>
      </c>
      <c r="J850">
        <v>2</v>
      </c>
      <c r="K850" s="53">
        <v>0.34</v>
      </c>
      <c r="L850" s="53">
        <v>0.33329999999999999</v>
      </c>
      <c r="M850">
        <v>0.66</v>
      </c>
      <c r="N850">
        <v>0.1343</v>
      </c>
      <c r="O850">
        <v>5</v>
      </c>
      <c r="P850">
        <v>170</v>
      </c>
      <c r="Q850">
        <v>175</v>
      </c>
      <c r="R850" t="s">
        <v>33</v>
      </c>
      <c r="S850">
        <v>2011</v>
      </c>
      <c r="T850" t="s">
        <v>57</v>
      </c>
      <c r="U850" s="66">
        <v>0.75</v>
      </c>
      <c r="V850" t="s">
        <v>50</v>
      </c>
      <c r="W850" t="s">
        <v>34</v>
      </c>
      <c r="X850" s="53">
        <v>0.34</v>
      </c>
      <c r="Y850" s="53">
        <v>0.33</v>
      </c>
      <c r="Z850" s="54">
        <v>0.66</v>
      </c>
      <c r="AA850" s="67" t="str">
        <f>TEXT(RESULT__B[[#This Row],[TIME]],"AM/PM")</f>
        <v>PM</v>
      </c>
      <c r="AB850" t="str">
        <f>TEXT(RESULT__B[[#This Row],[DTEDAY]],"DD")</f>
        <v>07</v>
      </c>
    </row>
    <row r="851" spans="1:28" x14ac:dyDescent="0.25">
      <c r="A851" t="s">
        <v>17</v>
      </c>
      <c r="B851">
        <v>849</v>
      </c>
      <c r="C851" s="1">
        <v>40581</v>
      </c>
      <c r="D851">
        <v>1</v>
      </c>
      <c r="E851">
        <v>0</v>
      </c>
      <c r="F851">
        <v>2</v>
      </c>
      <c r="G851">
        <v>19</v>
      </c>
      <c r="H851" t="s">
        <v>21</v>
      </c>
      <c r="I851">
        <v>1</v>
      </c>
      <c r="J851">
        <v>2</v>
      </c>
      <c r="K851" s="53">
        <v>0.32</v>
      </c>
      <c r="L851" s="53">
        <v>0.34849999999999998</v>
      </c>
      <c r="M851">
        <v>0.7</v>
      </c>
      <c r="N851">
        <v>0</v>
      </c>
      <c r="O851">
        <v>5</v>
      </c>
      <c r="P851">
        <v>123</v>
      </c>
      <c r="Q851">
        <v>128</v>
      </c>
      <c r="R851" t="s">
        <v>33</v>
      </c>
      <c r="S851">
        <v>2011</v>
      </c>
      <c r="T851" t="s">
        <v>57</v>
      </c>
      <c r="U851" s="66">
        <v>0.79166666666666663</v>
      </c>
      <c r="V851" t="s">
        <v>50</v>
      </c>
      <c r="W851" t="s">
        <v>34</v>
      </c>
      <c r="X851" s="53">
        <v>0.32</v>
      </c>
      <c r="Y851" s="53">
        <v>0.35</v>
      </c>
      <c r="Z851" s="54">
        <v>0.7</v>
      </c>
      <c r="AA851" s="67" t="str">
        <f>TEXT(RESULT__B[[#This Row],[TIME]],"AM/PM")</f>
        <v>PM</v>
      </c>
      <c r="AB851" t="str">
        <f>TEXT(RESULT__B[[#This Row],[DTEDAY]],"DD")</f>
        <v>07</v>
      </c>
    </row>
    <row r="852" spans="1:28" x14ac:dyDescent="0.25">
      <c r="A852" t="s">
        <v>17</v>
      </c>
      <c r="B852">
        <v>850</v>
      </c>
      <c r="C852" s="1">
        <v>40581</v>
      </c>
      <c r="D852">
        <v>1</v>
      </c>
      <c r="E852">
        <v>0</v>
      </c>
      <c r="F852">
        <v>2</v>
      </c>
      <c r="G852">
        <v>20</v>
      </c>
      <c r="H852" t="s">
        <v>21</v>
      </c>
      <c r="I852">
        <v>1</v>
      </c>
      <c r="J852">
        <v>2</v>
      </c>
      <c r="K852" s="53">
        <v>0.32</v>
      </c>
      <c r="L852" s="53">
        <v>0.33329999999999999</v>
      </c>
      <c r="M852">
        <v>0.7</v>
      </c>
      <c r="N852">
        <v>0.1045</v>
      </c>
      <c r="O852">
        <v>6</v>
      </c>
      <c r="P852">
        <v>82</v>
      </c>
      <c r="Q852">
        <v>88</v>
      </c>
      <c r="R852" t="s">
        <v>33</v>
      </c>
      <c r="S852">
        <v>2011</v>
      </c>
      <c r="T852" t="s">
        <v>57</v>
      </c>
      <c r="U852" s="66">
        <v>0.83333333333333337</v>
      </c>
      <c r="V852" t="s">
        <v>50</v>
      </c>
      <c r="W852" t="s">
        <v>34</v>
      </c>
      <c r="X852" s="53">
        <v>0.32</v>
      </c>
      <c r="Y852" s="53">
        <v>0.33</v>
      </c>
      <c r="Z852" s="54">
        <v>0.7</v>
      </c>
      <c r="AA852" s="67" t="str">
        <f>TEXT(RESULT__B[[#This Row],[TIME]],"AM/PM")</f>
        <v>PM</v>
      </c>
      <c r="AB852" t="str">
        <f>TEXT(RESULT__B[[#This Row],[DTEDAY]],"DD")</f>
        <v>07</v>
      </c>
    </row>
    <row r="853" spans="1:28" x14ac:dyDescent="0.25">
      <c r="A853" t="s">
        <v>17</v>
      </c>
      <c r="B853">
        <v>851</v>
      </c>
      <c r="C853" s="1">
        <v>40581</v>
      </c>
      <c r="D853">
        <v>1</v>
      </c>
      <c r="E853">
        <v>0</v>
      </c>
      <c r="F853">
        <v>2</v>
      </c>
      <c r="G853">
        <v>21</v>
      </c>
      <c r="H853" t="s">
        <v>21</v>
      </c>
      <c r="I853">
        <v>1</v>
      </c>
      <c r="J853">
        <v>1</v>
      </c>
      <c r="K853" s="53">
        <v>0.32</v>
      </c>
      <c r="L853" s="53">
        <v>0.34849999999999998</v>
      </c>
      <c r="M853">
        <v>0.7</v>
      </c>
      <c r="N853">
        <v>0</v>
      </c>
      <c r="O853">
        <v>3</v>
      </c>
      <c r="P853">
        <v>75</v>
      </c>
      <c r="Q853">
        <v>78</v>
      </c>
      <c r="R853" t="s">
        <v>33</v>
      </c>
      <c r="S853">
        <v>2011</v>
      </c>
      <c r="T853" t="s">
        <v>57</v>
      </c>
      <c r="U853" s="66">
        <v>0.875</v>
      </c>
      <c r="V853" t="s">
        <v>50</v>
      </c>
      <c r="W853" t="s">
        <v>32</v>
      </c>
      <c r="X853" s="53">
        <v>0.32</v>
      </c>
      <c r="Y853" s="53">
        <v>0.35</v>
      </c>
      <c r="Z853" s="54">
        <v>0.7</v>
      </c>
      <c r="AA853" s="67" t="str">
        <f>TEXT(RESULT__B[[#This Row],[TIME]],"AM/PM")</f>
        <v>PM</v>
      </c>
      <c r="AB853" t="str">
        <f>TEXT(RESULT__B[[#This Row],[DTEDAY]],"DD")</f>
        <v>07</v>
      </c>
    </row>
    <row r="854" spans="1:28" x14ac:dyDescent="0.25">
      <c r="A854" t="s">
        <v>17</v>
      </c>
      <c r="B854">
        <v>852</v>
      </c>
      <c r="C854" s="1">
        <v>40581</v>
      </c>
      <c r="D854">
        <v>1</v>
      </c>
      <c r="E854">
        <v>0</v>
      </c>
      <c r="F854">
        <v>2</v>
      </c>
      <c r="G854">
        <v>22</v>
      </c>
      <c r="H854" t="s">
        <v>21</v>
      </c>
      <c r="I854">
        <v>1</v>
      </c>
      <c r="J854">
        <v>1</v>
      </c>
      <c r="K854" s="53">
        <v>0.28000000000000003</v>
      </c>
      <c r="L854" s="53">
        <v>0.30299999999999999</v>
      </c>
      <c r="M854">
        <v>0.81</v>
      </c>
      <c r="N854">
        <v>8.9599999999999999E-2</v>
      </c>
      <c r="O854">
        <v>3</v>
      </c>
      <c r="P854">
        <v>34</v>
      </c>
      <c r="Q854">
        <v>37</v>
      </c>
      <c r="R854" t="s">
        <v>33</v>
      </c>
      <c r="S854">
        <v>2011</v>
      </c>
      <c r="T854" t="s">
        <v>57</v>
      </c>
      <c r="U854" s="66">
        <v>0.91666666666666663</v>
      </c>
      <c r="V854" t="s">
        <v>50</v>
      </c>
      <c r="W854" t="s">
        <v>32</v>
      </c>
      <c r="X854" s="53">
        <v>0.28000000000000003</v>
      </c>
      <c r="Y854" s="53">
        <v>0.3</v>
      </c>
      <c r="Z854" s="54">
        <v>0.81</v>
      </c>
      <c r="AA854" s="67" t="str">
        <f>TEXT(RESULT__B[[#This Row],[TIME]],"AM/PM")</f>
        <v>PM</v>
      </c>
      <c r="AB854" t="str">
        <f>TEXT(RESULT__B[[#This Row],[DTEDAY]],"DD")</f>
        <v>07</v>
      </c>
    </row>
    <row r="855" spans="1:28" x14ac:dyDescent="0.25">
      <c r="A855" t="s">
        <v>17</v>
      </c>
      <c r="B855">
        <v>853</v>
      </c>
      <c r="C855" s="1">
        <v>40581</v>
      </c>
      <c r="D855">
        <v>1</v>
      </c>
      <c r="E855">
        <v>0</v>
      </c>
      <c r="F855">
        <v>2</v>
      </c>
      <c r="G855">
        <v>23</v>
      </c>
      <c r="H855" t="s">
        <v>21</v>
      </c>
      <c r="I855">
        <v>1</v>
      </c>
      <c r="J855">
        <v>2</v>
      </c>
      <c r="K855" s="53">
        <v>0.3</v>
      </c>
      <c r="L855" s="53">
        <v>0.33329999999999999</v>
      </c>
      <c r="M855">
        <v>0.81</v>
      </c>
      <c r="N855">
        <v>0</v>
      </c>
      <c r="O855">
        <v>6</v>
      </c>
      <c r="P855">
        <v>19</v>
      </c>
      <c r="Q855">
        <v>25</v>
      </c>
      <c r="R855" t="s">
        <v>33</v>
      </c>
      <c r="S855">
        <v>2011</v>
      </c>
      <c r="T855" t="s">
        <v>57</v>
      </c>
      <c r="U855" s="66">
        <v>0.95833333333333337</v>
      </c>
      <c r="V855" t="s">
        <v>50</v>
      </c>
      <c r="W855" t="s">
        <v>34</v>
      </c>
      <c r="X855" s="53">
        <v>0.3</v>
      </c>
      <c r="Y855" s="53">
        <v>0.33</v>
      </c>
      <c r="Z855" s="54">
        <v>0.81</v>
      </c>
      <c r="AA855" s="67" t="str">
        <f>TEXT(RESULT__B[[#This Row],[TIME]],"AM/PM")</f>
        <v>PM</v>
      </c>
      <c r="AB855" t="str">
        <f>TEXT(RESULT__B[[#This Row],[DTEDAY]],"DD")</f>
        <v>07</v>
      </c>
    </row>
    <row r="856" spans="1:28" x14ac:dyDescent="0.25">
      <c r="A856" t="s">
        <v>17</v>
      </c>
      <c r="B856">
        <v>854</v>
      </c>
      <c r="C856" s="1">
        <v>40582</v>
      </c>
      <c r="D856">
        <v>1</v>
      </c>
      <c r="E856">
        <v>0</v>
      </c>
      <c r="F856">
        <v>2</v>
      </c>
      <c r="G856">
        <v>0</v>
      </c>
      <c r="H856" t="s">
        <v>21</v>
      </c>
      <c r="I856">
        <v>2</v>
      </c>
      <c r="J856">
        <v>2</v>
      </c>
      <c r="K856" s="53">
        <v>0.28000000000000003</v>
      </c>
      <c r="L856" s="53">
        <v>0.31819999999999998</v>
      </c>
      <c r="M856">
        <v>0.87</v>
      </c>
      <c r="N856">
        <v>0</v>
      </c>
      <c r="O856">
        <v>4</v>
      </c>
      <c r="P856">
        <v>6</v>
      </c>
      <c r="Q856">
        <v>10</v>
      </c>
      <c r="R856" t="s">
        <v>33</v>
      </c>
      <c r="S856">
        <v>2011</v>
      </c>
      <c r="T856" t="s">
        <v>57</v>
      </c>
      <c r="U856" s="66">
        <v>0</v>
      </c>
      <c r="V856" t="s">
        <v>51</v>
      </c>
      <c r="W856" t="s">
        <v>34</v>
      </c>
      <c r="X856" s="53">
        <v>0.28000000000000003</v>
      </c>
      <c r="Y856" s="53">
        <v>0.32</v>
      </c>
      <c r="Z856" s="54">
        <v>0.87</v>
      </c>
      <c r="AA856" s="67" t="str">
        <f>TEXT(RESULT__B[[#This Row],[TIME]],"AM/PM")</f>
        <v>AM</v>
      </c>
      <c r="AB856" t="str">
        <f>TEXT(RESULT__B[[#This Row],[DTEDAY]],"DD")</f>
        <v>08</v>
      </c>
    </row>
    <row r="857" spans="1:28" x14ac:dyDescent="0.25">
      <c r="A857" t="s">
        <v>17</v>
      </c>
      <c r="B857">
        <v>855</v>
      </c>
      <c r="C857" s="1">
        <v>40582</v>
      </c>
      <c r="D857">
        <v>1</v>
      </c>
      <c r="E857">
        <v>0</v>
      </c>
      <c r="F857">
        <v>2</v>
      </c>
      <c r="G857">
        <v>1</v>
      </c>
      <c r="H857" t="s">
        <v>21</v>
      </c>
      <c r="I857">
        <v>2</v>
      </c>
      <c r="J857">
        <v>2</v>
      </c>
      <c r="K857" s="53">
        <v>0.28000000000000003</v>
      </c>
      <c r="L857" s="53">
        <v>0.31819999999999998</v>
      </c>
      <c r="M857">
        <v>0.87</v>
      </c>
      <c r="N857">
        <v>0</v>
      </c>
      <c r="O857">
        <v>0</v>
      </c>
      <c r="P857">
        <v>4</v>
      </c>
      <c r="Q857">
        <v>4</v>
      </c>
      <c r="R857" t="s">
        <v>33</v>
      </c>
      <c r="S857">
        <v>2011</v>
      </c>
      <c r="T857" t="s">
        <v>57</v>
      </c>
      <c r="U857" s="66">
        <v>4.1666666666666664E-2</v>
      </c>
      <c r="V857" t="s">
        <v>51</v>
      </c>
      <c r="W857" t="s">
        <v>34</v>
      </c>
      <c r="X857" s="53">
        <v>0.28000000000000003</v>
      </c>
      <c r="Y857" s="53">
        <v>0.32</v>
      </c>
      <c r="Z857" s="54">
        <v>0.87</v>
      </c>
      <c r="AA857" s="67" t="str">
        <f>TEXT(RESULT__B[[#This Row],[TIME]],"AM/PM")</f>
        <v>AM</v>
      </c>
      <c r="AB857" t="str">
        <f>TEXT(RESULT__B[[#This Row],[DTEDAY]],"DD")</f>
        <v>08</v>
      </c>
    </row>
    <row r="858" spans="1:28" x14ac:dyDescent="0.25">
      <c r="A858" t="s">
        <v>17</v>
      </c>
      <c r="B858">
        <v>856</v>
      </c>
      <c r="C858" s="1">
        <v>40582</v>
      </c>
      <c r="D858">
        <v>1</v>
      </c>
      <c r="E858">
        <v>0</v>
      </c>
      <c r="F858">
        <v>2</v>
      </c>
      <c r="G858">
        <v>2</v>
      </c>
      <c r="H858" t="s">
        <v>21</v>
      </c>
      <c r="I858">
        <v>2</v>
      </c>
      <c r="J858">
        <v>2</v>
      </c>
      <c r="K858" s="53">
        <v>0.26</v>
      </c>
      <c r="L858" s="53">
        <v>0.2727</v>
      </c>
      <c r="M858">
        <v>0.93</v>
      </c>
      <c r="N858">
        <v>0.1045</v>
      </c>
      <c r="O858">
        <v>1</v>
      </c>
      <c r="P858">
        <v>1</v>
      </c>
      <c r="Q858">
        <v>2</v>
      </c>
      <c r="R858" t="s">
        <v>33</v>
      </c>
      <c r="S858">
        <v>2011</v>
      </c>
      <c r="T858" t="s">
        <v>57</v>
      </c>
      <c r="U858" s="66">
        <v>8.3333333333333329E-2</v>
      </c>
      <c r="V858" t="s">
        <v>51</v>
      </c>
      <c r="W858" t="s">
        <v>34</v>
      </c>
      <c r="X858" s="53">
        <v>0.26</v>
      </c>
      <c r="Y858" s="53">
        <v>0.27</v>
      </c>
      <c r="Z858" s="54">
        <v>0.93</v>
      </c>
      <c r="AA858" s="67" t="str">
        <f>TEXT(RESULT__B[[#This Row],[TIME]],"AM/PM")</f>
        <v>AM</v>
      </c>
      <c r="AB858" t="str">
        <f>TEXT(RESULT__B[[#This Row],[DTEDAY]],"DD")</f>
        <v>08</v>
      </c>
    </row>
    <row r="859" spans="1:28" x14ac:dyDescent="0.25">
      <c r="A859" t="s">
        <v>17</v>
      </c>
      <c r="B859">
        <v>857</v>
      </c>
      <c r="C859" s="1">
        <v>40582</v>
      </c>
      <c r="D859">
        <v>1</v>
      </c>
      <c r="E859">
        <v>0</v>
      </c>
      <c r="F859">
        <v>2</v>
      </c>
      <c r="G859">
        <v>3</v>
      </c>
      <c r="H859" t="s">
        <v>21</v>
      </c>
      <c r="I859">
        <v>2</v>
      </c>
      <c r="J859">
        <v>3</v>
      </c>
      <c r="K859" s="53">
        <v>0.28000000000000003</v>
      </c>
      <c r="L859" s="53">
        <v>0.2727</v>
      </c>
      <c r="M859">
        <v>0.93</v>
      </c>
      <c r="N859">
        <v>0.16420000000000001</v>
      </c>
      <c r="O859">
        <v>0</v>
      </c>
      <c r="P859">
        <v>1</v>
      </c>
      <c r="Q859">
        <v>1</v>
      </c>
      <c r="R859" t="s">
        <v>33</v>
      </c>
      <c r="S859">
        <v>2011</v>
      </c>
      <c r="T859" t="s">
        <v>57</v>
      </c>
      <c r="U859" s="66">
        <v>0.125</v>
      </c>
      <c r="V859" t="s">
        <v>51</v>
      </c>
      <c r="W859" t="s">
        <v>35</v>
      </c>
      <c r="X859" s="53">
        <v>0.28000000000000003</v>
      </c>
      <c r="Y859" s="53">
        <v>0.27</v>
      </c>
      <c r="Z859" s="54">
        <v>0.93</v>
      </c>
      <c r="AA859" s="67" t="str">
        <f>TEXT(RESULT__B[[#This Row],[TIME]],"AM/PM")</f>
        <v>AM</v>
      </c>
      <c r="AB859" t="str">
        <f>TEXT(RESULT__B[[#This Row],[DTEDAY]],"DD")</f>
        <v>08</v>
      </c>
    </row>
    <row r="860" spans="1:28" x14ac:dyDescent="0.25">
      <c r="A860" t="s">
        <v>17</v>
      </c>
      <c r="B860">
        <v>858</v>
      </c>
      <c r="C860" s="1">
        <v>40582</v>
      </c>
      <c r="D860">
        <v>1</v>
      </c>
      <c r="E860">
        <v>0</v>
      </c>
      <c r="F860">
        <v>2</v>
      </c>
      <c r="G860">
        <v>4</v>
      </c>
      <c r="H860" t="s">
        <v>21</v>
      </c>
      <c r="I860">
        <v>2</v>
      </c>
      <c r="J860">
        <v>1</v>
      </c>
      <c r="K860" s="53">
        <v>0.26</v>
      </c>
      <c r="L860" s="53">
        <v>0.2576</v>
      </c>
      <c r="M860">
        <v>0.93</v>
      </c>
      <c r="N860">
        <v>0.16420000000000001</v>
      </c>
      <c r="O860">
        <v>0</v>
      </c>
      <c r="P860">
        <v>3</v>
      </c>
      <c r="Q860">
        <v>3</v>
      </c>
      <c r="R860" t="s">
        <v>33</v>
      </c>
      <c r="S860">
        <v>2011</v>
      </c>
      <c r="T860" t="s">
        <v>57</v>
      </c>
      <c r="U860" s="66">
        <v>0.16666666666666666</v>
      </c>
      <c r="V860" t="s">
        <v>51</v>
      </c>
      <c r="W860" t="s">
        <v>32</v>
      </c>
      <c r="X860" s="53">
        <v>0.26</v>
      </c>
      <c r="Y860" s="53">
        <v>0.26</v>
      </c>
      <c r="Z860" s="54">
        <v>0.93</v>
      </c>
      <c r="AA860" s="67" t="str">
        <f>TEXT(RESULT__B[[#This Row],[TIME]],"AM/PM")</f>
        <v>AM</v>
      </c>
      <c r="AB860" t="str">
        <f>TEXT(RESULT__B[[#This Row],[DTEDAY]],"DD")</f>
        <v>08</v>
      </c>
    </row>
    <row r="861" spans="1:28" x14ac:dyDescent="0.25">
      <c r="A861" t="s">
        <v>17</v>
      </c>
      <c r="B861">
        <v>859</v>
      </c>
      <c r="C861" s="1">
        <v>40582</v>
      </c>
      <c r="D861">
        <v>1</v>
      </c>
      <c r="E861">
        <v>0</v>
      </c>
      <c r="F861">
        <v>2</v>
      </c>
      <c r="G861">
        <v>5</v>
      </c>
      <c r="H861" t="s">
        <v>21</v>
      </c>
      <c r="I861">
        <v>2</v>
      </c>
      <c r="J861">
        <v>1</v>
      </c>
      <c r="K861" s="53">
        <v>0.26</v>
      </c>
      <c r="L861" s="53">
        <v>0.2273</v>
      </c>
      <c r="M861">
        <v>0.81</v>
      </c>
      <c r="N861">
        <v>0.32840000000000003</v>
      </c>
      <c r="O861">
        <v>0</v>
      </c>
      <c r="P861">
        <v>2</v>
      </c>
      <c r="Q861">
        <v>2</v>
      </c>
      <c r="R861" t="s">
        <v>33</v>
      </c>
      <c r="S861">
        <v>2011</v>
      </c>
      <c r="T861" t="s">
        <v>57</v>
      </c>
      <c r="U861" s="66">
        <v>0.20833333333333334</v>
      </c>
      <c r="V861" t="s">
        <v>51</v>
      </c>
      <c r="W861" t="s">
        <v>32</v>
      </c>
      <c r="X861" s="53">
        <v>0.26</v>
      </c>
      <c r="Y861" s="53">
        <v>0.23</v>
      </c>
      <c r="Z861" s="54">
        <v>0.81</v>
      </c>
      <c r="AA861" s="67" t="str">
        <f>TEXT(RESULT__B[[#This Row],[TIME]],"AM/PM")</f>
        <v>AM</v>
      </c>
      <c r="AB861" t="str">
        <f>TEXT(RESULT__B[[#This Row],[DTEDAY]],"DD")</f>
        <v>08</v>
      </c>
    </row>
    <row r="862" spans="1:28" x14ac:dyDescent="0.25">
      <c r="A862" t="s">
        <v>17</v>
      </c>
      <c r="B862">
        <v>860</v>
      </c>
      <c r="C862" s="1">
        <v>40582</v>
      </c>
      <c r="D862">
        <v>1</v>
      </c>
      <c r="E862">
        <v>0</v>
      </c>
      <c r="F862">
        <v>2</v>
      </c>
      <c r="G862">
        <v>6</v>
      </c>
      <c r="H862" t="s">
        <v>21</v>
      </c>
      <c r="I862">
        <v>2</v>
      </c>
      <c r="J862">
        <v>1</v>
      </c>
      <c r="K862" s="53">
        <v>0.26</v>
      </c>
      <c r="L862" s="53">
        <v>0.2273</v>
      </c>
      <c r="M862">
        <v>0.7</v>
      </c>
      <c r="N862">
        <v>0.32840000000000003</v>
      </c>
      <c r="O862">
        <v>0</v>
      </c>
      <c r="P862">
        <v>39</v>
      </c>
      <c r="Q862">
        <v>39</v>
      </c>
      <c r="R862" t="s">
        <v>33</v>
      </c>
      <c r="S862">
        <v>2011</v>
      </c>
      <c r="T862" t="s">
        <v>57</v>
      </c>
      <c r="U862" s="66">
        <v>0.25</v>
      </c>
      <c r="V862" t="s">
        <v>51</v>
      </c>
      <c r="W862" t="s">
        <v>32</v>
      </c>
      <c r="X862" s="53">
        <v>0.26</v>
      </c>
      <c r="Y862" s="53">
        <v>0.23</v>
      </c>
      <c r="Z862" s="54">
        <v>0.7</v>
      </c>
      <c r="AA862" s="67" t="str">
        <f>TEXT(RESULT__B[[#This Row],[TIME]],"AM/PM")</f>
        <v>AM</v>
      </c>
      <c r="AB862" t="str">
        <f>TEXT(RESULT__B[[#This Row],[DTEDAY]],"DD")</f>
        <v>08</v>
      </c>
    </row>
    <row r="863" spans="1:28" x14ac:dyDescent="0.25">
      <c r="A863" t="s">
        <v>17</v>
      </c>
      <c r="B863">
        <v>861</v>
      </c>
      <c r="C863" s="1">
        <v>40582</v>
      </c>
      <c r="D863">
        <v>1</v>
      </c>
      <c r="E863">
        <v>0</v>
      </c>
      <c r="F863">
        <v>2</v>
      </c>
      <c r="G863">
        <v>7</v>
      </c>
      <c r="H863" t="s">
        <v>21</v>
      </c>
      <c r="I863">
        <v>2</v>
      </c>
      <c r="J863">
        <v>1</v>
      </c>
      <c r="K863" s="53">
        <v>0.24</v>
      </c>
      <c r="L863" s="53">
        <v>0.19700000000000001</v>
      </c>
      <c r="M863">
        <v>0.65</v>
      </c>
      <c r="N863">
        <v>0.41789999999999999</v>
      </c>
      <c r="O863">
        <v>3</v>
      </c>
      <c r="P863">
        <v>97</v>
      </c>
      <c r="Q863">
        <v>100</v>
      </c>
      <c r="R863" t="s">
        <v>33</v>
      </c>
      <c r="S863">
        <v>2011</v>
      </c>
      <c r="T863" t="s">
        <v>57</v>
      </c>
      <c r="U863" s="66">
        <v>0.29166666666666669</v>
      </c>
      <c r="V863" t="s">
        <v>51</v>
      </c>
      <c r="W863" t="s">
        <v>32</v>
      </c>
      <c r="X863" s="53">
        <v>0.24</v>
      </c>
      <c r="Y863" s="53">
        <v>0.2</v>
      </c>
      <c r="Z863" s="54">
        <v>0.65</v>
      </c>
      <c r="AA863" s="67" t="str">
        <f>TEXT(RESULT__B[[#This Row],[TIME]],"AM/PM")</f>
        <v>AM</v>
      </c>
      <c r="AB863" t="str">
        <f>TEXT(RESULT__B[[#This Row],[DTEDAY]],"DD")</f>
        <v>08</v>
      </c>
    </row>
    <row r="864" spans="1:28" x14ac:dyDescent="0.25">
      <c r="A864" t="s">
        <v>17</v>
      </c>
      <c r="B864">
        <v>862</v>
      </c>
      <c r="C864" s="1">
        <v>40582</v>
      </c>
      <c r="D864">
        <v>1</v>
      </c>
      <c r="E864">
        <v>0</v>
      </c>
      <c r="F864">
        <v>2</v>
      </c>
      <c r="G864">
        <v>8</v>
      </c>
      <c r="H864" t="s">
        <v>21</v>
      </c>
      <c r="I864">
        <v>2</v>
      </c>
      <c r="J864">
        <v>1</v>
      </c>
      <c r="K864" s="53">
        <v>0.24</v>
      </c>
      <c r="L864" s="53">
        <v>0.19700000000000001</v>
      </c>
      <c r="M864">
        <v>0.56000000000000005</v>
      </c>
      <c r="N864">
        <v>0.49249999999999999</v>
      </c>
      <c r="O864">
        <v>7</v>
      </c>
      <c r="P864">
        <v>236</v>
      </c>
      <c r="Q864">
        <v>243</v>
      </c>
      <c r="R864" t="s">
        <v>33</v>
      </c>
      <c r="S864">
        <v>2011</v>
      </c>
      <c r="T864" t="s">
        <v>57</v>
      </c>
      <c r="U864" s="66">
        <v>0.33333333333333331</v>
      </c>
      <c r="V864" t="s">
        <v>51</v>
      </c>
      <c r="W864" t="s">
        <v>32</v>
      </c>
      <c r="X864" s="53">
        <v>0.24</v>
      </c>
      <c r="Y864" s="53">
        <v>0.2</v>
      </c>
      <c r="Z864" s="54">
        <v>0.56000000000000005</v>
      </c>
      <c r="AA864" s="67" t="str">
        <f>TEXT(RESULT__B[[#This Row],[TIME]],"AM/PM")</f>
        <v>AM</v>
      </c>
      <c r="AB864" t="str">
        <f>TEXT(RESULT__B[[#This Row],[DTEDAY]],"DD")</f>
        <v>08</v>
      </c>
    </row>
    <row r="865" spans="1:28" x14ac:dyDescent="0.25">
      <c r="A865" t="s">
        <v>17</v>
      </c>
      <c r="B865">
        <v>863</v>
      </c>
      <c r="C865" s="1">
        <v>40582</v>
      </c>
      <c r="D865">
        <v>1</v>
      </c>
      <c r="E865">
        <v>0</v>
      </c>
      <c r="F865">
        <v>2</v>
      </c>
      <c r="G865">
        <v>9</v>
      </c>
      <c r="H865" t="s">
        <v>21</v>
      </c>
      <c r="I865">
        <v>2</v>
      </c>
      <c r="J865">
        <v>1</v>
      </c>
      <c r="K865" s="53">
        <v>0.24</v>
      </c>
      <c r="L865" s="53">
        <v>0.19700000000000001</v>
      </c>
      <c r="M865">
        <v>0.52</v>
      </c>
      <c r="N865">
        <v>0.49249999999999999</v>
      </c>
      <c r="O865">
        <v>7</v>
      </c>
      <c r="P865">
        <v>128</v>
      </c>
      <c r="Q865">
        <v>135</v>
      </c>
      <c r="R865" t="s">
        <v>33</v>
      </c>
      <c r="S865">
        <v>2011</v>
      </c>
      <c r="T865" t="s">
        <v>57</v>
      </c>
      <c r="U865" s="66">
        <v>0.375</v>
      </c>
      <c r="V865" t="s">
        <v>51</v>
      </c>
      <c r="W865" t="s">
        <v>32</v>
      </c>
      <c r="X865" s="53">
        <v>0.24</v>
      </c>
      <c r="Y865" s="53">
        <v>0.2</v>
      </c>
      <c r="Z865" s="54">
        <v>0.52</v>
      </c>
      <c r="AA865" s="67" t="str">
        <f>TEXT(RESULT__B[[#This Row],[TIME]],"AM/PM")</f>
        <v>AM</v>
      </c>
      <c r="AB865" t="str">
        <f>TEXT(RESULT__B[[#This Row],[DTEDAY]],"DD")</f>
        <v>08</v>
      </c>
    </row>
    <row r="866" spans="1:28" x14ac:dyDescent="0.25">
      <c r="A866" t="s">
        <v>17</v>
      </c>
      <c r="B866">
        <v>864</v>
      </c>
      <c r="C866" s="1">
        <v>40582</v>
      </c>
      <c r="D866">
        <v>1</v>
      </c>
      <c r="E866">
        <v>0</v>
      </c>
      <c r="F866">
        <v>2</v>
      </c>
      <c r="G866">
        <v>10</v>
      </c>
      <c r="H866" t="s">
        <v>21</v>
      </c>
      <c r="I866">
        <v>2</v>
      </c>
      <c r="J866">
        <v>1</v>
      </c>
      <c r="K866" s="53">
        <v>0.22</v>
      </c>
      <c r="L866" s="53">
        <v>0.18179999999999999</v>
      </c>
      <c r="M866">
        <v>0.47</v>
      </c>
      <c r="N866">
        <v>0.55220000000000002</v>
      </c>
      <c r="O866">
        <v>4</v>
      </c>
      <c r="P866">
        <v>44</v>
      </c>
      <c r="Q866">
        <v>48</v>
      </c>
      <c r="R866" t="s">
        <v>33</v>
      </c>
      <c r="S866">
        <v>2011</v>
      </c>
      <c r="T866" t="s">
        <v>57</v>
      </c>
      <c r="U866" s="66">
        <v>0.41666666666666669</v>
      </c>
      <c r="V866" t="s">
        <v>51</v>
      </c>
      <c r="W866" t="s">
        <v>32</v>
      </c>
      <c r="X866" s="53">
        <v>0.22</v>
      </c>
      <c r="Y866" s="53">
        <v>0.18</v>
      </c>
      <c r="Z866" s="54">
        <v>0.47</v>
      </c>
      <c r="AA866" s="67" t="str">
        <f>TEXT(RESULT__B[[#This Row],[TIME]],"AM/PM")</f>
        <v>AM</v>
      </c>
      <c r="AB866" t="str">
        <f>TEXT(RESULT__B[[#This Row],[DTEDAY]],"DD")</f>
        <v>08</v>
      </c>
    </row>
    <row r="867" spans="1:28" x14ac:dyDescent="0.25">
      <c r="A867" t="s">
        <v>17</v>
      </c>
      <c r="B867">
        <v>865</v>
      </c>
      <c r="C867" s="1">
        <v>40582</v>
      </c>
      <c r="D867">
        <v>1</v>
      </c>
      <c r="E867">
        <v>0</v>
      </c>
      <c r="F867">
        <v>2</v>
      </c>
      <c r="G867">
        <v>11</v>
      </c>
      <c r="H867" t="s">
        <v>21</v>
      </c>
      <c r="I867">
        <v>2</v>
      </c>
      <c r="J867">
        <v>1</v>
      </c>
      <c r="K867" s="53">
        <v>0.22</v>
      </c>
      <c r="L867" s="53">
        <v>0.18179999999999999</v>
      </c>
      <c r="M867">
        <v>0.47</v>
      </c>
      <c r="N867">
        <v>0.4627</v>
      </c>
      <c r="O867">
        <v>1</v>
      </c>
      <c r="P867">
        <v>49</v>
      </c>
      <c r="Q867">
        <v>50</v>
      </c>
      <c r="R867" t="s">
        <v>33</v>
      </c>
      <c r="S867">
        <v>2011</v>
      </c>
      <c r="T867" t="s">
        <v>57</v>
      </c>
      <c r="U867" s="66">
        <v>0.45833333333333331</v>
      </c>
      <c r="V867" t="s">
        <v>51</v>
      </c>
      <c r="W867" t="s">
        <v>32</v>
      </c>
      <c r="X867" s="53">
        <v>0.22</v>
      </c>
      <c r="Y867" s="53">
        <v>0.18</v>
      </c>
      <c r="Z867" s="54">
        <v>0.47</v>
      </c>
      <c r="AA867" s="67" t="str">
        <f>TEXT(RESULT__B[[#This Row],[TIME]],"AM/PM")</f>
        <v>AM</v>
      </c>
      <c r="AB867" t="str">
        <f>TEXT(RESULT__B[[#This Row],[DTEDAY]],"DD")</f>
        <v>08</v>
      </c>
    </row>
    <row r="868" spans="1:28" x14ac:dyDescent="0.25">
      <c r="A868" t="s">
        <v>17</v>
      </c>
      <c r="B868">
        <v>866</v>
      </c>
      <c r="C868" s="1">
        <v>40582</v>
      </c>
      <c r="D868">
        <v>1</v>
      </c>
      <c r="E868">
        <v>0</v>
      </c>
      <c r="F868">
        <v>2</v>
      </c>
      <c r="G868">
        <v>12</v>
      </c>
      <c r="H868" t="s">
        <v>21</v>
      </c>
      <c r="I868">
        <v>2</v>
      </c>
      <c r="J868">
        <v>1</v>
      </c>
      <c r="K868" s="53">
        <v>0.24</v>
      </c>
      <c r="L868" s="53">
        <v>0.19700000000000001</v>
      </c>
      <c r="M868">
        <v>0.38</v>
      </c>
      <c r="N868">
        <v>0.49249999999999999</v>
      </c>
      <c r="O868">
        <v>2</v>
      </c>
      <c r="P868">
        <v>63</v>
      </c>
      <c r="Q868">
        <v>65</v>
      </c>
      <c r="R868" t="s">
        <v>33</v>
      </c>
      <c r="S868">
        <v>2011</v>
      </c>
      <c r="T868" t="s">
        <v>57</v>
      </c>
      <c r="U868" s="66">
        <v>0.5</v>
      </c>
      <c r="V868" t="s">
        <v>51</v>
      </c>
      <c r="W868" t="s">
        <v>32</v>
      </c>
      <c r="X868" s="53">
        <v>0.24</v>
      </c>
      <c r="Y868" s="53">
        <v>0.2</v>
      </c>
      <c r="Z868" s="54">
        <v>0.38</v>
      </c>
      <c r="AA868" s="67" t="str">
        <f>TEXT(RESULT__B[[#This Row],[TIME]],"AM/PM")</f>
        <v>PM</v>
      </c>
      <c r="AB868" t="str">
        <f>TEXT(RESULT__B[[#This Row],[DTEDAY]],"DD")</f>
        <v>08</v>
      </c>
    </row>
    <row r="869" spans="1:28" x14ac:dyDescent="0.25">
      <c r="A869" t="s">
        <v>17</v>
      </c>
      <c r="B869">
        <v>867</v>
      </c>
      <c r="C869" s="1">
        <v>40582</v>
      </c>
      <c r="D869">
        <v>1</v>
      </c>
      <c r="E869">
        <v>0</v>
      </c>
      <c r="F869">
        <v>2</v>
      </c>
      <c r="G869">
        <v>13</v>
      </c>
      <c r="H869" t="s">
        <v>21</v>
      </c>
      <c r="I869">
        <v>2</v>
      </c>
      <c r="J869">
        <v>2</v>
      </c>
      <c r="K869" s="53">
        <v>0.24</v>
      </c>
      <c r="L869" s="53">
        <v>0.19700000000000001</v>
      </c>
      <c r="M869">
        <v>0.32</v>
      </c>
      <c r="N869">
        <v>0.44779999999999998</v>
      </c>
      <c r="O869">
        <v>2</v>
      </c>
      <c r="P869">
        <v>48</v>
      </c>
      <c r="Q869">
        <v>50</v>
      </c>
      <c r="R869" t="s">
        <v>33</v>
      </c>
      <c r="S869">
        <v>2011</v>
      </c>
      <c r="T869" t="s">
        <v>57</v>
      </c>
      <c r="U869" s="66">
        <v>0.54166666666666663</v>
      </c>
      <c r="V869" t="s">
        <v>51</v>
      </c>
      <c r="W869" t="s">
        <v>34</v>
      </c>
      <c r="X869" s="53">
        <v>0.24</v>
      </c>
      <c r="Y869" s="53">
        <v>0.2</v>
      </c>
      <c r="Z869" s="54">
        <v>0.32</v>
      </c>
      <c r="AA869" s="67" t="str">
        <f>TEXT(RESULT__B[[#This Row],[TIME]],"AM/PM")</f>
        <v>PM</v>
      </c>
      <c r="AB869" t="str">
        <f>TEXT(RESULT__B[[#This Row],[DTEDAY]],"DD")</f>
        <v>08</v>
      </c>
    </row>
    <row r="870" spans="1:28" x14ac:dyDescent="0.25">
      <c r="A870" t="s">
        <v>17</v>
      </c>
      <c r="B870">
        <v>868</v>
      </c>
      <c r="C870" s="1">
        <v>40582</v>
      </c>
      <c r="D870">
        <v>1</v>
      </c>
      <c r="E870">
        <v>0</v>
      </c>
      <c r="F870">
        <v>2</v>
      </c>
      <c r="G870">
        <v>14</v>
      </c>
      <c r="H870" t="s">
        <v>21</v>
      </c>
      <c r="I870">
        <v>2</v>
      </c>
      <c r="J870">
        <v>1</v>
      </c>
      <c r="K870" s="53">
        <v>0.22</v>
      </c>
      <c r="L870" s="53">
        <v>0.19700000000000001</v>
      </c>
      <c r="M870">
        <v>0.37</v>
      </c>
      <c r="N870">
        <v>0.41789999999999999</v>
      </c>
      <c r="O870">
        <v>3</v>
      </c>
      <c r="P870">
        <v>61</v>
      </c>
      <c r="Q870">
        <v>64</v>
      </c>
      <c r="R870" t="s">
        <v>33</v>
      </c>
      <c r="S870">
        <v>2011</v>
      </c>
      <c r="T870" t="s">
        <v>57</v>
      </c>
      <c r="U870" s="66">
        <v>0.58333333333333337</v>
      </c>
      <c r="V870" t="s">
        <v>51</v>
      </c>
      <c r="W870" t="s">
        <v>32</v>
      </c>
      <c r="X870" s="53">
        <v>0.22</v>
      </c>
      <c r="Y870" s="53">
        <v>0.2</v>
      </c>
      <c r="Z870" s="54">
        <v>0.37</v>
      </c>
      <c r="AA870" s="67" t="str">
        <f>TEXT(RESULT__B[[#This Row],[TIME]],"AM/PM")</f>
        <v>PM</v>
      </c>
      <c r="AB870" t="str">
        <f>TEXT(RESULT__B[[#This Row],[DTEDAY]],"DD")</f>
        <v>08</v>
      </c>
    </row>
    <row r="871" spans="1:28" x14ac:dyDescent="0.25">
      <c r="A871" t="s">
        <v>17</v>
      </c>
      <c r="B871">
        <v>869</v>
      </c>
      <c r="C871" s="1">
        <v>40582</v>
      </c>
      <c r="D871">
        <v>1</v>
      </c>
      <c r="E871">
        <v>0</v>
      </c>
      <c r="F871">
        <v>2</v>
      </c>
      <c r="G871">
        <v>15</v>
      </c>
      <c r="H871" t="s">
        <v>21</v>
      </c>
      <c r="I871">
        <v>2</v>
      </c>
      <c r="J871">
        <v>1</v>
      </c>
      <c r="K871" s="53">
        <v>0.22</v>
      </c>
      <c r="L871" s="53">
        <v>0.19700000000000001</v>
      </c>
      <c r="M871">
        <v>0.35</v>
      </c>
      <c r="N871">
        <v>0.3881</v>
      </c>
      <c r="O871">
        <v>6</v>
      </c>
      <c r="P871">
        <v>45</v>
      </c>
      <c r="Q871">
        <v>51</v>
      </c>
      <c r="R871" t="s">
        <v>33</v>
      </c>
      <c r="S871">
        <v>2011</v>
      </c>
      <c r="T871" t="s">
        <v>57</v>
      </c>
      <c r="U871" s="66">
        <v>0.625</v>
      </c>
      <c r="V871" t="s">
        <v>51</v>
      </c>
      <c r="W871" t="s">
        <v>32</v>
      </c>
      <c r="X871" s="53">
        <v>0.22</v>
      </c>
      <c r="Y871" s="53">
        <v>0.2</v>
      </c>
      <c r="Z871" s="54">
        <v>0.35</v>
      </c>
      <c r="AA871" s="67" t="str">
        <f>TEXT(RESULT__B[[#This Row],[TIME]],"AM/PM")</f>
        <v>PM</v>
      </c>
      <c r="AB871" t="str">
        <f>TEXT(RESULT__B[[#This Row],[DTEDAY]],"DD")</f>
        <v>08</v>
      </c>
    </row>
    <row r="872" spans="1:28" x14ac:dyDescent="0.25">
      <c r="A872" t="s">
        <v>17</v>
      </c>
      <c r="B872">
        <v>870</v>
      </c>
      <c r="C872" s="1">
        <v>40582</v>
      </c>
      <c r="D872">
        <v>1</v>
      </c>
      <c r="E872">
        <v>0</v>
      </c>
      <c r="F872">
        <v>2</v>
      </c>
      <c r="G872">
        <v>16</v>
      </c>
      <c r="H872" t="s">
        <v>21</v>
      </c>
      <c r="I872">
        <v>2</v>
      </c>
      <c r="J872">
        <v>1</v>
      </c>
      <c r="K872" s="53">
        <v>0.22</v>
      </c>
      <c r="L872" s="53">
        <v>0.18179999999999999</v>
      </c>
      <c r="M872">
        <v>0.35</v>
      </c>
      <c r="N872">
        <v>0.52239999999999998</v>
      </c>
      <c r="O872">
        <v>4</v>
      </c>
      <c r="P872">
        <v>79</v>
      </c>
      <c r="Q872">
        <v>83</v>
      </c>
      <c r="R872" t="s">
        <v>33</v>
      </c>
      <c r="S872">
        <v>2011</v>
      </c>
      <c r="T872" t="s">
        <v>57</v>
      </c>
      <c r="U872" s="66">
        <v>0.66666666666666663</v>
      </c>
      <c r="V872" t="s">
        <v>51</v>
      </c>
      <c r="W872" t="s">
        <v>32</v>
      </c>
      <c r="X872" s="53">
        <v>0.22</v>
      </c>
      <c r="Y872" s="53">
        <v>0.18</v>
      </c>
      <c r="Z872" s="54">
        <v>0.35</v>
      </c>
      <c r="AA872" s="67" t="str">
        <f>TEXT(RESULT__B[[#This Row],[TIME]],"AM/PM")</f>
        <v>PM</v>
      </c>
      <c r="AB872" t="str">
        <f>TEXT(RESULT__B[[#This Row],[DTEDAY]],"DD")</f>
        <v>08</v>
      </c>
    </row>
    <row r="873" spans="1:28" x14ac:dyDescent="0.25">
      <c r="A873" t="s">
        <v>17</v>
      </c>
      <c r="B873">
        <v>871</v>
      </c>
      <c r="C873" s="1">
        <v>40582</v>
      </c>
      <c r="D873">
        <v>1</v>
      </c>
      <c r="E873">
        <v>0</v>
      </c>
      <c r="F873">
        <v>2</v>
      </c>
      <c r="G873">
        <v>17</v>
      </c>
      <c r="H873" t="s">
        <v>21</v>
      </c>
      <c r="I873">
        <v>2</v>
      </c>
      <c r="J873">
        <v>1</v>
      </c>
      <c r="K873" s="53">
        <v>0.22</v>
      </c>
      <c r="L873" s="53">
        <v>0.18179999999999999</v>
      </c>
      <c r="M873">
        <v>0.32</v>
      </c>
      <c r="N873">
        <v>0.58209999999999995</v>
      </c>
      <c r="O873">
        <v>4</v>
      </c>
      <c r="P873">
        <v>172</v>
      </c>
      <c r="Q873">
        <v>176</v>
      </c>
      <c r="R873" t="s">
        <v>33</v>
      </c>
      <c r="S873">
        <v>2011</v>
      </c>
      <c r="T873" t="s">
        <v>57</v>
      </c>
      <c r="U873" s="66">
        <v>0.70833333333333337</v>
      </c>
      <c r="V873" t="s">
        <v>51</v>
      </c>
      <c r="W873" t="s">
        <v>32</v>
      </c>
      <c r="X873" s="53">
        <v>0.22</v>
      </c>
      <c r="Y873" s="53">
        <v>0.18</v>
      </c>
      <c r="Z873" s="54">
        <v>0.32</v>
      </c>
      <c r="AA873" s="67" t="str">
        <f>TEXT(RESULT__B[[#This Row],[TIME]],"AM/PM")</f>
        <v>PM</v>
      </c>
      <c r="AB873" t="str">
        <f>TEXT(RESULT__B[[#This Row],[DTEDAY]],"DD")</f>
        <v>08</v>
      </c>
    </row>
    <row r="874" spans="1:28" x14ac:dyDescent="0.25">
      <c r="A874" t="s">
        <v>17</v>
      </c>
      <c r="B874">
        <v>872</v>
      </c>
      <c r="C874" s="1">
        <v>40582</v>
      </c>
      <c r="D874">
        <v>1</v>
      </c>
      <c r="E874">
        <v>0</v>
      </c>
      <c r="F874">
        <v>2</v>
      </c>
      <c r="G874">
        <v>18</v>
      </c>
      <c r="H874" t="s">
        <v>21</v>
      </c>
      <c r="I874">
        <v>2</v>
      </c>
      <c r="J874">
        <v>1</v>
      </c>
      <c r="K874" s="53">
        <v>0.2</v>
      </c>
      <c r="L874" s="53">
        <v>0.18179999999999999</v>
      </c>
      <c r="M874">
        <v>0.32</v>
      </c>
      <c r="N874">
        <v>0.3881</v>
      </c>
      <c r="O874">
        <v>1</v>
      </c>
      <c r="P874">
        <v>151</v>
      </c>
      <c r="Q874">
        <v>152</v>
      </c>
      <c r="R874" t="s">
        <v>33</v>
      </c>
      <c r="S874">
        <v>2011</v>
      </c>
      <c r="T874" t="s">
        <v>57</v>
      </c>
      <c r="U874" s="66">
        <v>0.75</v>
      </c>
      <c r="V874" t="s">
        <v>51</v>
      </c>
      <c r="W874" t="s">
        <v>32</v>
      </c>
      <c r="X874" s="53">
        <v>0.2</v>
      </c>
      <c r="Y874" s="53">
        <v>0.18</v>
      </c>
      <c r="Z874" s="54">
        <v>0.32</v>
      </c>
      <c r="AA874" s="67" t="str">
        <f>TEXT(RESULT__B[[#This Row],[TIME]],"AM/PM")</f>
        <v>PM</v>
      </c>
      <c r="AB874" t="str">
        <f>TEXT(RESULT__B[[#This Row],[DTEDAY]],"DD")</f>
        <v>08</v>
      </c>
    </row>
    <row r="875" spans="1:28" x14ac:dyDescent="0.25">
      <c r="A875" t="s">
        <v>17</v>
      </c>
      <c r="B875">
        <v>873</v>
      </c>
      <c r="C875" s="1">
        <v>40582</v>
      </c>
      <c r="D875">
        <v>1</v>
      </c>
      <c r="E875">
        <v>0</v>
      </c>
      <c r="F875">
        <v>2</v>
      </c>
      <c r="G875">
        <v>19</v>
      </c>
      <c r="H875" t="s">
        <v>21</v>
      </c>
      <c r="I875">
        <v>2</v>
      </c>
      <c r="J875">
        <v>1</v>
      </c>
      <c r="K875" s="53">
        <v>0.16</v>
      </c>
      <c r="L875" s="53">
        <v>0.1212</v>
      </c>
      <c r="M875">
        <v>0.4</v>
      </c>
      <c r="N875">
        <v>0.4627</v>
      </c>
      <c r="O875">
        <v>1</v>
      </c>
      <c r="P875">
        <v>100</v>
      </c>
      <c r="Q875">
        <v>101</v>
      </c>
      <c r="R875" t="s">
        <v>33</v>
      </c>
      <c r="S875">
        <v>2011</v>
      </c>
      <c r="T875" t="s">
        <v>57</v>
      </c>
      <c r="U875" s="66">
        <v>0.79166666666666663</v>
      </c>
      <c r="V875" t="s">
        <v>51</v>
      </c>
      <c r="W875" t="s">
        <v>32</v>
      </c>
      <c r="X875" s="53">
        <v>0.16</v>
      </c>
      <c r="Y875" s="53">
        <v>0.12</v>
      </c>
      <c r="Z875" s="54">
        <v>0.4</v>
      </c>
      <c r="AA875" s="67" t="str">
        <f>TEXT(RESULT__B[[#This Row],[TIME]],"AM/PM")</f>
        <v>PM</v>
      </c>
      <c r="AB875" t="str">
        <f>TEXT(RESULT__B[[#This Row],[DTEDAY]],"DD")</f>
        <v>08</v>
      </c>
    </row>
    <row r="876" spans="1:28" x14ac:dyDescent="0.25">
      <c r="A876" t="s">
        <v>17</v>
      </c>
      <c r="B876">
        <v>874</v>
      </c>
      <c r="C876" s="1">
        <v>40582</v>
      </c>
      <c r="D876">
        <v>1</v>
      </c>
      <c r="E876">
        <v>0</v>
      </c>
      <c r="F876">
        <v>2</v>
      </c>
      <c r="G876">
        <v>20</v>
      </c>
      <c r="H876" t="s">
        <v>21</v>
      </c>
      <c r="I876">
        <v>2</v>
      </c>
      <c r="J876">
        <v>1</v>
      </c>
      <c r="K876" s="53">
        <v>0.16</v>
      </c>
      <c r="L876" s="53">
        <v>0.13639999999999999</v>
      </c>
      <c r="M876">
        <v>0.4</v>
      </c>
      <c r="N876">
        <v>0.32840000000000003</v>
      </c>
      <c r="O876">
        <v>3</v>
      </c>
      <c r="P876">
        <v>53</v>
      </c>
      <c r="Q876">
        <v>56</v>
      </c>
      <c r="R876" t="s">
        <v>33</v>
      </c>
      <c r="S876">
        <v>2011</v>
      </c>
      <c r="T876" t="s">
        <v>57</v>
      </c>
      <c r="U876" s="66">
        <v>0.83333333333333337</v>
      </c>
      <c r="V876" t="s">
        <v>51</v>
      </c>
      <c r="W876" t="s">
        <v>32</v>
      </c>
      <c r="X876" s="53">
        <v>0.16</v>
      </c>
      <c r="Y876" s="53">
        <v>0.14000000000000001</v>
      </c>
      <c r="Z876" s="54">
        <v>0.4</v>
      </c>
      <c r="AA876" s="67" t="str">
        <f>TEXT(RESULT__B[[#This Row],[TIME]],"AM/PM")</f>
        <v>PM</v>
      </c>
      <c r="AB876" t="str">
        <f>TEXT(RESULT__B[[#This Row],[DTEDAY]],"DD")</f>
        <v>08</v>
      </c>
    </row>
    <row r="877" spans="1:28" x14ac:dyDescent="0.25">
      <c r="A877" t="s">
        <v>17</v>
      </c>
      <c r="B877">
        <v>875</v>
      </c>
      <c r="C877" s="1">
        <v>40582</v>
      </c>
      <c r="D877">
        <v>1</v>
      </c>
      <c r="E877">
        <v>0</v>
      </c>
      <c r="F877">
        <v>2</v>
      </c>
      <c r="G877">
        <v>21</v>
      </c>
      <c r="H877" t="s">
        <v>21</v>
      </c>
      <c r="I877">
        <v>2</v>
      </c>
      <c r="J877">
        <v>1</v>
      </c>
      <c r="K877" s="53">
        <v>0.14000000000000001</v>
      </c>
      <c r="L877" s="53">
        <v>0.1061</v>
      </c>
      <c r="M877">
        <v>0.33</v>
      </c>
      <c r="N877">
        <v>0.4627</v>
      </c>
      <c r="O877">
        <v>8</v>
      </c>
      <c r="P877">
        <v>46</v>
      </c>
      <c r="Q877">
        <v>54</v>
      </c>
      <c r="R877" t="s">
        <v>33</v>
      </c>
      <c r="S877">
        <v>2011</v>
      </c>
      <c r="T877" t="s">
        <v>57</v>
      </c>
      <c r="U877" s="66">
        <v>0.875</v>
      </c>
      <c r="V877" t="s">
        <v>51</v>
      </c>
      <c r="W877" t="s">
        <v>32</v>
      </c>
      <c r="X877" s="53">
        <v>0.14000000000000001</v>
      </c>
      <c r="Y877" s="53">
        <v>0.11</v>
      </c>
      <c r="Z877" s="54">
        <v>0.33</v>
      </c>
      <c r="AA877" s="67" t="str">
        <f>TEXT(RESULT__B[[#This Row],[TIME]],"AM/PM")</f>
        <v>PM</v>
      </c>
      <c r="AB877" t="str">
        <f>TEXT(RESULT__B[[#This Row],[DTEDAY]],"DD")</f>
        <v>08</v>
      </c>
    </row>
    <row r="878" spans="1:28" x14ac:dyDescent="0.25">
      <c r="A878" t="s">
        <v>17</v>
      </c>
      <c r="B878">
        <v>876</v>
      </c>
      <c r="C878" s="1">
        <v>40582</v>
      </c>
      <c r="D878">
        <v>1</v>
      </c>
      <c r="E878">
        <v>0</v>
      </c>
      <c r="F878">
        <v>2</v>
      </c>
      <c r="G878">
        <v>22</v>
      </c>
      <c r="H878" t="s">
        <v>21</v>
      </c>
      <c r="I878">
        <v>2</v>
      </c>
      <c r="J878">
        <v>1</v>
      </c>
      <c r="K878" s="53">
        <v>0.12</v>
      </c>
      <c r="L878" s="53">
        <v>0.1061</v>
      </c>
      <c r="M878">
        <v>0.33</v>
      </c>
      <c r="N878">
        <v>0.35820000000000002</v>
      </c>
      <c r="O878">
        <v>0</v>
      </c>
      <c r="P878">
        <v>29</v>
      </c>
      <c r="Q878">
        <v>29</v>
      </c>
      <c r="R878" t="s">
        <v>33</v>
      </c>
      <c r="S878">
        <v>2011</v>
      </c>
      <c r="T878" t="s">
        <v>57</v>
      </c>
      <c r="U878" s="66">
        <v>0.91666666666666663</v>
      </c>
      <c r="V878" t="s">
        <v>51</v>
      </c>
      <c r="W878" t="s">
        <v>32</v>
      </c>
      <c r="X878" s="53">
        <v>0.12</v>
      </c>
      <c r="Y878" s="53">
        <v>0.11</v>
      </c>
      <c r="Z878" s="54">
        <v>0.33</v>
      </c>
      <c r="AA878" s="67" t="str">
        <f>TEXT(RESULT__B[[#This Row],[TIME]],"AM/PM")</f>
        <v>PM</v>
      </c>
      <c r="AB878" t="str">
        <f>TEXT(RESULT__B[[#This Row],[DTEDAY]],"DD")</f>
        <v>08</v>
      </c>
    </row>
    <row r="879" spans="1:28" x14ac:dyDescent="0.25">
      <c r="A879" t="s">
        <v>17</v>
      </c>
      <c r="B879">
        <v>877</v>
      </c>
      <c r="C879" s="1">
        <v>40582</v>
      </c>
      <c r="D879">
        <v>1</v>
      </c>
      <c r="E879">
        <v>0</v>
      </c>
      <c r="F879">
        <v>2</v>
      </c>
      <c r="G879">
        <v>23</v>
      </c>
      <c r="H879" t="s">
        <v>21</v>
      </c>
      <c r="I879">
        <v>2</v>
      </c>
      <c r="J879">
        <v>1</v>
      </c>
      <c r="K879" s="53">
        <v>0.12</v>
      </c>
      <c r="L879" s="53">
        <v>0.1061</v>
      </c>
      <c r="M879">
        <v>0.33</v>
      </c>
      <c r="N879">
        <v>0.32840000000000003</v>
      </c>
      <c r="O879">
        <v>3</v>
      </c>
      <c r="P879">
        <v>9</v>
      </c>
      <c r="Q879">
        <v>12</v>
      </c>
      <c r="R879" t="s">
        <v>33</v>
      </c>
      <c r="S879">
        <v>2011</v>
      </c>
      <c r="T879" t="s">
        <v>57</v>
      </c>
      <c r="U879" s="66">
        <v>0.95833333333333337</v>
      </c>
      <c r="V879" t="s">
        <v>51</v>
      </c>
      <c r="W879" t="s">
        <v>32</v>
      </c>
      <c r="X879" s="53">
        <v>0.12</v>
      </c>
      <c r="Y879" s="53">
        <v>0.11</v>
      </c>
      <c r="Z879" s="54">
        <v>0.33</v>
      </c>
      <c r="AA879" s="67" t="str">
        <f>TEXT(RESULT__B[[#This Row],[TIME]],"AM/PM")</f>
        <v>PM</v>
      </c>
      <c r="AB879" t="str">
        <f>TEXT(RESULT__B[[#This Row],[DTEDAY]],"DD")</f>
        <v>08</v>
      </c>
    </row>
    <row r="880" spans="1:28" x14ac:dyDescent="0.25">
      <c r="A880" t="s">
        <v>17</v>
      </c>
      <c r="B880">
        <v>878</v>
      </c>
      <c r="C880" s="1">
        <v>40583</v>
      </c>
      <c r="D880">
        <v>1</v>
      </c>
      <c r="E880">
        <v>0</v>
      </c>
      <c r="F880">
        <v>2</v>
      </c>
      <c r="G880">
        <v>0</v>
      </c>
      <c r="H880" t="s">
        <v>21</v>
      </c>
      <c r="I880">
        <v>3</v>
      </c>
      <c r="J880">
        <v>1</v>
      </c>
      <c r="K880" s="53">
        <v>0.1</v>
      </c>
      <c r="L880" s="53">
        <v>7.5800000000000006E-2</v>
      </c>
      <c r="M880">
        <v>0.36</v>
      </c>
      <c r="N880">
        <v>0.35820000000000002</v>
      </c>
      <c r="O880">
        <v>0</v>
      </c>
      <c r="P880">
        <v>17</v>
      </c>
      <c r="Q880">
        <v>17</v>
      </c>
      <c r="R880" t="s">
        <v>33</v>
      </c>
      <c r="S880">
        <v>2011</v>
      </c>
      <c r="T880" t="s">
        <v>57</v>
      </c>
      <c r="U880" s="66">
        <v>0</v>
      </c>
      <c r="V880" t="s">
        <v>52</v>
      </c>
      <c r="W880" t="s">
        <v>32</v>
      </c>
      <c r="X880" s="53">
        <v>0.1</v>
      </c>
      <c r="Y880" s="53">
        <v>0.08</v>
      </c>
      <c r="Z880" s="54">
        <v>0.36</v>
      </c>
      <c r="AA880" s="67" t="str">
        <f>TEXT(RESULT__B[[#This Row],[TIME]],"AM/PM")</f>
        <v>AM</v>
      </c>
      <c r="AB880" t="str">
        <f>TEXT(RESULT__B[[#This Row],[DTEDAY]],"DD")</f>
        <v>09</v>
      </c>
    </row>
    <row r="881" spans="1:28" x14ac:dyDescent="0.25">
      <c r="A881" t="s">
        <v>17</v>
      </c>
      <c r="B881">
        <v>879</v>
      </c>
      <c r="C881" s="1">
        <v>40583</v>
      </c>
      <c r="D881">
        <v>1</v>
      </c>
      <c r="E881">
        <v>0</v>
      </c>
      <c r="F881">
        <v>2</v>
      </c>
      <c r="G881">
        <v>1</v>
      </c>
      <c r="H881" t="s">
        <v>21</v>
      </c>
      <c r="I881">
        <v>3</v>
      </c>
      <c r="J881">
        <v>1</v>
      </c>
      <c r="K881" s="53">
        <v>0.1</v>
      </c>
      <c r="L881" s="53">
        <v>0.1061</v>
      </c>
      <c r="M881">
        <v>0.36</v>
      </c>
      <c r="N881">
        <v>0.22389999999999999</v>
      </c>
      <c r="O881">
        <v>0</v>
      </c>
      <c r="P881">
        <v>7</v>
      </c>
      <c r="Q881">
        <v>7</v>
      </c>
      <c r="R881" t="s">
        <v>33</v>
      </c>
      <c r="S881">
        <v>2011</v>
      </c>
      <c r="T881" t="s">
        <v>57</v>
      </c>
      <c r="U881" s="66">
        <v>4.1666666666666664E-2</v>
      </c>
      <c r="V881" t="s">
        <v>52</v>
      </c>
      <c r="W881" t="s">
        <v>32</v>
      </c>
      <c r="X881" s="53">
        <v>0.1</v>
      </c>
      <c r="Y881" s="53">
        <v>0.11</v>
      </c>
      <c r="Z881" s="54">
        <v>0.36</v>
      </c>
      <c r="AA881" s="67" t="str">
        <f>TEXT(RESULT__B[[#This Row],[TIME]],"AM/PM")</f>
        <v>AM</v>
      </c>
      <c r="AB881" t="str">
        <f>TEXT(RESULT__B[[#This Row],[DTEDAY]],"DD")</f>
        <v>09</v>
      </c>
    </row>
    <row r="882" spans="1:28" x14ac:dyDescent="0.25">
      <c r="A882" t="s">
        <v>17</v>
      </c>
      <c r="B882">
        <v>880</v>
      </c>
      <c r="C882" s="1">
        <v>40583</v>
      </c>
      <c r="D882">
        <v>1</v>
      </c>
      <c r="E882">
        <v>0</v>
      </c>
      <c r="F882">
        <v>2</v>
      </c>
      <c r="G882">
        <v>2</v>
      </c>
      <c r="H882" t="s">
        <v>21</v>
      </c>
      <c r="I882">
        <v>3</v>
      </c>
      <c r="J882">
        <v>1</v>
      </c>
      <c r="K882" s="53">
        <v>0.08</v>
      </c>
      <c r="L882" s="53">
        <v>7.5800000000000006E-2</v>
      </c>
      <c r="M882">
        <v>0.38</v>
      </c>
      <c r="N882">
        <v>0.28360000000000002</v>
      </c>
      <c r="O882">
        <v>1</v>
      </c>
      <c r="P882">
        <v>2</v>
      </c>
      <c r="Q882">
        <v>3</v>
      </c>
      <c r="R882" t="s">
        <v>33</v>
      </c>
      <c r="S882">
        <v>2011</v>
      </c>
      <c r="T882" t="s">
        <v>57</v>
      </c>
      <c r="U882" s="66">
        <v>8.3333333333333329E-2</v>
      </c>
      <c r="V882" t="s">
        <v>52</v>
      </c>
      <c r="W882" t="s">
        <v>32</v>
      </c>
      <c r="X882" s="53">
        <v>0.08</v>
      </c>
      <c r="Y882" s="53">
        <v>0.08</v>
      </c>
      <c r="Z882" s="54">
        <v>0.38</v>
      </c>
      <c r="AA882" s="67" t="str">
        <f>TEXT(RESULT__B[[#This Row],[TIME]],"AM/PM")</f>
        <v>AM</v>
      </c>
      <c r="AB882" t="str">
        <f>TEXT(RESULT__B[[#This Row],[DTEDAY]],"DD")</f>
        <v>09</v>
      </c>
    </row>
    <row r="883" spans="1:28" x14ac:dyDescent="0.25">
      <c r="A883" t="s">
        <v>17</v>
      </c>
      <c r="B883">
        <v>881</v>
      </c>
      <c r="C883" s="1">
        <v>40583</v>
      </c>
      <c r="D883">
        <v>1</v>
      </c>
      <c r="E883">
        <v>0</v>
      </c>
      <c r="F883">
        <v>2</v>
      </c>
      <c r="G883">
        <v>3</v>
      </c>
      <c r="H883" t="s">
        <v>21</v>
      </c>
      <c r="I883">
        <v>3</v>
      </c>
      <c r="J883">
        <v>1</v>
      </c>
      <c r="K883" s="53">
        <v>0.06</v>
      </c>
      <c r="L883" s="53">
        <v>7.5800000000000006E-2</v>
      </c>
      <c r="M883">
        <v>0.45</v>
      </c>
      <c r="N883">
        <v>0.1343</v>
      </c>
      <c r="O883">
        <v>0</v>
      </c>
      <c r="P883">
        <v>2</v>
      </c>
      <c r="Q883">
        <v>2</v>
      </c>
      <c r="R883" t="s">
        <v>33</v>
      </c>
      <c r="S883">
        <v>2011</v>
      </c>
      <c r="T883" t="s">
        <v>57</v>
      </c>
      <c r="U883" s="66">
        <v>0.125</v>
      </c>
      <c r="V883" t="s">
        <v>52</v>
      </c>
      <c r="W883" t="s">
        <v>32</v>
      </c>
      <c r="X883" s="53">
        <v>0.06</v>
      </c>
      <c r="Y883" s="53">
        <v>0.08</v>
      </c>
      <c r="Z883" s="54">
        <v>0.45</v>
      </c>
      <c r="AA883" s="67" t="str">
        <f>TEXT(RESULT__B[[#This Row],[TIME]],"AM/PM")</f>
        <v>AM</v>
      </c>
      <c r="AB883" t="str">
        <f>TEXT(RESULT__B[[#This Row],[DTEDAY]],"DD")</f>
        <v>09</v>
      </c>
    </row>
    <row r="884" spans="1:28" x14ac:dyDescent="0.25">
      <c r="A884" t="s">
        <v>17</v>
      </c>
      <c r="B884">
        <v>882</v>
      </c>
      <c r="C884" s="1">
        <v>40583</v>
      </c>
      <c r="D884">
        <v>1</v>
      </c>
      <c r="E884">
        <v>0</v>
      </c>
      <c r="F884">
        <v>2</v>
      </c>
      <c r="G884">
        <v>5</v>
      </c>
      <c r="H884" t="s">
        <v>21</v>
      </c>
      <c r="I884">
        <v>3</v>
      </c>
      <c r="J884">
        <v>1</v>
      </c>
      <c r="K884" s="53">
        <v>0.06</v>
      </c>
      <c r="L884" s="53">
        <v>0.1061</v>
      </c>
      <c r="M884">
        <v>0.45</v>
      </c>
      <c r="N884">
        <v>0.1045</v>
      </c>
      <c r="O884">
        <v>0</v>
      </c>
      <c r="P884">
        <v>7</v>
      </c>
      <c r="Q884">
        <v>7</v>
      </c>
      <c r="R884" t="s">
        <v>33</v>
      </c>
      <c r="S884">
        <v>2011</v>
      </c>
      <c r="T884" t="s">
        <v>57</v>
      </c>
      <c r="U884" s="66">
        <v>0.20833333333333334</v>
      </c>
      <c r="V884" t="s">
        <v>52</v>
      </c>
      <c r="W884" t="s">
        <v>32</v>
      </c>
      <c r="X884" s="53">
        <v>0.06</v>
      </c>
      <c r="Y884" s="53">
        <v>0.11</v>
      </c>
      <c r="Z884" s="54">
        <v>0.45</v>
      </c>
      <c r="AA884" s="67" t="str">
        <f>TEXT(RESULT__B[[#This Row],[TIME]],"AM/PM")</f>
        <v>AM</v>
      </c>
      <c r="AB884" t="str">
        <f>TEXT(RESULT__B[[#This Row],[DTEDAY]],"DD")</f>
        <v>09</v>
      </c>
    </row>
    <row r="885" spans="1:28" x14ac:dyDescent="0.25">
      <c r="A885" t="s">
        <v>17</v>
      </c>
      <c r="B885">
        <v>883</v>
      </c>
      <c r="C885" s="1">
        <v>40583</v>
      </c>
      <c r="D885">
        <v>1</v>
      </c>
      <c r="E885">
        <v>0</v>
      </c>
      <c r="F885">
        <v>2</v>
      </c>
      <c r="G885">
        <v>6</v>
      </c>
      <c r="H885" t="s">
        <v>21</v>
      </c>
      <c r="I885">
        <v>3</v>
      </c>
      <c r="J885">
        <v>1</v>
      </c>
      <c r="K885" s="53">
        <v>0.06</v>
      </c>
      <c r="L885" s="53">
        <v>0.1515</v>
      </c>
      <c r="M885">
        <v>0.45</v>
      </c>
      <c r="N885">
        <v>0</v>
      </c>
      <c r="O885">
        <v>0</v>
      </c>
      <c r="P885">
        <v>43</v>
      </c>
      <c r="Q885">
        <v>43</v>
      </c>
      <c r="R885" t="s">
        <v>33</v>
      </c>
      <c r="S885">
        <v>2011</v>
      </c>
      <c r="T885" t="s">
        <v>57</v>
      </c>
      <c r="U885" s="66">
        <v>0.25</v>
      </c>
      <c r="V885" t="s">
        <v>52</v>
      </c>
      <c r="W885" t="s">
        <v>32</v>
      </c>
      <c r="X885" s="53">
        <v>0.06</v>
      </c>
      <c r="Y885" s="53">
        <v>0.15</v>
      </c>
      <c r="Z885" s="54">
        <v>0.45</v>
      </c>
      <c r="AA885" s="67" t="str">
        <f>TEXT(RESULT__B[[#This Row],[TIME]],"AM/PM")</f>
        <v>AM</v>
      </c>
      <c r="AB885" t="str">
        <f>TEXT(RESULT__B[[#This Row],[DTEDAY]],"DD")</f>
        <v>09</v>
      </c>
    </row>
    <row r="886" spans="1:28" x14ac:dyDescent="0.25">
      <c r="A886" t="s">
        <v>17</v>
      </c>
      <c r="B886">
        <v>884</v>
      </c>
      <c r="C886" s="1">
        <v>40583</v>
      </c>
      <c r="D886">
        <v>1</v>
      </c>
      <c r="E886">
        <v>0</v>
      </c>
      <c r="F886">
        <v>2</v>
      </c>
      <c r="G886">
        <v>7</v>
      </c>
      <c r="H886" t="s">
        <v>21</v>
      </c>
      <c r="I886">
        <v>3</v>
      </c>
      <c r="J886">
        <v>1</v>
      </c>
      <c r="K886" s="53">
        <v>0.06</v>
      </c>
      <c r="L886" s="53">
        <v>0.1061</v>
      </c>
      <c r="M886">
        <v>0.49</v>
      </c>
      <c r="N886">
        <v>0.1045</v>
      </c>
      <c r="O886">
        <v>4</v>
      </c>
      <c r="P886">
        <v>95</v>
      </c>
      <c r="Q886">
        <v>99</v>
      </c>
      <c r="R886" t="s">
        <v>33</v>
      </c>
      <c r="S886">
        <v>2011</v>
      </c>
      <c r="T886" t="s">
        <v>57</v>
      </c>
      <c r="U886" s="66">
        <v>0.29166666666666669</v>
      </c>
      <c r="V886" t="s">
        <v>52</v>
      </c>
      <c r="W886" t="s">
        <v>32</v>
      </c>
      <c r="X886" s="53">
        <v>0.06</v>
      </c>
      <c r="Y886" s="53">
        <v>0.11</v>
      </c>
      <c r="Z886" s="54">
        <v>0.49</v>
      </c>
      <c r="AA886" s="67" t="str">
        <f>TEXT(RESULT__B[[#This Row],[TIME]],"AM/PM")</f>
        <v>AM</v>
      </c>
      <c r="AB886" t="str">
        <f>TEXT(RESULT__B[[#This Row],[DTEDAY]],"DD")</f>
        <v>09</v>
      </c>
    </row>
    <row r="887" spans="1:28" x14ac:dyDescent="0.25">
      <c r="A887" t="s">
        <v>17</v>
      </c>
      <c r="B887">
        <v>885</v>
      </c>
      <c r="C887" s="1">
        <v>40583</v>
      </c>
      <c r="D887">
        <v>1</v>
      </c>
      <c r="E887">
        <v>0</v>
      </c>
      <c r="F887">
        <v>2</v>
      </c>
      <c r="G887">
        <v>8</v>
      </c>
      <c r="H887" t="s">
        <v>21</v>
      </c>
      <c r="I887">
        <v>3</v>
      </c>
      <c r="J887">
        <v>1</v>
      </c>
      <c r="K887" s="53">
        <v>0.1</v>
      </c>
      <c r="L887" s="53">
        <v>0.13639999999999999</v>
      </c>
      <c r="M887">
        <v>0.42</v>
      </c>
      <c r="N887">
        <v>0</v>
      </c>
      <c r="O887">
        <v>1</v>
      </c>
      <c r="P887">
        <v>198</v>
      </c>
      <c r="Q887">
        <v>199</v>
      </c>
      <c r="R887" t="s">
        <v>33</v>
      </c>
      <c r="S887">
        <v>2011</v>
      </c>
      <c r="T887" t="s">
        <v>57</v>
      </c>
      <c r="U887" s="66">
        <v>0.33333333333333331</v>
      </c>
      <c r="V887" t="s">
        <v>52</v>
      </c>
      <c r="W887" t="s">
        <v>32</v>
      </c>
      <c r="X887" s="53">
        <v>0.1</v>
      </c>
      <c r="Y887" s="53">
        <v>0.14000000000000001</v>
      </c>
      <c r="Z887" s="54">
        <v>0.42</v>
      </c>
      <c r="AA887" s="67" t="str">
        <f>TEXT(RESULT__B[[#This Row],[TIME]],"AM/PM")</f>
        <v>AM</v>
      </c>
      <c r="AB887" t="str">
        <f>TEXT(RESULT__B[[#This Row],[DTEDAY]],"DD")</f>
        <v>09</v>
      </c>
    </row>
    <row r="888" spans="1:28" x14ac:dyDescent="0.25">
      <c r="A888" t="s">
        <v>17</v>
      </c>
      <c r="B888">
        <v>886</v>
      </c>
      <c r="C888" s="1">
        <v>40583</v>
      </c>
      <c r="D888">
        <v>1</v>
      </c>
      <c r="E888">
        <v>0</v>
      </c>
      <c r="F888">
        <v>2</v>
      </c>
      <c r="G888">
        <v>9</v>
      </c>
      <c r="H888" t="s">
        <v>21</v>
      </c>
      <c r="I888">
        <v>3</v>
      </c>
      <c r="J888">
        <v>1</v>
      </c>
      <c r="K888" s="53">
        <v>0.12</v>
      </c>
      <c r="L888" s="53">
        <v>0.13639999999999999</v>
      </c>
      <c r="M888">
        <v>0.39</v>
      </c>
      <c r="N888">
        <v>0.16420000000000001</v>
      </c>
      <c r="O888">
        <v>4</v>
      </c>
      <c r="P888">
        <v>119</v>
      </c>
      <c r="Q888">
        <v>123</v>
      </c>
      <c r="R888" t="s">
        <v>33</v>
      </c>
      <c r="S888">
        <v>2011</v>
      </c>
      <c r="T888" t="s">
        <v>57</v>
      </c>
      <c r="U888" s="66">
        <v>0.375</v>
      </c>
      <c r="V888" t="s">
        <v>52</v>
      </c>
      <c r="W888" t="s">
        <v>32</v>
      </c>
      <c r="X888" s="53">
        <v>0.12</v>
      </c>
      <c r="Y888" s="53">
        <v>0.14000000000000001</v>
      </c>
      <c r="Z888" s="54">
        <v>0.39</v>
      </c>
      <c r="AA888" s="67" t="str">
        <f>TEXT(RESULT__B[[#This Row],[TIME]],"AM/PM")</f>
        <v>AM</v>
      </c>
      <c r="AB888" t="str">
        <f>TEXT(RESULT__B[[#This Row],[DTEDAY]],"DD")</f>
        <v>09</v>
      </c>
    </row>
    <row r="889" spans="1:28" x14ac:dyDescent="0.25">
      <c r="A889" t="s">
        <v>17</v>
      </c>
      <c r="B889">
        <v>887</v>
      </c>
      <c r="C889" s="1">
        <v>40583</v>
      </c>
      <c r="D889">
        <v>1</v>
      </c>
      <c r="E889">
        <v>0</v>
      </c>
      <c r="F889">
        <v>2</v>
      </c>
      <c r="G889">
        <v>10</v>
      </c>
      <c r="H889" t="s">
        <v>21</v>
      </c>
      <c r="I889">
        <v>3</v>
      </c>
      <c r="J889">
        <v>1</v>
      </c>
      <c r="K889" s="53">
        <v>0.14000000000000001</v>
      </c>
      <c r="L889" s="53">
        <v>0.18179999999999999</v>
      </c>
      <c r="M889">
        <v>0.36</v>
      </c>
      <c r="N889">
        <v>0</v>
      </c>
      <c r="O889">
        <v>8</v>
      </c>
      <c r="P889">
        <v>51</v>
      </c>
      <c r="Q889">
        <v>59</v>
      </c>
      <c r="R889" t="s">
        <v>33</v>
      </c>
      <c r="S889">
        <v>2011</v>
      </c>
      <c r="T889" t="s">
        <v>57</v>
      </c>
      <c r="U889" s="66">
        <v>0.41666666666666669</v>
      </c>
      <c r="V889" t="s">
        <v>52</v>
      </c>
      <c r="W889" t="s">
        <v>32</v>
      </c>
      <c r="X889" s="53">
        <v>0.14000000000000001</v>
      </c>
      <c r="Y889" s="53">
        <v>0.18</v>
      </c>
      <c r="Z889" s="54">
        <v>0.36</v>
      </c>
      <c r="AA889" s="67" t="str">
        <f>TEXT(RESULT__B[[#This Row],[TIME]],"AM/PM")</f>
        <v>AM</v>
      </c>
      <c r="AB889" t="str">
        <f>TEXT(RESULT__B[[#This Row],[DTEDAY]],"DD")</f>
        <v>09</v>
      </c>
    </row>
    <row r="890" spans="1:28" x14ac:dyDescent="0.25">
      <c r="A890" t="s">
        <v>17</v>
      </c>
      <c r="B890">
        <v>888</v>
      </c>
      <c r="C890" s="1">
        <v>40583</v>
      </c>
      <c r="D890">
        <v>1</v>
      </c>
      <c r="E890">
        <v>0</v>
      </c>
      <c r="F890">
        <v>2</v>
      </c>
      <c r="G890">
        <v>11</v>
      </c>
      <c r="H890" t="s">
        <v>21</v>
      </c>
      <c r="I890">
        <v>3</v>
      </c>
      <c r="J890">
        <v>2</v>
      </c>
      <c r="K890" s="53">
        <v>0.14000000000000001</v>
      </c>
      <c r="L890" s="53">
        <v>0.1515</v>
      </c>
      <c r="M890">
        <v>0.43</v>
      </c>
      <c r="N890">
        <v>0.16420000000000001</v>
      </c>
      <c r="O890">
        <v>1</v>
      </c>
      <c r="P890">
        <v>40</v>
      </c>
      <c r="Q890">
        <v>41</v>
      </c>
      <c r="R890" t="s">
        <v>33</v>
      </c>
      <c r="S890">
        <v>2011</v>
      </c>
      <c r="T890" t="s">
        <v>57</v>
      </c>
      <c r="U890" s="66">
        <v>0.45833333333333331</v>
      </c>
      <c r="V890" t="s">
        <v>52</v>
      </c>
      <c r="W890" t="s">
        <v>34</v>
      </c>
      <c r="X890" s="53">
        <v>0.14000000000000001</v>
      </c>
      <c r="Y890" s="53">
        <v>0.15</v>
      </c>
      <c r="Z890" s="54">
        <v>0.43</v>
      </c>
      <c r="AA890" s="67" t="str">
        <f>TEXT(RESULT__B[[#This Row],[TIME]],"AM/PM")</f>
        <v>AM</v>
      </c>
      <c r="AB890" t="str">
        <f>TEXT(RESULT__B[[#This Row],[DTEDAY]],"DD")</f>
        <v>09</v>
      </c>
    </row>
    <row r="891" spans="1:28" x14ac:dyDescent="0.25">
      <c r="A891" t="s">
        <v>17</v>
      </c>
      <c r="B891">
        <v>889</v>
      </c>
      <c r="C891" s="1">
        <v>40583</v>
      </c>
      <c r="D891">
        <v>1</v>
      </c>
      <c r="E891">
        <v>0</v>
      </c>
      <c r="F891">
        <v>2</v>
      </c>
      <c r="G891">
        <v>12</v>
      </c>
      <c r="H891" t="s">
        <v>21</v>
      </c>
      <c r="I891">
        <v>3</v>
      </c>
      <c r="J891">
        <v>2</v>
      </c>
      <c r="K891" s="53">
        <v>0.18</v>
      </c>
      <c r="L891" s="53">
        <v>0.18179999999999999</v>
      </c>
      <c r="M891">
        <v>0.4</v>
      </c>
      <c r="N891">
        <v>0.22389999999999999</v>
      </c>
      <c r="O891">
        <v>4</v>
      </c>
      <c r="P891">
        <v>57</v>
      </c>
      <c r="Q891">
        <v>61</v>
      </c>
      <c r="R891" t="s">
        <v>33</v>
      </c>
      <c r="S891">
        <v>2011</v>
      </c>
      <c r="T891" t="s">
        <v>57</v>
      </c>
      <c r="U891" s="66">
        <v>0.5</v>
      </c>
      <c r="V891" t="s">
        <v>52</v>
      </c>
      <c r="W891" t="s">
        <v>34</v>
      </c>
      <c r="X891" s="53">
        <v>0.18</v>
      </c>
      <c r="Y891" s="53">
        <v>0.18</v>
      </c>
      <c r="Z891" s="54">
        <v>0.4</v>
      </c>
      <c r="AA891" s="67" t="str">
        <f>TEXT(RESULT__B[[#This Row],[TIME]],"AM/PM")</f>
        <v>PM</v>
      </c>
      <c r="AB891" t="str">
        <f>TEXT(RESULT__B[[#This Row],[DTEDAY]],"DD")</f>
        <v>09</v>
      </c>
    </row>
    <row r="892" spans="1:28" x14ac:dyDescent="0.25">
      <c r="A892" t="s">
        <v>17</v>
      </c>
      <c r="B892">
        <v>890</v>
      </c>
      <c r="C892" s="1">
        <v>40583</v>
      </c>
      <c r="D892">
        <v>1</v>
      </c>
      <c r="E892">
        <v>0</v>
      </c>
      <c r="F892">
        <v>2</v>
      </c>
      <c r="G892">
        <v>13</v>
      </c>
      <c r="H892" t="s">
        <v>21</v>
      </c>
      <c r="I892">
        <v>3</v>
      </c>
      <c r="J892">
        <v>1</v>
      </c>
      <c r="K892" s="53">
        <v>0.18</v>
      </c>
      <c r="L892" s="53">
        <v>0.16669999999999999</v>
      </c>
      <c r="M892">
        <v>0.4</v>
      </c>
      <c r="N892">
        <v>0.25369999999999998</v>
      </c>
      <c r="O892">
        <v>2</v>
      </c>
      <c r="P892">
        <v>67</v>
      </c>
      <c r="Q892">
        <v>69</v>
      </c>
      <c r="R892" t="s">
        <v>33</v>
      </c>
      <c r="S892">
        <v>2011</v>
      </c>
      <c r="T892" t="s">
        <v>57</v>
      </c>
      <c r="U892" s="66">
        <v>0.54166666666666663</v>
      </c>
      <c r="V892" t="s">
        <v>52</v>
      </c>
      <c r="W892" t="s">
        <v>32</v>
      </c>
      <c r="X892" s="53">
        <v>0.18</v>
      </c>
      <c r="Y892" s="53">
        <v>0.17</v>
      </c>
      <c r="Z892" s="54">
        <v>0.4</v>
      </c>
      <c r="AA892" s="67" t="str">
        <f>TEXT(RESULT__B[[#This Row],[TIME]],"AM/PM")</f>
        <v>PM</v>
      </c>
      <c r="AB892" t="str">
        <f>TEXT(RESULT__B[[#This Row],[DTEDAY]],"DD")</f>
        <v>09</v>
      </c>
    </row>
    <row r="893" spans="1:28" x14ac:dyDescent="0.25">
      <c r="A893" t="s">
        <v>17</v>
      </c>
      <c r="B893">
        <v>891</v>
      </c>
      <c r="C893" s="1">
        <v>40583</v>
      </c>
      <c r="D893">
        <v>1</v>
      </c>
      <c r="E893">
        <v>0</v>
      </c>
      <c r="F893">
        <v>2</v>
      </c>
      <c r="G893">
        <v>14</v>
      </c>
      <c r="H893" t="s">
        <v>21</v>
      </c>
      <c r="I893">
        <v>3</v>
      </c>
      <c r="J893">
        <v>1</v>
      </c>
      <c r="K893" s="53">
        <v>0.2</v>
      </c>
      <c r="L893" s="53">
        <v>0.18179999999999999</v>
      </c>
      <c r="M893">
        <v>0.34</v>
      </c>
      <c r="N893">
        <v>0.29849999999999999</v>
      </c>
      <c r="O893">
        <v>2</v>
      </c>
      <c r="P893">
        <v>56</v>
      </c>
      <c r="Q893">
        <v>58</v>
      </c>
      <c r="R893" t="s">
        <v>33</v>
      </c>
      <c r="S893">
        <v>2011</v>
      </c>
      <c r="T893" t="s">
        <v>57</v>
      </c>
      <c r="U893" s="66">
        <v>0.58333333333333337</v>
      </c>
      <c r="V893" t="s">
        <v>52</v>
      </c>
      <c r="W893" t="s">
        <v>32</v>
      </c>
      <c r="X893" s="53">
        <v>0.2</v>
      </c>
      <c r="Y893" s="53">
        <v>0.18</v>
      </c>
      <c r="Z893" s="54">
        <v>0.34</v>
      </c>
      <c r="AA893" s="67" t="str">
        <f>TEXT(RESULT__B[[#This Row],[TIME]],"AM/PM")</f>
        <v>PM</v>
      </c>
      <c r="AB893" t="str">
        <f>TEXT(RESULT__B[[#This Row],[DTEDAY]],"DD")</f>
        <v>09</v>
      </c>
    </row>
    <row r="894" spans="1:28" x14ac:dyDescent="0.25">
      <c r="A894" t="s">
        <v>17</v>
      </c>
      <c r="B894">
        <v>892</v>
      </c>
      <c r="C894" s="1">
        <v>40583</v>
      </c>
      <c r="D894">
        <v>1</v>
      </c>
      <c r="E894">
        <v>0</v>
      </c>
      <c r="F894">
        <v>2</v>
      </c>
      <c r="G894">
        <v>15</v>
      </c>
      <c r="H894" t="s">
        <v>21</v>
      </c>
      <c r="I894">
        <v>3</v>
      </c>
      <c r="J894">
        <v>2</v>
      </c>
      <c r="K894" s="53">
        <v>0.2</v>
      </c>
      <c r="L894" s="53">
        <v>0.18179999999999999</v>
      </c>
      <c r="M894">
        <v>0.34</v>
      </c>
      <c r="N894">
        <v>0.28360000000000002</v>
      </c>
      <c r="O894">
        <v>3</v>
      </c>
      <c r="P894">
        <v>61</v>
      </c>
      <c r="Q894">
        <v>64</v>
      </c>
      <c r="R894" t="s">
        <v>33</v>
      </c>
      <c r="S894">
        <v>2011</v>
      </c>
      <c r="T894" t="s">
        <v>57</v>
      </c>
      <c r="U894" s="66">
        <v>0.625</v>
      </c>
      <c r="V894" t="s">
        <v>52</v>
      </c>
      <c r="W894" t="s">
        <v>34</v>
      </c>
      <c r="X894" s="53">
        <v>0.2</v>
      </c>
      <c r="Y894" s="53">
        <v>0.18</v>
      </c>
      <c r="Z894" s="54">
        <v>0.34</v>
      </c>
      <c r="AA894" s="67" t="str">
        <f>TEXT(RESULT__B[[#This Row],[TIME]],"AM/PM")</f>
        <v>PM</v>
      </c>
      <c r="AB894" t="str">
        <f>TEXT(RESULT__B[[#This Row],[DTEDAY]],"DD")</f>
        <v>09</v>
      </c>
    </row>
    <row r="895" spans="1:28" x14ac:dyDescent="0.25">
      <c r="A895" t="s">
        <v>17</v>
      </c>
      <c r="B895">
        <v>893</v>
      </c>
      <c r="C895" s="1">
        <v>40583</v>
      </c>
      <c r="D895">
        <v>1</v>
      </c>
      <c r="E895">
        <v>0</v>
      </c>
      <c r="F895">
        <v>2</v>
      </c>
      <c r="G895">
        <v>16</v>
      </c>
      <c r="H895" t="s">
        <v>21</v>
      </c>
      <c r="I895">
        <v>3</v>
      </c>
      <c r="J895">
        <v>2</v>
      </c>
      <c r="K895" s="53">
        <v>0.2</v>
      </c>
      <c r="L895" s="53">
        <v>0.19700000000000001</v>
      </c>
      <c r="M895">
        <v>0.37</v>
      </c>
      <c r="N895">
        <v>0.25369999999999998</v>
      </c>
      <c r="O895">
        <v>7</v>
      </c>
      <c r="P895">
        <v>72</v>
      </c>
      <c r="Q895">
        <v>79</v>
      </c>
      <c r="R895" t="s">
        <v>33</v>
      </c>
      <c r="S895">
        <v>2011</v>
      </c>
      <c r="T895" t="s">
        <v>57</v>
      </c>
      <c r="U895" s="66">
        <v>0.66666666666666663</v>
      </c>
      <c r="V895" t="s">
        <v>52</v>
      </c>
      <c r="W895" t="s">
        <v>34</v>
      </c>
      <c r="X895" s="53">
        <v>0.2</v>
      </c>
      <c r="Y895" s="53">
        <v>0.2</v>
      </c>
      <c r="Z895" s="54">
        <v>0.37</v>
      </c>
      <c r="AA895" s="67" t="str">
        <f>TEXT(RESULT__B[[#This Row],[TIME]],"AM/PM")</f>
        <v>PM</v>
      </c>
      <c r="AB895" t="str">
        <f>TEXT(RESULT__B[[#This Row],[DTEDAY]],"DD")</f>
        <v>09</v>
      </c>
    </row>
    <row r="896" spans="1:28" x14ac:dyDescent="0.25">
      <c r="A896" t="s">
        <v>17</v>
      </c>
      <c r="B896">
        <v>894</v>
      </c>
      <c r="C896" s="1">
        <v>40583</v>
      </c>
      <c r="D896">
        <v>1</v>
      </c>
      <c r="E896">
        <v>0</v>
      </c>
      <c r="F896">
        <v>2</v>
      </c>
      <c r="G896">
        <v>17</v>
      </c>
      <c r="H896" t="s">
        <v>21</v>
      </c>
      <c r="I896">
        <v>3</v>
      </c>
      <c r="J896">
        <v>2</v>
      </c>
      <c r="K896" s="53">
        <v>0.2</v>
      </c>
      <c r="L896" s="53">
        <v>0.19700000000000001</v>
      </c>
      <c r="M896">
        <v>0.34</v>
      </c>
      <c r="N896">
        <v>0.25369999999999998</v>
      </c>
      <c r="O896">
        <v>9</v>
      </c>
      <c r="P896">
        <v>157</v>
      </c>
      <c r="Q896">
        <v>166</v>
      </c>
      <c r="R896" t="s">
        <v>33</v>
      </c>
      <c r="S896">
        <v>2011</v>
      </c>
      <c r="T896" t="s">
        <v>57</v>
      </c>
      <c r="U896" s="66">
        <v>0.70833333333333337</v>
      </c>
      <c r="V896" t="s">
        <v>52</v>
      </c>
      <c r="W896" t="s">
        <v>34</v>
      </c>
      <c r="X896" s="53">
        <v>0.2</v>
      </c>
      <c r="Y896" s="53">
        <v>0.2</v>
      </c>
      <c r="Z896" s="54">
        <v>0.34</v>
      </c>
      <c r="AA896" s="67" t="str">
        <f>TEXT(RESULT__B[[#This Row],[TIME]],"AM/PM")</f>
        <v>PM</v>
      </c>
      <c r="AB896" t="str">
        <f>TEXT(RESULT__B[[#This Row],[DTEDAY]],"DD")</f>
        <v>09</v>
      </c>
    </row>
    <row r="897" spans="1:28" x14ac:dyDescent="0.25">
      <c r="A897" t="s">
        <v>17</v>
      </c>
      <c r="B897">
        <v>895</v>
      </c>
      <c r="C897" s="1">
        <v>40583</v>
      </c>
      <c r="D897">
        <v>1</v>
      </c>
      <c r="E897">
        <v>0</v>
      </c>
      <c r="F897">
        <v>2</v>
      </c>
      <c r="G897">
        <v>18</v>
      </c>
      <c r="H897" t="s">
        <v>21</v>
      </c>
      <c r="I897">
        <v>3</v>
      </c>
      <c r="J897">
        <v>2</v>
      </c>
      <c r="K897" s="53">
        <v>0.18</v>
      </c>
      <c r="L897" s="53">
        <v>0.16669999999999999</v>
      </c>
      <c r="M897">
        <v>0.47</v>
      </c>
      <c r="N897">
        <v>0.29849999999999999</v>
      </c>
      <c r="O897">
        <v>2</v>
      </c>
      <c r="P897">
        <v>168</v>
      </c>
      <c r="Q897">
        <v>170</v>
      </c>
      <c r="R897" t="s">
        <v>33</v>
      </c>
      <c r="S897">
        <v>2011</v>
      </c>
      <c r="T897" t="s">
        <v>57</v>
      </c>
      <c r="U897" s="66">
        <v>0.75</v>
      </c>
      <c r="V897" t="s">
        <v>52</v>
      </c>
      <c r="W897" t="s">
        <v>34</v>
      </c>
      <c r="X897" s="53">
        <v>0.18</v>
      </c>
      <c r="Y897" s="53">
        <v>0.17</v>
      </c>
      <c r="Z897" s="54">
        <v>0.47</v>
      </c>
      <c r="AA897" s="67" t="str">
        <f>TEXT(RESULT__B[[#This Row],[TIME]],"AM/PM")</f>
        <v>PM</v>
      </c>
      <c r="AB897" t="str">
        <f>TEXT(RESULT__B[[#This Row],[DTEDAY]],"DD")</f>
        <v>09</v>
      </c>
    </row>
    <row r="898" spans="1:28" x14ac:dyDescent="0.25">
      <c r="A898" t="s">
        <v>17</v>
      </c>
      <c r="B898">
        <v>896</v>
      </c>
      <c r="C898" s="1">
        <v>40583</v>
      </c>
      <c r="D898">
        <v>1</v>
      </c>
      <c r="E898">
        <v>0</v>
      </c>
      <c r="F898">
        <v>2</v>
      </c>
      <c r="G898">
        <v>19</v>
      </c>
      <c r="H898" t="s">
        <v>21</v>
      </c>
      <c r="I898">
        <v>3</v>
      </c>
      <c r="J898">
        <v>3</v>
      </c>
      <c r="K898" s="53">
        <v>0.14000000000000001</v>
      </c>
      <c r="L898" s="53">
        <v>0.1212</v>
      </c>
      <c r="M898">
        <v>0.86</v>
      </c>
      <c r="N898">
        <v>0.25369999999999998</v>
      </c>
      <c r="O898">
        <v>1</v>
      </c>
      <c r="P898">
        <v>87</v>
      </c>
      <c r="Q898">
        <v>88</v>
      </c>
      <c r="R898" t="s">
        <v>33</v>
      </c>
      <c r="S898">
        <v>2011</v>
      </c>
      <c r="T898" t="s">
        <v>57</v>
      </c>
      <c r="U898" s="66">
        <v>0.79166666666666663</v>
      </c>
      <c r="V898" t="s">
        <v>52</v>
      </c>
      <c r="W898" t="s">
        <v>35</v>
      </c>
      <c r="X898" s="53">
        <v>0.14000000000000001</v>
      </c>
      <c r="Y898" s="53">
        <v>0.12</v>
      </c>
      <c r="Z898" s="54">
        <v>0.86</v>
      </c>
      <c r="AA898" s="67" t="str">
        <f>TEXT(RESULT__B[[#This Row],[TIME]],"AM/PM")</f>
        <v>PM</v>
      </c>
      <c r="AB898" t="str">
        <f>TEXT(RESULT__B[[#This Row],[DTEDAY]],"DD")</f>
        <v>09</v>
      </c>
    </row>
    <row r="899" spans="1:28" x14ac:dyDescent="0.25">
      <c r="A899" t="s">
        <v>17</v>
      </c>
      <c r="B899">
        <v>897</v>
      </c>
      <c r="C899" s="1">
        <v>40583</v>
      </c>
      <c r="D899">
        <v>1</v>
      </c>
      <c r="E899">
        <v>0</v>
      </c>
      <c r="F899">
        <v>2</v>
      </c>
      <c r="G899">
        <v>20</v>
      </c>
      <c r="H899" t="s">
        <v>21</v>
      </c>
      <c r="I899">
        <v>3</v>
      </c>
      <c r="J899">
        <v>3</v>
      </c>
      <c r="K899" s="53">
        <v>0.14000000000000001</v>
      </c>
      <c r="L899" s="53">
        <v>0.1515</v>
      </c>
      <c r="M899">
        <v>0.86</v>
      </c>
      <c r="N899">
        <v>0.16420000000000001</v>
      </c>
      <c r="O899">
        <v>0</v>
      </c>
      <c r="P899">
        <v>84</v>
      </c>
      <c r="Q899">
        <v>84</v>
      </c>
      <c r="R899" t="s">
        <v>33</v>
      </c>
      <c r="S899">
        <v>2011</v>
      </c>
      <c r="T899" t="s">
        <v>57</v>
      </c>
      <c r="U899" s="66">
        <v>0.83333333333333337</v>
      </c>
      <c r="V899" t="s">
        <v>52</v>
      </c>
      <c r="W899" t="s">
        <v>35</v>
      </c>
      <c r="X899" s="53">
        <v>0.14000000000000001</v>
      </c>
      <c r="Y899" s="53">
        <v>0.15</v>
      </c>
      <c r="Z899" s="54">
        <v>0.86</v>
      </c>
      <c r="AA899" s="67" t="str">
        <f>TEXT(RESULT__B[[#This Row],[TIME]],"AM/PM")</f>
        <v>PM</v>
      </c>
      <c r="AB899" t="str">
        <f>TEXT(RESULT__B[[#This Row],[DTEDAY]],"DD")</f>
        <v>09</v>
      </c>
    </row>
    <row r="900" spans="1:28" x14ac:dyDescent="0.25">
      <c r="A900" t="s">
        <v>17</v>
      </c>
      <c r="B900">
        <v>898</v>
      </c>
      <c r="C900" s="1">
        <v>40583</v>
      </c>
      <c r="D900">
        <v>1</v>
      </c>
      <c r="E900">
        <v>0</v>
      </c>
      <c r="F900">
        <v>2</v>
      </c>
      <c r="G900">
        <v>21</v>
      </c>
      <c r="H900" t="s">
        <v>21</v>
      </c>
      <c r="I900">
        <v>3</v>
      </c>
      <c r="J900">
        <v>2</v>
      </c>
      <c r="K900" s="53">
        <v>0.14000000000000001</v>
      </c>
      <c r="L900" s="53">
        <v>0.1515</v>
      </c>
      <c r="M900">
        <v>0.86</v>
      </c>
      <c r="N900">
        <v>0.16420000000000001</v>
      </c>
      <c r="O900">
        <v>0</v>
      </c>
      <c r="P900">
        <v>83</v>
      </c>
      <c r="Q900">
        <v>83</v>
      </c>
      <c r="R900" t="s">
        <v>33</v>
      </c>
      <c r="S900">
        <v>2011</v>
      </c>
      <c r="T900" t="s">
        <v>57</v>
      </c>
      <c r="U900" s="66">
        <v>0.875</v>
      </c>
      <c r="V900" t="s">
        <v>52</v>
      </c>
      <c r="W900" t="s">
        <v>34</v>
      </c>
      <c r="X900" s="53">
        <v>0.14000000000000001</v>
      </c>
      <c r="Y900" s="53">
        <v>0.15</v>
      </c>
      <c r="Z900" s="54">
        <v>0.86</v>
      </c>
      <c r="AA900" s="67" t="str">
        <f>TEXT(RESULT__B[[#This Row],[TIME]],"AM/PM")</f>
        <v>PM</v>
      </c>
      <c r="AB900" t="str">
        <f>TEXT(RESULT__B[[#This Row],[DTEDAY]],"DD")</f>
        <v>09</v>
      </c>
    </row>
    <row r="901" spans="1:28" x14ac:dyDescent="0.25">
      <c r="A901" t="s">
        <v>17</v>
      </c>
      <c r="B901">
        <v>899</v>
      </c>
      <c r="C901" s="1">
        <v>40583</v>
      </c>
      <c r="D901">
        <v>1</v>
      </c>
      <c r="E901">
        <v>0</v>
      </c>
      <c r="F901">
        <v>2</v>
      </c>
      <c r="G901">
        <v>22</v>
      </c>
      <c r="H901" t="s">
        <v>21</v>
      </c>
      <c r="I901">
        <v>3</v>
      </c>
      <c r="J901">
        <v>3</v>
      </c>
      <c r="K901" s="53">
        <v>0.16</v>
      </c>
      <c r="L901" s="53">
        <v>0.16669999999999999</v>
      </c>
      <c r="M901">
        <v>0.8</v>
      </c>
      <c r="N901">
        <v>0.16420000000000001</v>
      </c>
      <c r="O901">
        <v>4</v>
      </c>
      <c r="P901">
        <v>42</v>
      </c>
      <c r="Q901">
        <v>46</v>
      </c>
      <c r="R901" t="s">
        <v>33</v>
      </c>
      <c r="S901">
        <v>2011</v>
      </c>
      <c r="T901" t="s">
        <v>57</v>
      </c>
      <c r="U901" s="66">
        <v>0.91666666666666663</v>
      </c>
      <c r="V901" t="s">
        <v>52</v>
      </c>
      <c r="W901" t="s">
        <v>35</v>
      </c>
      <c r="X901" s="53">
        <v>0.16</v>
      </c>
      <c r="Y901" s="53">
        <v>0.17</v>
      </c>
      <c r="Z901" s="54">
        <v>0.8</v>
      </c>
      <c r="AA901" s="67" t="str">
        <f>TEXT(RESULT__B[[#This Row],[TIME]],"AM/PM")</f>
        <v>PM</v>
      </c>
      <c r="AB901" t="str">
        <f>TEXT(RESULT__B[[#This Row],[DTEDAY]],"DD")</f>
        <v>09</v>
      </c>
    </row>
    <row r="902" spans="1:28" x14ac:dyDescent="0.25">
      <c r="A902" t="s">
        <v>17</v>
      </c>
      <c r="B902">
        <v>900</v>
      </c>
      <c r="C902" s="1">
        <v>40583</v>
      </c>
      <c r="D902">
        <v>1</v>
      </c>
      <c r="E902">
        <v>0</v>
      </c>
      <c r="F902">
        <v>2</v>
      </c>
      <c r="G902">
        <v>23</v>
      </c>
      <c r="H902" t="s">
        <v>21</v>
      </c>
      <c r="I902">
        <v>3</v>
      </c>
      <c r="J902">
        <v>3</v>
      </c>
      <c r="K902" s="53">
        <v>0.16</v>
      </c>
      <c r="L902" s="53">
        <v>0.1515</v>
      </c>
      <c r="M902">
        <v>0.8</v>
      </c>
      <c r="N902">
        <v>0.19400000000000001</v>
      </c>
      <c r="O902">
        <v>0</v>
      </c>
      <c r="P902">
        <v>37</v>
      </c>
      <c r="Q902">
        <v>37</v>
      </c>
      <c r="R902" t="s">
        <v>33</v>
      </c>
      <c r="S902">
        <v>2011</v>
      </c>
      <c r="T902" t="s">
        <v>57</v>
      </c>
      <c r="U902" s="66">
        <v>0.95833333333333337</v>
      </c>
      <c r="V902" t="s">
        <v>52</v>
      </c>
      <c r="W902" t="s">
        <v>35</v>
      </c>
      <c r="X902" s="53">
        <v>0.16</v>
      </c>
      <c r="Y902" s="53">
        <v>0.15</v>
      </c>
      <c r="Z902" s="54">
        <v>0.8</v>
      </c>
      <c r="AA902" s="67" t="str">
        <f>TEXT(RESULT__B[[#This Row],[TIME]],"AM/PM")</f>
        <v>PM</v>
      </c>
      <c r="AB902" t="str">
        <f>TEXT(RESULT__B[[#This Row],[DTEDAY]],"DD")</f>
        <v>09</v>
      </c>
    </row>
    <row r="903" spans="1:28" x14ac:dyDescent="0.25">
      <c r="A903" t="s">
        <v>17</v>
      </c>
      <c r="B903">
        <v>901</v>
      </c>
      <c r="C903" s="1">
        <v>40584</v>
      </c>
      <c r="D903">
        <v>1</v>
      </c>
      <c r="E903">
        <v>0</v>
      </c>
      <c r="F903">
        <v>2</v>
      </c>
      <c r="G903">
        <v>0</v>
      </c>
      <c r="H903" t="s">
        <v>21</v>
      </c>
      <c r="I903">
        <v>4</v>
      </c>
      <c r="J903">
        <v>3</v>
      </c>
      <c r="K903" s="53">
        <v>0.14000000000000001</v>
      </c>
      <c r="L903" s="53">
        <v>0.13639999999999999</v>
      </c>
      <c r="M903">
        <v>0.86</v>
      </c>
      <c r="N903">
        <v>0.19400000000000001</v>
      </c>
      <c r="O903">
        <v>0</v>
      </c>
      <c r="P903">
        <v>16</v>
      </c>
      <c r="Q903">
        <v>16</v>
      </c>
      <c r="R903" t="s">
        <v>33</v>
      </c>
      <c r="S903">
        <v>2011</v>
      </c>
      <c r="T903" t="s">
        <v>57</v>
      </c>
      <c r="U903" s="66">
        <v>0</v>
      </c>
      <c r="V903" t="s">
        <v>53</v>
      </c>
      <c r="W903" t="s">
        <v>35</v>
      </c>
      <c r="X903" s="53">
        <v>0.14000000000000001</v>
      </c>
      <c r="Y903" s="53">
        <v>0.14000000000000001</v>
      </c>
      <c r="Z903" s="54">
        <v>0.86</v>
      </c>
      <c r="AA903" s="67" t="str">
        <f>TEXT(RESULT__B[[#This Row],[TIME]],"AM/PM")</f>
        <v>AM</v>
      </c>
      <c r="AB903" t="str">
        <f>TEXT(RESULT__B[[#This Row],[DTEDAY]],"DD")</f>
        <v>10</v>
      </c>
    </row>
    <row r="904" spans="1:28" x14ac:dyDescent="0.25">
      <c r="A904" t="s">
        <v>17</v>
      </c>
      <c r="B904">
        <v>902</v>
      </c>
      <c r="C904" s="1">
        <v>40584</v>
      </c>
      <c r="D904">
        <v>1</v>
      </c>
      <c r="E904">
        <v>0</v>
      </c>
      <c r="F904">
        <v>2</v>
      </c>
      <c r="G904">
        <v>1</v>
      </c>
      <c r="H904" t="s">
        <v>21</v>
      </c>
      <c r="I904">
        <v>4</v>
      </c>
      <c r="J904">
        <v>3</v>
      </c>
      <c r="K904" s="53">
        <v>0.14000000000000001</v>
      </c>
      <c r="L904" s="53">
        <v>0.1515</v>
      </c>
      <c r="M904">
        <v>0.8</v>
      </c>
      <c r="N904">
        <v>0.1343</v>
      </c>
      <c r="O904">
        <v>0</v>
      </c>
      <c r="P904">
        <v>7</v>
      </c>
      <c r="Q904">
        <v>7</v>
      </c>
      <c r="R904" t="s">
        <v>33</v>
      </c>
      <c r="S904">
        <v>2011</v>
      </c>
      <c r="T904" t="s">
        <v>57</v>
      </c>
      <c r="U904" s="66">
        <v>4.1666666666666664E-2</v>
      </c>
      <c r="V904" t="s">
        <v>53</v>
      </c>
      <c r="W904" t="s">
        <v>35</v>
      </c>
      <c r="X904" s="53">
        <v>0.14000000000000001</v>
      </c>
      <c r="Y904" s="53">
        <v>0.15</v>
      </c>
      <c r="Z904" s="54">
        <v>0.8</v>
      </c>
      <c r="AA904" s="67" t="str">
        <f>TEXT(RESULT__B[[#This Row],[TIME]],"AM/PM")</f>
        <v>AM</v>
      </c>
      <c r="AB904" t="str">
        <f>TEXT(RESULT__B[[#This Row],[DTEDAY]],"DD")</f>
        <v>10</v>
      </c>
    </row>
    <row r="905" spans="1:28" x14ac:dyDescent="0.25">
      <c r="A905" t="s">
        <v>17</v>
      </c>
      <c r="B905">
        <v>903</v>
      </c>
      <c r="C905" s="1">
        <v>40584</v>
      </c>
      <c r="D905">
        <v>1</v>
      </c>
      <c r="E905">
        <v>0</v>
      </c>
      <c r="F905">
        <v>2</v>
      </c>
      <c r="G905">
        <v>2</v>
      </c>
      <c r="H905" t="s">
        <v>21</v>
      </c>
      <c r="I905">
        <v>4</v>
      </c>
      <c r="J905">
        <v>3</v>
      </c>
      <c r="K905" s="53">
        <v>0.14000000000000001</v>
      </c>
      <c r="L905" s="53">
        <v>0.1515</v>
      </c>
      <c r="M905">
        <v>0.8</v>
      </c>
      <c r="N905">
        <v>0.1343</v>
      </c>
      <c r="O905">
        <v>0</v>
      </c>
      <c r="P905">
        <v>3</v>
      </c>
      <c r="Q905">
        <v>3</v>
      </c>
      <c r="R905" t="s">
        <v>33</v>
      </c>
      <c r="S905">
        <v>2011</v>
      </c>
      <c r="T905" t="s">
        <v>57</v>
      </c>
      <c r="U905" s="66">
        <v>8.3333333333333329E-2</v>
      </c>
      <c r="V905" t="s">
        <v>53</v>
      </c>
      <c r="W905" t="s">
        <v>35</v>
      </c>
      <c r="X905" s="53">
        <v>0.14000000000000001</v>
      </c>
      <c r="Y905" s="53">
        <v>0.15</v>
      </c>
      <c r="Z905" s="54">
        <v>0.8</v>
      </c>
      <c r="AA905" s="67" t="str">
        <f>TEXT(RESULT__B[[#This Row],[TIME]],"AM/PM")</f>
        <v>AM</v>
      </c>
      <c r="AB905" t="str">
        <f>TEXT(RESULT__B[[#This Row],[DTEDAY]],"DD")</f>
        <v>10</v>
      </c>
    </row>
    <row r="906" spans="1:28" x14ac:dyDescent="0.25">
      <c r="A906" t="s">
        <v>17</v>
      </c>
      <c r="B906">
        <v>904</v>
      </c>
      <c r="C906" s="1">
        <v>40584</v>
      </c>
      <c r="D906">
        <v>1</v>
      </c>
      <c r="E906">
        <v>0</v>
      </c>
      <c r="F906">
        <v>2</v>
      </c>
      <c r="G906">
        <v>4</v>
      </c>
      <c r="H906" t="s">
        <v>21</v>
      </c>
      <c r="I906">
        <v>4</v>
      </c>
      <c r="J906">
        <v>2</v>
      </c>
      <c r="K906" s="53">
        <v>0.14000000000000001</v>
      </c>
      <c r="L906" s="53">
        <v>0.13639999999999999</v>
      </c>
      <c r="M906">
        <v>0.59</v>
      </c>
      <c r="N906">
        <v>0.22389999999999999</v>
      </c>
      <c r="O906">
        <v>0</v>
      </c>
      <c r="P906">
        <v>1</v>
      </c>
      <c r="Q906">
        <v>1</v>
      </c>
      <c r="R906" t="s">
        <v>33</v>
      </c>
      <c r="S906">
        <v>2011</v>
      </c>
      <c r="T906" t="s">
        <v>57</v>
      </c>
      <c r="U906" s="66">
        <v>0.16666666666666666</v>
      </c>
      <c r="V906" t="s">
        <v>53</v>
      </c>
      <c r="W906" t="s">
        <v>34</v>
      </c>
      <c r="X906" s="53">
        <v>0.14000000000000001</v>
      </c>
      <c r="Y906" s="53">
        <v>0.14000000000000001</v>
      </c>
      <c r="Z906" s="54">
        <v>0.59</v>
      </c>
      <c r="AA906" s="67" t="str">
        <f>TEXT(RESULT__B[[#This Row],[TIME]],"AM/PM")</f>
        <v>AM</v>
      </c>
      <c r="AB906" t="str">
        <f>TEXT(RESULT__B[[#This Row],[DTEDAY]],"DD")</f>
        <v>10</v>
      </c>
    </row>
    <row r="907" spans="1:28" x14ac:dyDescent="0.25">
      <c r="A907" t="s">
        <v>17</v>
      </c>
      <c r="B907">
        <v>905</v>
      </c>
      <c r="C907" s="1">
        <v>40584</v>
      </c>
      <c r="D907">
        <v>1</v>
      </c>
      <c r="E907">
        <v>0</v>
      </c>
      <c r="F907">
        <v>2</v>
      </c>
      <c r="G907">
        <v>5</v>
      </c>
      <c r="H907" t="s">
        <v>21</v>
      </c>
      <c r="I907">
        <v>4</v>
      </c>
      <c r="J907">
        <v>2</v>
      </c>
      <c r="K907" s="53">
        <v>0.12</v>
      </c>
      <c r="L907" s="53">
        <v>0.1212</v>
      </c>
      <c r="M907">
        <v>0.5</v>
      </c>
      <c r="N907">
        <v>0.22389999999999999</v>
      </c>
      <c r="O907">
        <v>0</v>
      </c>
      <c r="P907">
        <v>6</v>
      </c>
      <c r="Q907">
        <v>6</v>
      </c>
      <c r="R907" t="s">
        <v>33</v>
      </c>
      <c r="S907">
        <v>2011</v>
      </c>
      <c r="T907" t="s">
        <v>57</v>
      </c>
      <c r="U907" s="66">
        <v>0.20833333333333334</v>
      </c>
      <c r="V907" t="s">
        <v>53</v>
      </c>
      <c r="W907" t="s">
        <v>34</v>
      </c>
      <c r="X907" s="53">
        <v>0.12</v>
      </c>
      <c r="Y907" s="53">
        <v>0.12</v>
      </c>
      <c r="Z907" s="54">
        <v>0.5</v>
      </c>
      <c r="AA907" s="67" t="str">
        <f>TEXT(RESULT__B[[#This Row],[TIME]],"AM/PM")</f>
        <v>AM</v>
      </c>
      <c r="AB907" t="str">
        <f>TEXT(RESULT__B[[#This Row],[DTEDAY]],"DD")</f>
        <v>10</v>
      </c>
    </row>
    <row r="908" spans="1:28" x14ac:dyDescent="0.25">
      <c r="A908" t="s">
        <v>17</v>
      </c>
      <c r="B908">
        <v>906</v>
      </c>
      <c r="C908" s="1">
        <v>40584</v>
      </c>
      <c r="D908">
        <v>1</v>
      </c>
      <c r="E908">
        <v>0</v>
      </c>
      <c r="F908">
        <v>2</v>
      </c>
      <c r="G908">
        <v>6</v>
      </c>
      <c r="H908" t="s">
        <v>21</v>
      </c>
      <c r="I908">
        <v>4</v>
      </c>
      <c r="J908">
        <v>2</v>
      </c>
      <c r="K908" s="53">
        <v>0.12</v>
      </c>
      <c r="L908" s="53">
        <v>0.1212</v>
      </c>
      <c r="M908">
        <v>0.54</v>
      </c>
      <c r="N908">
        <v>0.28360000000000002</v>
      </c>
      <c r="O908">
        <v>0</v>
      </c>
      <c r="P908">
        <v>26</v>
      </c>
      <c r="Q908">
        <v>26</v>
      </c>
      <c r="R908" t="s">
        <v>33</v>
      </c>
      <c r="S908">
        <v>2011</v>
      </c>
      <c r="T908" t="s">
        <v>57</v>
      </c>
      <c r="U908" s="66">
        <v>0.25</v>
      </c>
      <c r="V908" t="s">
        <v>53</v>
      </c>
      <c r="W908" t="s">
        <v>34</v>
      </c>
      <c r="X908" s="53">
        <v>0.12</v>
      </c>
      <c r="Y908" s="53">
        <v>0.12</v>
      </c>
      <c r="Z908" s="54">
        <v>0.54</v>
      </c>
      <c r="AA908" s="67" t="str">
        <f>TEXT(RESULT__B[[#This Row],[TIME]],"AM/PM")</f>
        <v>AM</v>
      </c>
      <c r="AB908" t="str">
        <f>TEXT(RESULT__B[[#This Row],[DTEDAY]],"DD")</f>
        <v>10</v>
      </c>
    </row>
    <row r="909" spans="1:28" x14ac:dyDescent="0.25">
      <c r="A909" t="s">
        <v>17</v>
      </c>
      <c r="B909">
        <v>907</v>
      </c>
      <c r="C909" s="1">
        <v>40584</v>
      </c>
      <c r="D909">
        <v>1</v>
      </c>
      <c r="E909">
        <v>0</v>
      </c>
      <c r="F909">
        <v>2</v>
      </c>
      <c r="G909">
        <v>7</v>
      </c>
      <c r="H909" t="s">
        <v>21</v>
      </c>
      <c r="I909">
        <v>4</v>
      </c>
      <c r="J909">
        <v>1</v>
      </c>
      <c r="K909" s="53">
        <v>0.1</v>
      </c>
      <c r="L909" s="53">
        <v>7.5800000000000006E-2</v>
      </c>
      <c r="M909">
        <v>0.5</v>
      </c>
      <c r="N909">
        <v>0.41789999999999999</v>
      </c>
      <c r="O909">
        <v>0</v>
      </c>
      <c r="P909">
        <v>99</v>
      </c>
      <c r="Q909">
        <v>99</v>
      </c>
      <c r="R909" t="s">
        <v>33</v>
      </c>
      <c r="S909">
        <v>2011</v>
      </c>
      <c r="T909" t="s">
        <v>57</v>
      </c>
      <c r="U909" s="66">
        <v>0.29166666666666669</v>
      </c>
      <c r="V909" t="s">
        <v>53</v>
      </c>
      <c r="W909" t="s">
        <v>32</v>
      </c>
      <c r="X909" s="53">
        <v>0.1</v>
      </c>
      <c r="Y909" s="53">
        <v>0.08</v>
      </c>
      <c r="Z909" s="54">
        <v>0.5</v>
      </c>
      <c r="AA909" s="67" t="str">
        <f>TEXT(RESULT__B[[#This Row],[TIME]],"AM/PM")</f>
        <v>AM</v>
      </c>
      <c r="AB909" t="str">
        <f>TEXT(RESULT__B[[#This Row],[DTEDAY]],"DD")</f>
        <v>10</v>
      </c>
    </row>
    <row r="910" spans="1:28" x14ac:dyDescent="0.25">
      <c r="A910" t="s">
        <v>17</v>
      </c>
      <c r="B910">
        <v>908</v>
      </c>
      <c r="C910" s="1">
        <v>40584</v>
      </c>
      <c r="D910">
        <v>1</v>
      </c>
      <c r="E910">
        <v>0</v>
      </c>
      <c r="F910">
        <v>2</v>
      </c>
      <c r="G910">
        <v>8</v>
      </c>
      <c r="H910" t="s">
        <v>21</v>
      </c>
      <c r="I910">
        <v>4</v>
      </c>
      <c r="J910">
        <v>1</v>
      </c>
      <c r="K910" s="53">
        <v>0.1</v>
      </c>
      <c r="L910" s="53">
        <v>7.5800000000000006E-2</v>
      </c>
      <c r="M910">
        <v>0.49</v>
      </c>
      <c r="N910">
        <v>0.32840000000000003</v>
      </c>
      <c r="O910">
        <v>5</v>
      </c>
      <c r="P910">
        <v>173</v>
      </c>
      <c r="Q910">
        <v>178</v>
      </c>
      <c r="R910" t="s">
        <v>33</v>
      </c>
      <c r="S910">
        <v>2011</v>
      </c>
      <c r="T910" t="s">
        <v>57</v>
      </c>
      <c r="U910" s="66">
        <v>0.33333333333333331</v>
      </c>
      <c r="V910" t="s">
        <v>53</v>
      </c>
      <c r="W910" t="s">
        <v>32</v>
      </c>
      <c r="X910" s="53">
        <v>0.1</v>
      </c>
      <c r="Y910" s="53">
        <v>0.08</v>
      </c>
      <c r="Z910" s="54">
        <v>0.49</v>
      </c>
      <c r="AA910" s="67" t="str">
        <f>TEXT(RESULT__B[[#This Row],[TIME]],"AM/PM")</f>
        <v>AM</v>
      </c>
      <c r="AB910" t="str">
        <f>TEXT(RESULT__B[[#This Row],[DTEDAY]],"DD")</f>
        <v>10</v>
      </c>
    </row>
    <row r="911" spans="1:28" x14ac:dyDescent="0.25">
      <c r="A911" t="s">
        <v>17</v>
      </c>
      <c r="B911">
        <v>909</v>
      </c>
      <c r="C911" s="1">
        <v>40584</v>
      </c>
      <c r="D911">
        <v>1</v>
      </c>
      <c r="E911">
        <v>0</v>
      </c>
      <c r="F911">
        <v>2</v>
      </c>
      <c r="G911">
        <v>9</v>
      </c>
      <c r="H911" t="s">
        <v>21</v>
      </c>
      <c r="I911">
        <v>4</v>
      </c>
      <c r="J911">
        <v>1</v>
      </c>
      <c r="K911" s="53">
        <v>0.12</v>
      </c>
      <c r="L911" s="53">
        <v>0.1061</v>
      </c>
      <c r="M911">
        <v>0.42</v>
      </c>
      <c r="N911">
        <v>0.35820000000000002</v>
      </c>
      <c r="O911">
        <v>1</v>
      </c>
      <c r="P911">
        <v>121</v>
      </c>
      <c r="Q911">
        <v>122</v>
      </c>
      <c r="R911" t="s">
        <v>33</v>
      </c>
      <c r="S911">
        <v>2011</v>
      </c>
      <c r="T911" t="s">
        <v>57</v>
      </c>
      <c r="U911" s="66">
        <v>0.375</v>
      </c>
      <c r="V911" t="s">
        <v>53</v>
      </c>
      <c r="W911" t="s">
        <v>32</v>
      </c>
      <c r="X911" s="53">
        <v>0.12</v>
      </c>
      <c r="Y911" s="53">
        <v>0.11</v>
      </c>
      <c r="Z911" s="54">
        <v>0.42</v>
      </c>
      <c r="AA911" s="67" t="str">
        <f>TEXT(RESULT__B[[#This Row],[TIME]],"AM/PM")</f>
        <v>AM</v>
      </c>
      <c r="AB911" t="str">
        <f>TEXT(RESULT__B[[#This Row],[DTEDAY]],"DD")</f>
        <v>10</v>
      </c>
    </row>
    <row r="912" spans="1:28" x14ac:dyDescent="0.25">
      <c r="A912" t="s">
        <v>17</v>
      </c>
      <c r="B912">
        <v>910</v>
      </c>
      <c r="C912" s="1">
        <v>40584</v>
      </c>
      <c r="D912">
        <v>1</v>
      </c>
      <c r="E912">
        <v>0</v>
      </c>
      <c r="F912">
        <v>2</v>
      </c>
      <c r="G912">
        <v>10</v>
      </c>
      <c r="H912" t="s">
        <v>21</v>
      </c>
      <c r="I912">
        <v>4</v>
      </c>
      <c r="J912">
        <v>1</v>
      </c>
      <c r="K912" s="53">
        <v>0.12</v>
      </c>
      <c r="L912" s="53">
        <v>0.1061</v>
      </c>
      <c r="M912">
        <v>0.42</v>
      </c>
      <c r="N912">
        <v>0.29849999999999999</v>
      </c>
      <c r="O912">
        <v>1</v>
      </c>
      <c r="P912">
        <v>34</v>
      </c>
      <c r="Q912">
        <v>35</v>
      </c>
      <c r="R912" t="s">
        <v>33</v>
      </c>
      <c r="S912">
        <v>2011</v>
      </c>
      <c r="T912" t="s">
        <v>57</v>
      </c>
      <c r="U912" s="66">
        <v>0.41666666666666669</v>
      </c>
      <c r="V912" t="s">
        <v>53</v>
      </c>
      <c r="W912" t="s">
        <v>32</v>
      </c>
      <c r="X912" s="53">
        <v>0.12</v>
      </c>
      <c r="Y912" s="53">
        <v>0.11</v>
      </c>
      <c r="Z912" s="54">
        <v>0.42</v>
      </c>
      <c r="AA912" s="67" t="str">
        <f>TEXT(RESULT__B[[#This Row],[TIME]],"AM/PM")</f>
        <v>AM</v>
      </c>
      <c r="AB912" t="str">
        <f>TEXT(RESULT__B[[#This Row],[DTEDAY]],"DD")</f>
        <v>10</v>
      </c>
    </row>
    <row r="913" spans="1:28" x14ac:dyDescent="0.25">
      <c r="A913" t="s">
        <v>17</v>
      </c>
      <c r="B913">
        <v>911</v>
      </c>
      <c r="C913" s="1">
        <v>40584</v>
      </c>
      <c r="D913">
        <v>1</v>
      </c>
      <c r="E913">
        <v>0</v>
      </c>
      <c r="F913">
        <v>2</v>
      </c>
      <c r="G913">
        <v>11</v>
      </c>
      <c r="H913" t="s">
        <v>21</v>
      </c>
      <c r="I913">
        <v>4</v>
      </c>
      <c r="J913">
        <v>1</v>
      </c>
      <c r="K913" s="53">
        <v>0.14000000000000001</v>
      </c>
      <c r="L913" s="53">
        <v>0.1212</v>
      </c>
      <c r="M913">
        <v>0.39</v>
      </c>
      <c r="N913">
        <v>0.35820000000000002</v>
      </c>
      <c r="O913">
        <v>1</v>
      </c>
      <c r="P913">
        <v>44</v>
      </c>
      <c r="Q913">
        <v>45</v>
      </c>
      <c r="R913" t="s">
        <v>33</v>
      </c>
      <c r="S913">
        <v>2011</v>
      </c>
      <c r="T913" t="s">
        <v>57</v>
      </c>
      <c r="U913" s="66">
        <v>0.45833333333333331</v>
      </c>
      <c r="V913" t="s">
        <v>53</v>
      </c>
      <c r="W913" t="s">
        <v>32</v>
      </c>
      <c r="X913" s="53">
        <v>0.14000000000000001</v>
      </c>
      <c r="Y913" s="53">
        <v>0.12</v>
      </c>
      <c r="Z913" s="54">
        <v>0.39</v>
      </c>
      <c r="AA913" s="67" t="str">
        <f>TEXT(RESULT__B[[#This Row],[TIME]],"AM/PM")</f>
        <v>AM</v>
      </c>
      <c r="AB913" t="str">
        <f>TEXT(RESULT__B[[#This Row],[DTEDAY]],"DD")</f>
        <v>10</v>
      </c>
    </row>
    <row r="914" spans="1:28" x14ac:dyDescent="0.25">
      <c r="A914" t="s">
        <v>17</v>
      </c>
      <c r="B914">
        <v>912</v>
      </c>
      <c r="C914" s="1">
        <v>40584</v>
      </c>
      <c r="D914">
        <v>1</v>
      </c>
      <c r="E914">
        <v>0</v>
      </c>
      <c r="F914">
        <v>2</v>
      </c>
      <c r="G914">
        <v>12</v>
      </c>
      <c r="H914" t="s">
        <v>21</v>
      </c>
      <c r="I914">
        <v>4</v>
      </c>
      <c r="J914">
        <v>1</v>
      </c>
      <c r="K914" s="53">
        <v>0.16</v>
      </c>
      <c r="L914" s="53">
        <v>0.13639999999999999</v>
      </c>
      <c r="M914">
        <v>0.34</v>
      </c>
      <c r="N914">
        <v>0.3881</v>
      </c>
      <c r="O914">
        <v>4</v>
      </c>
      <c r="P914">
        <v>65</v>
      </c>
      <c r="Q914">
        <v>69</v>
      </c>
      <c r="R914" t="s">
        <v>33</v>
      </c>
      <c r="S914">
        <v>2011</v>
      </c>
      <c r="T914" t="s">
        <v>57</v>
      </c>
      <c r="U914" s="66">
        <v>0.5</v>
      </c>
      <c r="V914" t="s">
        <v>53</v>
      </c>
      <c r="W914" t="s">
        <v>32</v>
      </c>
      <c r="X914" s="53">
        <v>0.16</v>
      </c>
      <c r="Y914" s="53">
        <v>0.14000000000000001</v>
      </c>
      <c r="Z914" s="54">
        <v>0.34</v>
      </c>
      <c r="AA914" s="67" t="str">
        <f>TEXT(RESULT__B[[#This Row],[TIME]],"AM/PM")</f>
        <v>PM</v>
      </c>
      <c r="AB914" t="str">
        <f>TEXT(RESULT__B[[#This Row],[DTEDAY]],"DD")</f>
        <v>10</v>
      </c>
    </row>
    <row r="915" spans="1:28" x14ac:dyDescent="0.25">
      <c r="A915" t="s">
        <v>17</v>
      </c>
      <c r="B915">
        <v>913</v>
      </c>
      <c r="C915" s="1">
        <v>40584</v>
      </c>
      <c r="D915">
        <v>1</v>
      </c>
      <c r="E915">
        <v>0</v>
      </c>
      <c r="F915">
        <v>2</v>
      </c>
      <c r="G915">
        <v>13</v>
      </c>
      <c r="H915" t="s">
        <v>21</v>
      </c>
      <c r="I915">
        <v>4</v>
      </c>
      <c r="J915">
        <v>1</v>
      </c>
      <c r="K915" s="53">
        <v>0.18</v>
      </c>
      <c r="L915" s="53">
        <v>0.16669999999999999</v>
      </c>
      <c r="M915">
        <v>0.28999999999999998</v>
      </c>
      <c r="N915">
        <v>0.29849999999999999</v>
      </c>
      <c r="O915">
        <v>3</v>
      </c>
      <c r="P915">
        <v>59</v>
      </c>
      <c r="Q915">
        <v>62</v>
      </c>
      <c r="R915" t="s">
        <v>33</v>
      </c>
      <c r="S915">
        <v>2011</v>
      </c>
      <c r="T915" t="s">
        <v>57</v>
      </c>
      <c r="U915" s="66">
        <v>0.54166666666666663</v>
      </c>
      <c r="V915" t="s">
        <v>53</v>
      </c>
      <c r="W915" t="s">
        <v>32</v>
      </c>
      <c r="X915" s="53">
        <v>0.18</v>
      </c>
      <c r="Y915" s="53">
        <v>0.17</v>
      </c>
      <c r="Z915" s="54">
        <v>0.28999999999999998</v>
      </c>
      <c r="AA915" s="67" t="str">
        <f>TEXT(RESULT__B[[#This Row],[TIME]],"AM/PM")</f>
        <v>PM</v>
      </c>
      <c r="AB915" t="str">
        <f>TEXT(RESULT__B[[#This Row],[DTEDAY]],"DD")</f>
        <v>10</v>
      </c>
    </row>
    <row r="916" spans="1:28" x14ac:dyDescent="0.25">
      <c r="A916" t="s">
        <v>17</v>
      </c>
      <c r="B916">
        <v>914</v>
      </c>
      <c r="C916" s="1">
        <v>40584</v>
      </c>
      <c r="D916">
        <v>1</v>
      </c>
      <c r="E916">
        <v>0</v>
      </c>
      <c r="F916">
        <v>2</v>
      </c>
      <c r="G916">
        <v>14</v>
      </c>
      <c r="H916" t="s">
        <v>21</v>
      </c>
      <c r="I916">
        <v>4</v>
      </c>
      <c r="J916">
        <v>1</v>
      </c>
      <c r="K916" s="53">
        <v>0.2</v>
      </c>
      <c r="L916" s="53">
        <v>0.18179999999999999</v>
      </c>
      <c r="M916">
        <v>0.27</v>
      </c>
      <c r="N916">
        <v>0.28360000000000002</v>
      </c>
      <c r="O916">
        <v>6</v>
      </c>
      <c r="P916">
        <v>42</v>
      </c>
      <c r="Q916">
        <v>48</v>
      </c>
      <c r="R916" t="s">
        <v>33</v>
      </c>
      <c r="S916">
        <v>2011</v>
      </c>
      <c r="T916" t="s">
        <v>57</v>
      </c>
      <c r="U916" s="66">
        <v>0.58333333333333337</v>
      </c>
      <c r="V916" t="s">
        <v>53</v>
      </c>
      <c r="W916" t="s">
        <v>32</v>
      </c>
      <c r="X916" s="53">
        <v>0.2</v>
      </c>
      <c r="Y916" s="53">
        <v>0.18</v>
      </c>
      <c r="Z916" s="54">
        <v>0.27</v>
      </c>
      <c r="AA916" s="67" t="str">
        <f>TEXT(RESULT__B[[#This Row],[TIME]],"AM/PM")</f>
        <v>PM</v>
      </c>
      <c r="AB916" t="str">
        <f>TEXT(RESULT__B[[#This Row],[DTEDAY]],"DD")</f>
        <v>10</v>
      </c>
    </row>
    <row r="917" spans="1:28" x14ac:dyDescent="0.25">
      <c r="A917" t="s">
        <v>17</v>
      </c>
      <c r="B917">
        <v>915</v>
      </c>
      <c r="C917" s="1">
        <v>40584</v>
      </c>
      <c r="D917">
        <v>1</v>
      </c>
      <c r="E917">
        <v>0</v>
      </c>
      <c r="F917">
        <v>2</v>
      </c>
      <c r="G917">
        <v>15</v>
      </c>
      <c r="H917" t="s">
        <v>21</v>
      </c>
      <c r="I917">
        <v>4</v>
      </c>
      <c r="J917">
        <v>1</v>
      </c>
      <c r="K917" s="53">
        <v>0.2</v>
      </c>
      <c r="L917" s="53">
        <v>0.19700000000000001</v>
      </c>
      <c r="M917">
        <v>0.25</v>
      </c>
      <c r="N917">
        <v>0.25369999999999998</v>
      </c>
      <c r="O917">
        <v>0</v>
      </c>
      <c r="P917">
        <v>50</v>
      </c>
      <c r="Q917">
        <v>50</v>
      </c>
      <c r="R917" t="s">
        <v>33</v>
      </c>
      <c r="S917">
        <v>2011</v>
      </c>
      <c r="T917" t="s">
        <v>57</v>
      </c>
      <c r="U917" s="66">
        <v>0.625</v>
      </c>
      <c r="V917" t="s">
        <v>53</v>
      </c>
      <c r="W917" t="s">
        <v>32</v>
      </c>
      <c r="X917" s="53">
        <v>0.2</v>
      </c>
      <c r="Y917" s="53">
        <v>0.2</v>
      </c>
      <c r="Z917" s="54">
        <v>0.25</v>
      </c>
      <c r="AA917" s="67" t="str">
        <f>TEXT(RESULT__B[[#This Row],[TIME]],"AM/PM")</f>
        <v>PM</v>
      </c>
      <c r="AB917" t="str">
        <f>TEXT(RESULT__B[[#This Row],[DTEDAY]],"DD")</f>
        <v>10</v>
      </c>
    </row>
    <row r="918" spans="1:28" x14ac:dyDescent="0.25">
      <c r="A918" t="s">
        <v>17</v>
      </c>
      <c r="B918">
        <v>916</v>
      </c>
      <c r="C918" s="1">
        <v>40584</v>
      </c>
      <c r="D918">
        <v>1</v>
      </c>
      <c r="E918">
        <v>0</v>
      </c>
      <c r="F918">
        <v>2</v>
      </c>
      <c r="G918">
        <v>16</v>
      </c>
      <c r="H918" t="s">
        <v>21</v>
      </c>
      <c r="I918">
        <v>4</v>
      </c>
      <c r="J918">
        <v>1</v>
      </c>
      <c r="K918" s="53">
        <v>0.2</v>
      </c>
      <c r="L918" s="53">
        <v>0.18179999999999999</v>
      </c>
      <c r="M918">
        <v>0.27</v>
      </c>
      <c r="N918">
        <v>0.29849999999999999</v>
      </c>
      <c r="O918">
        <v>4</v>
      </c>
      <c r="P918">
        <v>76</v>
      </c>
      <c r="Q918">
        <v>80</v>
      </c>
      <c r="R918" t="s">
        <v>33</v>
      </c>
      <c r="S918">
        <v>2011</v>
      </c>
      <c r="T918" t="s">
        <v>57</v>
      </c>
      <c r="U918" s="66">
        <v>0.66666666666666663</v>
      </c>
      <c r="V918" t="s">
        <v>53</v>
      </c>
      <c r="W918" t="s">
        <v>32</v>
      </c>
      <c r="X918" s="53">
        <v>0.2</v>
      </c>
      <c r="Y918" s="53">
        <v>0.18</v>
      </c>
      <c r="Z918" s="54">
        <v>0.27</v>
      </c>
      <c r="AA918" s="67" t="str">
        <f>TEXT(RESULT__B[[#This Row],[TIME]],"AM/PM")</f>
        <v>PM</v>
      </c>
      <c r="AB918" t="str">
        <f>TEXT(RESULT__B[[#This Row],[DTEDAY]],"DD")</f>
        <v>10</v>
      </c>
    </row>
    <row r="919" spans="1:28" x14ac:dyDescent="0.25">
      <c r="A919" t="s">
        <v>17</v>
      </c>
      <c r="B919">
        <v>917</v>
      </c>
      <c r="C919" s="1">
        <v>40584</v>
      </c>
      <c r="D919">
        <v>1</v>
      </c>
      <c r="E919">
        <v>0</v>
      </c>
      <c r="F919">
        <v>2</v>
      </c>
      <c r="G919">
        <v>17</v>
      </c>
      <c r="H919" t="s">
        <v>21</v>
      </c>
      <c r="I919">
        <v>4</v>
      </c>
      <c r="J919">
        <v>1</v>
      </c>
      <c r="K919" s="53">
        <v>0.18</v>
      </c>
      <c r="L919" s="53">
        <v>0.18179999999999999</v>
      </c>
      <c r="M919">
        <v>0.26</v>
      </c>
      <c r="N919">
        <v>0.19400000000000001</v>
      </c>
      <c r="O919">
        <v>6</v>
      </c>
      <c r="P919">
        <v>159</v>
      </c>
      <c r="Q919">
        <v>165</v>
      </c>
      <c r="R919" t="s">
        <v>33</v>
      </c>
      <c r="S919">
        <v>2011</v>
      </c>
      <c r="T919" t="s">
        <v>57</v>
      </c>
      <c r="U919" s="66">
        <v>0.70833333333333337</v>
      </c>
      <c r="V919" t="s">
        <v>53</v>
      </c>
      <c r="W919" t="s">
        <v>32</v>
      </c>
      <c r="X919" s="53">
        <v>0.18</v>
      </c>
      <c r="Y919" s="53">
        <v>0.18</v>
      </c>
      <c r="Z919" s="54">
        <v>0.26</v>
      </c>
      <c r="AA919" s="67" t="str">
        <f>TEXT(RESULT__B[[#This Row],[TIME]],"AM/PM")</f>
        <v>PM</v>
      </c>
      <c r="AB919" t="str">
        <f>TEXT(RESULT__B[[#This Row],[DTEDAY]],"DD")</f>
        <v>10</v>
      </c>
    </row>
    <row r="920" spans="1:28" x14ac:dyDescent="0.25">
      <c r="A920" t="s">
        <v>17</v>
      </c>
      <c r="B920">
        <v>918</v>
      </c>
      <c r="C920" s="1">
        <v>40584</v>
      </c>
      <c r="D920">
        <v>1</v>
      </c>
      <c r="E920">
        <v>0</v>
      </c>
      <c r="F920">
        <v>2</v>
      </c>
      <c r="G920">
        <v>18</v>
      </c>
      <c r="H920" t="s">
        <v>21</v>
      </c>
      <c r="I920">
        <v>4</v>
      </c>
      <c r="J920">
        <v>1</v>
      </c>
      <c r="K920" s="53">
        <v>0.16</v>
      </c>
      <c r="L920" s="53">
        <v>0.18179999999999999</v>
      </c>
      <c r="M920">
        <v>0.28000000000000003</v>
      </c>
      <c r="N920">
        <v>0.1343</v>
      </c>
      <c r="O920">
        <v>3</v>
      </c>
      <c r="P920">
        <v>157</v>
      </c>
      <c r="Q920">
        <v>160</v>
      </c>
      <c r="R920" t="s">
        <v>33</v>
      </c>
      <c r="S920">
        <v>2011</v>
      </c>
      <c r="T920" t="s">
        <v>57</v>
      </c>
      <c r="U920" s="66">
        <v>0.75</v>
      </c>
      <c r="V920" t="s">
        <v>53</v>
      </c>
      <c r="W920" t="s">
        <v>32</v>
      </c>
      <c r="X920" s="53">
        <v>0.16</v>
      </c>
      <c r="Y920" s="53">
        <v>0.18</v>
      </c>
      <c r="Z920" s="54">
        <v>0.28000000000000003</v>
      </c>
      <c r="AA920" s="67" t="str">
        <f>TEXT(RESULT__B[[#This Row],[TIME]],"AM/PM")</f>
        <v>PM</v>
      </c>
      <c r="AB920" t="str">
        <f>TEXT(RESULT__B[[#This Row],[DTEDAY]],"DD")</f>
        <v>10</v>
      </c>
    </row>
    <row r="921" spans="1:28" x14ac:dyDescent="0.25">
      <c r="A921" t="s">
        <v>17</v>
      </c>
      <c r="B921">
        <v>919</v>
      </c>
      <c r="C921" s="1">
        <v>40584</v>
      </c>
      <c r="D921">
        <v>1</v>
      </c>
      <c r="E921">
        <v>0</v>
      </c>
      <c r="F921">
        <v>2</v>
      </c>
      <c r="G921">
        <v>19</v>
      </c>
      <c r="H921" t="s">
        <v>21</v>
      </c>
      <c r="I921">
        <v>4</v>
      </c>
      <c r="J921">
        <v>1</v>
      </c>
      <c r="K921" s="53">
        <v>0.14000000000000001</v>
      </c>
      <c r="L921" s="53">
        <v>0.16669999999999999</v>
      </c>
      <c r="M921">
        <v>0.28000000000000003</v>
      </c>
      <c r="N921">
        <v>0.1045</v>
      </c>
      <c r="O921">
        <v>2</v>
      </c>
      <c r="P921">
        <v>110</v>
      </c>
      <c r="Q921">
        <v>112</v>
      </c>
      <c r="R921" t="s">
        <v>33</v>
      </c>
      <c r="S921">
        <v>2011</v>
      </c>
      <c r="T921" t="s">
        <v>57</v>
      </c>
      <c r="U921" s="66">
        <v>0.79166666666666663</v>
      </c>
      <c r="V921" t="s">
        <v>53</v>
      </c>
      <c r="W921" t="s">
        <v>32</v>
      </c>
      <c r="X921" s="53">
        <v>0.14000000000000001</v>
      </c>
      <c r="Y921" s="53">
        <v>0.17</v>
      </c>
      <c r="Z921" s="54">
        <v>0.28000000000000003</v>
      </c>
      <c r="AA921" s="67" t="str">
        <f>TEXT(RESULT__B[[#This Row],[TIME]],"AM/PM")</f>
        <v>PM</v>
      </c>
      <c r="AB921" t="str">
        <f>TEXT(RESULT__B[[#This Row],[DTEDAY]],"DD")</f>
        <v>10</v>
      </c>
    </row>
    <row r="922" spans="1:28" x14ac:dyDescent="0.25">
      <c r="A922" t="s">
        <v>17</v>
      </c>
      <c r="B922">
        <v>920</v>
      </c>
      <c r="C922" s="1">
        <v>40584</v>
      </c>
      <c r="D922">
        <v>1</v>
      </c>
      <c r="E922">
        <v>0</v>
      </c>
      <c r="F922">
        <v>2</v>
      </c>
      <c r="G922">
        <v>20</v>
      </c>
      <c r="H922" t="s">
        <v>21</v>
      </c>
      <c r="I922">
        <v>4</v>
      </c>
      <c r="J922">
        <v>1</v>
      </c>
      <c r="K922" s="53">
        <v>0.14000000000000001</v>
      </c>
      <c r="L922" s="53">
        <v>0.18179999999999999</v>
      </c>
      <c r="M922">
        <v>0.31</v>
      </c>
      <c r="N922">
        <v>8.9599999999999999E-2</v>
      </c>
      <c r="O922">
        <v>4</v>
      </c>
      <c r="P922">
        <v>93</v>
      </c>
      <c r="Q922">
        <v>97</v>
      </c>
      <c r="R922" t="s">
        <v>33</v>
      </c>
      <c r="S922">
        <v>2011</v>
      </c>
      <c r="T922" t="s">
        <v>57</v>
      </c>
      <c r="U922" s="66">
        <v>0.83333333333333337</v>
      </c>
      <c r="V922" t="s">
        <v>53</v>
      </c>
      <c r="W922" t="s">
        <v>32</v>
      </c>
      <c r="X922" s="53">
        <v>0.14000000000000001</v>
      </c>
      <c r="Y922" s="53">
        <v>0.18</v>
      </c>
      <c r="Z922" s="54">
        <v>0.31</v>
      </c>
      <c r="AA922" s="67" t="str">
        <f>TEXT(RESULT__B[[#This Row],[TIME]],"AM/PM")</f>
        <v>PM</v>
      </c>
      <c r="AB922" t="str">
        <f>TEXT(RESULT__B[[#This Row],[DTEDAY]],"DD")</f>
        <v>10</v>
      </c>
    </row>
    <row r="923" spans="1:28" x14ac:dyDescent="0.25">
      <c r="A923" t="s">
        <v>17</v>
      </c>
      <c r="B923">
        <v>921</v>
      </c>
      <c r="C923" s="1">
        <v>40584</v>
      </c>
      <c r="D923">
        <v>1</v>
      </c>
      <c r="E923">
        <v>0</v>
      </c>
      <c r="F923">
        <v>2</v>
      </c>
      <c r="G923">
        <v>21</v>
      </c>
      <c r="H923" t="s">
        <v>21</v>
      </c>
      <c r="I923">
        <v>4</v>
      </c>
      <c r="J923">
        <v>1</v>
      </c>
      <c r="K923" s="53">
        <v>0.14000000000000001</v>
      </c>
      <c r="L923" s="53">
        <v>0.21210000000000001</v>
      </c>
      <c r="M923">
        <v>0.39</v>
      </c>
      <c r="N923">
        <v>0</v>
      </c>
      <c r="O923">
        <v>2</v>
      </c>
      <c r="P923">
        <v>70</v>
      </c>
      <c r="Q923">
        <v>72</v>
      </c>
      <c r="R923" t="s">
        <v>33</v>
      </c>
      <c r="S923">
        <v>2011</v>
      </c>
      <c r="T923" t="s">
        <v>57</v>
      </c>
      <c r="U923" s="66">
        <v>0.875</v>
      </c>
      <c r="V923" t="s">
        <v>53</v>
      </c>
      <c r="W923" t="s">
        <v>32</v>
      </c>
      <c r="X923" s="53">
        <v>0.14000000000000001</v>
      </c>
      <c r="Y923" s="53">
        <v>0.21</v>
      </c>
      <c r="Z923" s="54">
        <v>0.39</v>
      </c>
      <c r="AA923" s="67" t="str">
        <f>TEXT(RESULT__B[[#This Row],[TIME]],"AM/PM")</f>
        <v>PM</v>
      </c>
      <c r="AB923" t="str">
        <f>TEXT(RESULT__B[[#This Row],[DTEDAY]],"DD")</f>
        <v>10</v>
      </c>
    </row>
    <row r="924" spans="1:28" x14ac:dyDescent="0.25">
      <c r="A924" t="s">
        <v>17</v>
      </c>
      <c r="B924">
        <v>922</v>
      </c>
      <c r="C924" s="1">
        <v>40584</v>
      </c>
      <c r="D924">
        <v>1</v>
      </c>
      <c r="E924">
        <v>0</v>
      </c>
      <c r="F924">
        <v>2</v>
      </c>
      <c r="G924">
        <v>22</v>
      </c>
      <c r="H924" t="s">
        <v>21</v>
      </c>
      <c r="I924">
        <v>4</v>
      </c>
      <c r="J924">
        <v>1</v>
      </c>
      <c r="K924" s="53">
        <v>0.12</v>
      </c>
      <c r="L924" s="53">
        <v>0.19700000000000001</v>
      </c>
      <c r="M924">
        <v>0.39</v>
      </c>
      <c r="N924">
        <v>0</v>
      </c>
      <c r="O924">
        <v>4</v>
      </c>
      <c r="P924">
        <v>47</v>
      </c>
      <c r="Q924">
        <v>51</v>
      </c>
      <c r="R924" t="s">
        <v>33</v>
      </c>
      <c r="S924">
        <v>2011</v>
      </c>
      <c r="T924" t="s">
        <v>57</v>
      </c>
      <c r="U924" s="66">
        <v>0.91666666666666663</v>
      </c>
      <c r="V924" t="s">
        <v>53</v>
      </c>
      <c r="W924" t="s">
        <v>32</v>
      </c>
      <c r="X924" s="53">
        <v>0.12</v>
      </c>
      <c r="Y924" s="53">
        <v>0.2</v>
      </c>
      <c r="Z924" s="54">
        <v>0.39</v>
      </c>
      <c r="AA924" s="67" t="str">
        <f>TEXT(RESULT__B[[#This Row],[TIME]],"AM/PM")</f>
        <v>PM</v>
      </c>
      <c r="AB924" t="str">
        <f>TEXT(RESULT__B[[#This Row],[DTEDAY]],"DD")</f>
        <v>10</v>
      </c>
    </row>
    <row r="925" spans="1:28" x14ac:dyDescent="0.25">
      <c r="A925" t="s">
        <v>17</v>
      </c>
      <c r="B925">
        <v>923</v>
      </c>
      <c r="C925" s="1">
        <v>40584</v>
      </c>
      <c r="D925">
        <v>1</v>
      </c>
      <c r="E925">
        <v>0</v>
      </c>
      <c r="F925">
        <v>2</v>
      </c>
      <c r="G925">
        <v>23</v>
      </c>
      <c r="H925" t="s">
        <v>21</v>
      </c>
      <c r="I925">
        <v>4</v>
      </c>
      <c r="J925">
        <v>1</v>
      </c>
      <c r="K925" s="53">
        <v>0.12</v>
      </c>
      <c r="L925" s="53">
        <v>0.1515</v>
      </c>
      <c r="M925">
        <v>0.42</v>
      </c>
      <c r="N925">
        <v>0.1045</v>
      </c>
      <c r="O925">
        <v>1</v>
      </c>
      <c r="P925">
        <v>33</v>
      </c>
      <c r="Q925">
        <v>34</v>
      </c>
      <c r="R925" t="s">
        <v>33</v>
      </c>
      <c r="S925">
        <v>2011</v>
      </c>
      <c r="T925" t="s">
        <v>57</v>
      </c>
      <c r="U925" s="66">
        <v>0.95833333333333337</v>
      </c>
      <c r="V925" t="s">
        <v>53</v>
      </c>
      <c r="W925" t="s">
        <v>32</v>
      </c>
      <c r="X925" s="53">
        <v>0.12</v>
      </c>
      <c r="Y925" s="53">
        <v>0.15</v>
      </c>
      <c r="Z925" s="54">
        <v>0.42</v>
      </c>
      <c r="AA925" s="67" t="str">
        <f>TEXT(RESULT__B[[#This Row],[TIME]],"AM/PM")</f>
        <v>PM</v>
      </c>
      <c r="AB925" t="str">
        <f>TEXT(RESULT__B[[#This Row],[DTEDAY]],"DD")</f>
        <v>10</v>
      </c>
    </row>
    <row r="926" spans="1:28" x14ac:dyDescent="0.25">
      <c r="A926" t="s">
        <v>17</v>
      </c>
      <c r="B926">
        <v>924</v>
      </c>
      <c r="C926" s="1">
        <v>40585</v>
      </c>
      <c r="D926">
        <v>1</v>
      </c>
      <c r="E926">
        <v>0</v>
      </c>
      <c r="F926">
        <v>2</v>
      </c>
      <c r="G926">
        <v>0</v>
      </c>
      <c r="H926" t="s">
        <v>21</v>
      </c>
      <c r="I926">
        <v>5</v>
      </c>
      <c r="J926">
        <v>1</v>
      </c>
      <c r="K926" s="53">
        <v>0.1</v>
      </c>
      <c r="L926" s="53">
        <v>0.13639999999999999</v>
      </c>
      <c r="M926">
        <v>0.49</v>
      </c>
      <c r="N926">
        <v>0.1045</v>
      </c>
      <c r="O926">
        <v>2</v>
      </c>
      <c r="P926">
        <v>12</v>
      </c>
      <c r="Q926">
        <v>14</v>
      </c>
      <c r="R926" t="s">
        <v>33</v>
      </c>
      <c r="S926">
        <v>2011</v>
      </c>
      <c r="T926" t="s">
        <v>57</v>
      </c>
      <c r="U926" s="66">
        <v>0</v>
      </c>
      <c r="V926" t="s">
        <v>54</v>
      </c>
      <c r="W926" t="s">
        <v>32</v>
      </c>
      <c r="X926" s="53">
        <v>0.1</v>
      </c>
      <c r="Y926" s="53">
        <v>0.14000000000000001</v>
      </c>
      <c r="Z926" s="54">
        <v>0.49</v>
      </c>
      <c r="AA926" s="67" t="str">
        <f>TEXT(RESULT__B[[#This Row],[TIME]],"AM/PM")</f>
        <v>AM</v>
      </c>
      <c r="AB926" t="str">
        <f>TEXT(RESULT__B[[#This Row],[DTEDAY]],"DD")</f>
        <v>11</v>
      </c>
    </row>
    <row r="927" spans="1:28" x14ac:dyDescent="0.25">
      <c r="A927" t="s">
        <v>17</v>
      </c>
      <c r="B927">
        <v>925</v>
      </c>
      <c r="C927" s="1">
        <v>40585</v>
      </c>
      <c r="D927">
        <v>1</v>
      </c>
      <c r="E927">
        <v>0</v>
      </c>
      <c r="F927">
        <v>2</v>
      </c>
      <c r="G927">
        <v>1</v>
      </c>
      <c r="H927" t="s">
        <v>21</v>
      </c>
      <c r="I927">
        <v>5</v>
      </c>
      <c r="J927">
        <v>1</v>
      </c>
      <c r="K927" s="53">
        <v>0.1</v>
      </c>
      <c r="L927" s="53">
        <v>0.13639999999999999</v>
      </c>
      <c r="M927">
        <v>0.54</v>
      </c>
      <c r="N927">
        <v>8.9599999999999999E-2</v>
      </c>
      <c r="O927">
        <v>1</v>
      </c>
      <c r="P927">
        <v>6</v>
      </c>
      <c r="Q927">
        <v>7</v>
      </c>
      <c r="R927" t="s">
        <v>33</v>
      </c>
      <c r="S927">
        <v>2011</v>
      </c>
      <c r="T927" t="s">
        <v>57</v>
      </c>
      <c r="U927" s="66">
        <v>4.1666666666666664E-2</v>
      </c>
      <c r="V927" t="s">
        <v>54</v>
      </c>
      <c r="W927" t="s">
        <v>32</v>
      </c>
      <c r="X927" s="53">
        <v>0.1</v>
      </c>
      <c r="Y927" s="53">
        <v>0.14000000000000001</v>
      </c>
      <c r="Z927" s="54">
        <v>0.54</v>
      </c>
      <c r="AA927" s="67" t="str">
        <f>TEXT(RESULT__B[[#This Row],[TIME]],"AM/PM")</f>
        <v>AM</v>
      </c>
      <c r="AB927" t="str">
        <f>TEXT(RESULT__B[[#This Row],[DTEDAY]],"DD")</f>
        <v>11</v>
      </c>
    </row>
    <row r="928" spans="1:28" x14ac:dyDescent="0.25">
      <c r="A928" t="s">
        <v>17</v>
      </c>
      <c r="B928">
        <v>926</v>
      </c>
      <c r="C928" s="1">
        <v>40585</v>
      </c>
      <c r="D928">
        <v>1</v>
      </c>
      <c r="E928">
        <v>0</v>
      </c>
      <c r="F928">
        <v>2</v>
      </c>
      <c r="G928">
        <v>2</v>
      </c>
      <c r="H928" t="s">
        <v>21</v>
      </c>
      <c r="I928">
        <v>5</v>
      </c>
      <c r="J928">
        <v>1</v>
      </c>
      <c r="K928" s="53">
        <v>0.1</v>
      </c>
      <c r="L928" s="53">
        <v>0.13639999999999999</v>
      </c>
      <c r="M928">
        <v>0.54</v>
      </c>
      <c r="N928">
        <v>8.9599999999999999E-2</v>
      </c>
      <c r="O928">
        <v>0</v>
      </c>
      <c r="P928">
        <v>3</v>
      </c>
      <c r="Q928">
        <v>3</v>
      </c>
      <c r="R928" t="s">
        <v>33</v>
      </c>
      <c r="S928">
        <v>2011</v>
      </c>
      <c r="T928" t="s">
        <v>57</v>
      </c>
      <c r="U928" s="66">
        <v>8.3333333333333329E-2</v>
      </c>
      <c r="V928" t="s">
        <v>54</v>
      </c>
      <c r="W928" t="s">
        <v>32</v>
      </c>
      <c r="X928" s="53">
        <v>0.1</v>
      </c>
      <c r="Y928" s="53">
        <v>0.14000000000000001</v>
      </c>
      <c r="Z928" s="54">
        <v>0.54</v>
      </c>
      <c r="AA928" s="67" t="str">
        <f>TEXT(RESULT__B[[#This Row],[TIME]],"AM/PM")</f>
        <v>AM</v>
      </c>
      <c r="AB928" t="str">
        <f>TEXT(RESULT__B[[#This Row],[DTEDAY]],"DD")</f>
        <v>11</v>
      </c>
    </row>
    <row r="929" spans="1:28" x14ac:dyDescent="0.25">
      <c r="A929" t="s">
        <v>17</v>
      </c>
      <c r="B929">
        <v>927</v>
      </c>
      <c r="C929" s="1">
        <v>40585</v>
      </c>
      <c r="D929">
        <v>1</v>
      </c>
      <c r="E929">
        <v>0</v>
      </c>
      <c r="F929">
        <v>2</v>
      </c>
      <c r="G929">
        <v>5</v>
      </c>
      <c r="H929" t="s">
        <v>21</v>
      </c>
      <c r="I929">
        <v>5</v>
      </c>
      <c r="J929">
        <v>1</v>
      </c>
      <c r="K929" s="53">
        <v>0.08</v>
      </c>
      <c r="L929" s="53">
        <v>0.1212</v>
      </c>
      <c r="M929">
        <v>0.63</v>
      </c>
      <c r="N929">
        <v>8.9599999999999999E-2</v>
      </c>
      <c r="O929">
        <v>0</v>
      </c>
      <c r="P929">
        <v>4</v>
      </c>
      <c r="Q929">
        <v>4</v>
      </c>
      <c r="R929" t="s">
        <v>33</v>
      </c>
      <c r="S929">
        <v>2011</v>
      </c>
      <c r="T929" t="s">
        <v>57</v>
      </c>
      <c r="U929" s="66">
        <v>0.20833333333333334</v>
      </c>
      <c r="V929" t="s">
        <v>54</v>
      </c>
      <c r="W929" t="s">
        <v>32</v>
      </c>
      <c r="X929" s="53">
        <v>0.08</v>
      </c>
      <c r="Y929" s="53">
        <v>0.12</v>
      </c>
      <c r="Z929" s="54">
        <v>0.63</v>
      </c>
      <c r="AA929" s="67" t="str">
        <f>TEXT(RESULT__B[[#This Row],[TIME]],"AM/PM")</f>
        <v>AM</v>
      </c>
      <c r="AB929" t="str">
        <f>TEXT(RESULT__B[[#This Row],[DTEDAY]],"DD")</f>
        <v>11</v>
      </c>
    </row>
    <row r="930" spans="1:28" x14ac:dyDescent="0.25">
      <c r="A930" t="s">
        <v>17</v>
      </c>
      <c r="B930">
        <v>928</v>
      </c>
      <c r="C930" s="1">
        <v>40585</v>
      </c>
      <c r="D930">
        <v>1</v>
      </c>
      <c r="E930">
        <v>0</v>
      </c>
      <c r="F930">
        <v>2</v>
      </c>
      <c r="G930">
        <v>6</v>
      </c>
      <c r="H930" t="s">
        <v>21</v>
      </c>
      <c r="I930">
        <v>5</v>
      </c>
      <c r="J930">
        <v>1</v>
      </c>
      <c r="K930" s="53">
        <v>0.1</v>
      </c>
      <c r="L930" s="53">
        <v>0.18179999999999999</v>
      </c>
      <c r="M930">
        <v>0.68</v>
      </c>
      <c r="N930">
        <v>0</v>
      </c>
      <c r="O930">
        <v>1</v>
      </c>
      <c r="P930">
        <v>23</v>
      </c>
      <c r="Q930">
        <v>24</v>
      </c>
      <c r="R930" t="s">
        <v>33</v>
      </c>
      <c r="S930">
        <v>2011</v>
      </c>
      <c r="T930" t="s">
        <v>57</v>
      </c>
      <c r="U930" s="66">
        <v>0.25</v>
      </c>
      <c r="V930" t="s">
        <v>54</v>
      </c>
      <c r="W930" t="s">
        <v>32</v>
      </c>
      <c r="X930" s="53">
        <v>0.1</v>
      </c>
      <c r="Y930" s="53">
        <v>0.18</v>
      </c>
      <c r="Z930" s="54">
        <v>0.68</v>
      </c>
      <c r="AA930" s="67" t="str">
        <f>TEXT(RESULT__B[[#This Row],[TIME]],"AM/PM")</f>
        <v>AM</v>
      </c>
      <c r="AB930" t="str">
        <f>TEXT(RESULT__B[[#This Row],[DTEDAY]],"DD")</f>
        <v>11</v>
      </c>
    </row>
    <row r="931" spans="1:28" x14ac:dyDescent="0.25">
      <c r="A931" t="s">
        <v>17</v>
      </c>
      <c r="B931">
        <v>929</v>
      </c>
      <c r="C931" s="1">
        <v>40585</v>
      </c>
      <c r="D931">
        <v>1</v>
      </c>
      <c r="E931">
        <v>0</v>
      </c>
      <c r="F931">
        <v>2</v>
      </c>
      <c r="G931">
        <v>7</v>
      </c>
      <c r="H931" t="s">
        <v>21</v>
      </c>
      <c r="I931">
        <v>5</v>
      </c>
      <c r="J931">
        <v>1</v>
      </c>
      <c r="K931" s="53">
        <v>0.08</v>
      </c>
      <c r="L931" s="53">
        <v>0.16669999999999999</v>
      </c>
      <c r="M931">
        <v>0.73</v>
      </c>
      <c r="N931">
        <v>0</v>
      </c>
      <c r="O931">
        <v>1</v>
      </c>
      <c r="P931">
        <v>73</v>
      </c>
      <c r="Q931">
        <v>74</v>
      </c>
      <c r="R931" t="s">
        <v>33</v>
      </c>
      <c r="S931">
        <v>2011</v>
      </c>
      <c r="T931" t="s">
        <v>57</v>
      </c>
      <c r="U931" s="66">
        <v>0.29166666666666669</v>
      </c>
      <c r="V931" t="s">
        <v>54</v>
      </c>
      <c r="W931" t="s">
        <v>32</v>
      </c>
      <c r="X931" s="53">
        <v>0.08</v>
      </c>
      <c r="Y931" s="53">
        <v>0.17</v>
      </c>
      <c r="Z931" s="54">
        <v>0.73</v>
      </c>
      <c r="AA931" s="67" t="str">
        <f>TEXT(RESULT__B[[#This Row],[TIME]],"AM/PM")</f>
        <v>AM</v>
      </c>
      <c r="AB931" t="str">
        <f>TEXT(RESULT__B[[#This Row],[DTEDAY]],"DD")</f>
        <v>11</v>
      </c>
    </row>
    <row r="932" spans="1:28" x14ac:dyDescent="0.25">
      <c r="A932" t="s">
        <v>17</v>
      </c>
      <c r="B932">
        <v>930</v>
      </c>
      <c r="C932" s="1">
        <v>40585</v>
      </c>
      <c r="D932">
        <v>1</v>
      </c>
      <c r="E932">
        <v>0</v>
      </c>
      <c r="F932">
        <v>2</v>
      </c>
      <c r="G932">
        <v>8</v>
      </c>
      <c r="H932" t="s">
        <v>21</v>
      </c>
      <c r="I932">
        <v>5</v>
      </c>
      <c r="J932">
        <v>1</v>
      </c>
      <c r="K932" s="53">
        <v>0.1</v>
      </c>
      <c r="L932" s="53">
        <v>0.1212</v>
      </c>
      <c r="M932">
        <v>0.74</v>
      </c>
      <c r="N932">
        <v>0.16420000000000001</v>
      </c>
      <c r="O932">
        <v>4</v>
      </c>
      <c r="P932">
        <v>212</v>
      </c>
      <c r="Q932">
        <v>216</v>
      </c>
      <c r="R932" t="s">
        <v>33</v>
      </c>
      <c r="S932">
        <v>2011</v>
      </c>
      <c r="T932" t="s">
        <v>57</v>
      </c>
      <c r="U932" s="66">
        <v>0.33333333333333331</v>
      </c>
      <c r="V932" t="s">
        <v>54</v>
      </c>
      <c r="W932" t="s">
        <v>32</v>
      </c>
      <c r="X932" s="53">
        <v>0.1</v>
      </c>
      <c r="Y932" s="53">
        <v>0.12</v>
      </c>
      <c r="Z932" s="54">
        <v>0.74</v>
      </c>
      <c r="AA932" s="67" t="str">
        <f>TEXT(RESULT__B[[#This Row],[TIME]],"AM/PM")</f>
        <v>AM</v>
      </c>
      <c r="AB932" t="str">
        <f>TEXT(RESULT__B[[#This Row],[DTEDAY]],"DD")</f>
        <v>11</v>
      </c>
    </row>
    <row r="933" spans="1:28" x14ac:dyDescent="0.25">
      <c r="A933" t="s">
        <v>17</v>
      </c>
      <c r="B933">
        <v>931</v>
      </c>
      <c r="C933" s="1">
        <v>40585</v>
      </c>
      <c r="D933">
        <v>1</v>
      </c>
      <c r="E933">
        <v>0</v>
      </c>
      <c r="F933">
        <v>2</v>
      </c>
      <c r="G933">
        <v>9</v>
      </c>
      <c r="H933" t="s">
        <v>21</v>
      </c>
      <c r="I933">
        <v>5</v>
      </c>
      <c r="J933">
        <v>1</v>
      </c>
      <c r="K933" s="53">
        <v>0.12</v>
      </c>
      <c r="L933" s="53">
        <v>0.1212</v>
      </c>
      <c r="M933">
        <v>0.74</v>
      </c>
      <c r="N933">
        <v>0.22389999999999999</v>
      </c>
      <c r="O933">
        <v>8</v>
      </c>
      <c r="P933">
        <v>132</v>
      </c>
      <c r="Q933">
        <v>140</v>
      </c>
      <c r="R933" t="s">
        <v>33</v>
      </c>
      <c r="S933">
        <v>2011</v>
      </c>
      <c r="T933" t="s">
        <v>57</v>
      </c>
      <c r="U933" s="66">
        <v>0.375</v>
      </c>
      <c r="V933" t="s">
        <v>54</v>
      </c>
      <c r="W933" t="s">
        <v>32</v>
      </c>
      <c r="X933" s="53">
        <v>0.12</v>
      </c>
      <c r="Y933" s="53">
        <v>0.12</v>
      </c>
      <c r="Z933" s="54">
        <v>0.74</v>
      </c>
      <c r="AA933" s="67" t="str">
        <f>TEXT(RESULT__B[[#This Row],[TIME]],"AM/PM")</f>
        <v>AM</v>
      </c>
      <c r="AB933" t="str">
        <f>TEXT(RESULT__B[[#This Row],[DTEDAY]],"DD")</f>
        <v>11</v>
      </c>
    </row>
    <row r="934" spans="1:28" x14ac:dyDescent="0.25">
      <c r="A934" t="s">
        <v>17</v>
      </c>
      <c r="B934">
        <v>932</v>
      </c>
      <c r="C934" s="1">
        <v>40585</v>
      </c>
      <c r="D934">
        <v>1</v>
      </c>
      <c r="E934">
        <v>0</v>
      </c>
      <c r="F934">
        <v>2</v>
      </c>
      <c r="G934">
        <v>10</v>
      </c>
      <c r="H934" t="s">
        <v>21</v>
      </c>
      <c r="I934">
        <v>5</v>
      </c>
      <c r="J934">
        <v>1</v>
      </c>
      <c r="K934" s="53">
        <v>0.14000000000000001</v>
      </c>
      <c r="L934" s="53">
        <v>0.13639999999999999</v>
      </c>
      <c r="M934">
        <v>0.69</v>
      </c>
      <c r="N934">
        <v>0.19400000000000001</v>
      </c>
      <c r="O934">
        <v>5</v>
      </c>
      <c r="P934">
        <v>39</v>
      </c>
      <c r="Q934">
        <v>44</v>
      </c>
      <c r="R934" t="s">
        <v>33</v>
      </c>
      <c r="S934">
        <v>2011</v>
      </c>
      <c r="T934" t="s">
        <v>57</v>
      </c>
      <c r="U934" s="66">
        <v>0.41666666666666669</v>
      </c>
      <c r="V934" t="s">
        <v>54</v>
      </c>
      <c r="W934" t="s">
        <v>32</v>
      </c>
      <c r="X934" s="53">
        <v>0.14000000000000001</v>
      </c>
      <c r="Y934" s="53">
        <v>0.14000000000000001</v>
      </c>
      <c r="Z934" s="54">
        <v>0.69</v>
      </c>
      <c r="AA934" s="67" t="str">
        <f>TEXT(RESULT__B[[#This Row],[TIME]],"AM/PM")</f>
        <v>AM</v>
      </c>
      <c r="AB934" t="str">
        <f>TEXT(RESULT__B[[#This Row],[DTEDAY]],"DD")</f>
        <v>11</v>
      </c>
    </row>
    <row r="935" spans="1:28" x14ac:dyDescent="0.25">
      <c r="A935" t="s">
        <v>17</v>
      </c>
      <c r="B935">
        <v>933</v>
      </c>
      <c r="C935" s="1">
        <v>40585</v>
      </c>
      <c r="D935">
        <v>1</v>
      </c>
      <c r="E935">
        <v>0</v>
      </c>
      <c r="F935">
        <v>2</v>
      </c>
      <c r="G935">
        <v>11</v>
      </c>
      <c r="H935" t="s">
        <v>21</v>
      </c>
      <c r="I935">
        <v>5</v>
      </c>
      <c r="J935">
        <v>1</v>
      </c>
      <c r="K935" s="53">
        <v>0.22</v>
      </c>
      <c r="L935" s="53">
        <v>0.2273</v>
      </c>
      <c r="M935">
        <v>0.47</v>
      </c>
      <c r="N935">
        <v>0.1343</v>
      </c>
      <c r="O935">
        <v>12</v>
      </c>
      <c r="P935">
        <v>52</v>
      </c>
      <c r="Q935">
        <v>64</v>
      </c>
      <c r="R935" t="s">
        <v>33</v>
      </c>
      <c r="S935">
        <v>2011</v>
      </c>
      <c r="T935" t="s">
        <v>57</v>
      </c>
      <c r="U935" s="66">
        <v>0.45833333333333331</v>
      </c>
      <c r="V935" t="s">
        <v>54</v>
      </c>
      <c r="W935" t="s">
        <v>32</v>
      </c>
      <c r="X935" s="53">
        <v>0.22</v>
      </c>
      <c r="Y935" s="53">
        <v>0.23</v>
      </c>
      <c r="Z935" s="54">
        <v>0.47</v>
      </c>
      <c r="AA935" s="67" t="str">
        <f>TEXT(RESULT__B[[#This Row],[TIME]],"AM/PM")</f>
        <v>AM</v>
      </c>
      <c r="AB935" t="str">
        <f>TEXT(RESULT__B[[#This Row],[DTEDAY]],"DD")</f>
        <v>11</v>
      </c>
    </row>
    <row r="936" spans="1:28" x14ac:dyDescent="0.25">
      <c r="A936" t="s">
        <v>17</v>
      </c>
      <c r="B936">
        <v>934</v>
      </c>
      <c r="C936" s="1">
        <v>40585</v>
      </c>
      <c r="D936">
        <v>1</v>
      </c>
      <c r="E936">
        <v>0</v>
      </c>
      <c r="F936">
        <v>2</v>
      </c>
      <c r="G936">
        <v>12</v>
      </c>
      <c r="H936" t="s">
        <v>21</v>
      </c>
      <c r="I936">
        <v>5</v>
      </c>
      <c r="J936">
        <v>1</v>
      </c>
      <c r="K936" s="53">
        <v>0.22</v>
      </c>
      <c r="L936" s="53">
        <v>0.2273</v>
      </c>
      <c r="M936">
        <v>0.47</v>
      </c>
      <c r="N936">
        <v>0.1343</v>
      </c>
      <c r="O936">
        <v>7</v>
      </c>
      <c r="P936">
        <v>64</v>
      </c>
      <c r="Q936">
        <v>71</v>
      </c>
      <c r="R936" t="s">
        <v>33</v>
      </c>
      <c r="S936">
        <v>2011</v>
      </c>
      <c r="T936" t="s">
        <v>57</v>
      </c>
      <c r="U936" s="66">
        <v>0.5</v>
      </c>
      <c r="V936" t="s">
        <v>54</v>
      </c>
      <c r="W936" t="s">
        <v>32</v>
      </c>
      <c r="X936" s="53">
        <v>0.22</v>
      </c>
      <c r="Y936" s="53">
        <v>0.23</v>
      </c>
      <c r="Z936" s="54">
        <v>0.47</v>
      </c>
      <c r="AA936" s="67" t="str">
        <f>TEXT(RESULT__B[[#This Row],[TIME]],"AM/PM")</f>
        <v>PM</v>
      </c>
      <c r="AB936" t="str">
        <f>TEXT(RESULT__B[[#This Row],[DTEDAY]],"DD")</f>
        <v>11</v>
      </c>
    </row>
    <row r="937" spans="1:28" x14ac:dyDescent="0.25">
      <c r="A937" t="s">
        <v>17</v>
      </c>
      <c r="B937">
        <v>935</v>
      </c>
      <c r="C937" s="1">
        <v>40585</v>
      </c>
      <c r="D937">
        <v>1</v>
      </c>
      <c r="E937">
        <v>0</v>
      </c>
      <c r="F937">
        <v>2</v>
      </c>
      <c r="G937">
        <v>13</v>
      </c>
      <c r="H937" t="s">
        <v>21</v>
      </c>
      <c r="I937">
        <v>5</v>
      </c>
      <c r="J937">
        <v>1</v>
      </c>
      <c r="K937" s="53">
        <v>0.24</v>
      </c>
      <c r="L937" s="53">
        <v>0.2273</v>
      </c>
      <c r="M937">
        <v>0.35</v>
      </c>
      <c r="N937">
        <v>0.19400000000000001</v>
      </c>
      <c r="O937">
        <v>21</v>
      </c>
      <c r="P937">
        <v>89</v>
      </c>
      <c r="Q937">
        <v>110</v>
      </c>
      <c r="R937" t="s">
        <v>33</v>
      </c>
      <c r="S937">
        <v>2011</v>
      </c>
      <c r="T937" t="s">
        <v>57</v>
      </c>
      <c r="U937" s="66">
        <v>0.54166666666666663</v>
      </c>
      <c r="V937" t="s">
        <v>54</v>
      </c>
      <c r="W937" t="s">
        <v>32</v>
      </c>
      <c r="X937" s="53">
        <v>0.24</v>
      </c>
      <c r="Y937" s="53">
        <v>0.23</v>
      </c>
      <c r="Z937" s="54">
        <v>0.35</v>
      </c>
      <c r="AA937" s="67" t="str">
        <f>TEXT(RESULT__B[[#This Row],[TIME]],"AM/PM")</f>
        <v>PM</v>
      </c>
      <c r="AB937" t="str">
        <f>TEXT(RESULT__B[[#This Row],[DTEDAY]],"DD")</f>
        <v>11</v>
      </c>
    </row>
    <row r="938" spans="1:28" x14ac:dyDescent="0.25">
      <c r="A938" t="s">
        <v>17</v>
      </c>
      <c r="B938">
        <v>936</v>
      </c>
      <c r="C938" s="1">
        <v>40585</v>
      </c>
      <c r="D938">
        <v>1</v>
      </c>
      <c r="E938">
        <v>0</v>
      </c>
      <c r="F938">
        <v>2</v>
      </c>
      <c r="G938">
        <v>14</v>
      </c>
      <c r="H938" t="s">
        <v>21</v>
      </c>
      <c r="I938">
        <v>5</v>
      </c>
      <c r="J938">
        <v>1</v>
      </c>
      <c r="K938" s="53">
        <v>0.3</v>
      </c>
      <c r="L938" s="53">
        <v>0.28789999999999999</v>
      </c>
      <c r="M938">
        <v>0.26</v>
      </c>
      <c r="N938">
        <v>0.25369999999999998</v>
      </c>
      <c r="O938">
        <v>17</v>
      </c>
      <c r="P938">
        <v>67</v>
      </c>
      <c r="Q938">
        <v>84</v>
      </c>
      <c r="R938" t="s">
        <v>33</v>
      </c>
      <c r="S938">
        <v>2011</v>
      </c>
      <c r="T938" t="s">
        <v>57</v>
      </c>
      <c r="U938" s="66">
        <v>0.58333333333333337</v>
      </c>
      <c r="V938" t="s">
        <v>54</v>
      </c>
      <c r="W938" t="s">
        <v>32</v>
      </c>
      <c r="X938" s="53">
        <v>0.3</v>
      </c>
      <c r="Y938" s="53">
        <v>0.28999999999999998</v>
      </c>
      <c r="Z938" s="54">
        <v>0.26</v>
      </c>
      <c r="AA938" s="67" t="str">
        <f>TEXT(RESULT__B[[#This Row],[TIME]],"AM/PM")</f>
        <v>PM</v>
      </c>
      <c r="AB938" t="str">
        <f>TEXT(RESULT__B[[#This Row],[DTEDAY]],"DD")</f>
        <v>11</v>
      </c>
    </row>
    <row r="939" spans="1:28" x14ac:dyDescent="0.25">
      <c r="A939" t="s">
        <v>17</v>
      </c>
      <c r="B939">
        <v>937</v>
      </c>
      <c r="C939" s="1">
        <v>40585</v>
      </c>
      <c r="D939">
        <v>1</v>
      </c>
      <c r="E939">
        <v>0</v>
      </c>
      <c r="F939">
        <v>2</v>
      </c>
      <c r="G939">
        <v>15</v>
      </c>
      <c r="H939" t="s">
        <v>21</v>
      </c>
      <c r="I939">
        <v>5</v>
      </c>
      <c r="J939">
        <v>1</v>
      </c>
      <c r="K939" s="53">
        <v>0.32</v>
      </c>
      <c r="L939" s="53">
        <v>0.31819999999999998</v>
      </c>
      <c r="M939">
        <v>0.21</v>
      </c>
      <c r="N939">
        <v>0.16420000000000001</v>
      </c>
      <c r="O939">
        <v>12</v>
      </c>
      <c r="P939">
        <v>62</v>
      </c>
      <c r="Q939">
        <v>74</v>
      </c>
      <c r="R939" t="s">
        <v>33</v>
      </c>
      <c r="S939">
        <v>2011</v>
      </c>
      <c r="T939" t="s">
        <v>57</v>
      </c>
      <c r="U939" s="66">
        <v>0.625</v>
      </c>
      <c r="V939" t="s">
        <v>54</v>
      </c>
      <c r="W939" t="s">
        <v>32</v>
      </c>
      <c r="X939" s="53">
        <v>0.32</v>
      </c>
      <c r="Y939" s="53">
        <v>0.32</v>
      </c>
      <c r="Z939" s="54">
        <v>0.21</v>
      </c>
      <c r="AA939" s="67" t="str">
        <f>TEXT(RESULT__B[[#This Row],[TIME]],"AM/PM")</f>
        <v>PM</v>
      </c>
      <c r="AB939" t="str">
        <f>TEXT(RESULT__B[[#This Row],[DTEDAY]],"DD")</f>
        <v>11</v>
      </c>
    </row>
    <row r="940" spans="1:28" x14ac:dyDescent="0.25">
      <c r="A940" t="s">
        <v>17</v>
      </c>
      <c r="B940">
        <v>938</v>
      </c>
      <c r="C940" s="1">
        <v>40585</v>
      </c>
      <c r="D940">
        <v>1</v>
      </c>
      <c r="E940">
        <v>0</v>
      </c>
      <c r="F940">
        <v>2</v>
      </c>
      <c r="G940">
        <v>16</v>
      </c>
      <c r="H940" t="s">
        <v>21</v>
      </c>
      <c r="I940">
        <v>5</v>
      </c>
      <c r="J940">
        <v>1</v>
      </c>
      <c r="K940" s="53">
        <v>0.3</v>
      </c>
      <c r="L940" s="53">
        <v>0.28789999999999999</v>
      </c>
      <c r="M940">
        <v>0.28000000000000003</v>
      </c>
      <c r="N940">
        <v>0.19400000000000001</v>
      </c>
      <c r="O940">
        <v>14</v>
      </c>
      <c r="P940">
        <v>111</v>
      </c>
      <c r="Q940">
        <v>125</v>
      </c>
      <c r="R940" t="s">
        <v>33</v>
      </c>
      <c r="S940">
        <v>2011</v>
      </c>
      <c r="T940" t="s">
        <v>57</v>
      </c>
      <c r="U940" s="66">
        <v>0.66666666666666663</v>
      </c>
      <c r="V940" t="s">
        <v>54</v>
      </c>
      <c r="W940" t="s">
        <v>32</v>
      </c>
      <c r="X940" s="53">
        <v>0.3</v>
      </c>
      <c r="Y940" s="53">
        <v>0.28999999999999998</v>
      </c>
      <c r="Z940" s="54">
        <v>0.28000000000000003</v>
      </c>
      <c r="AA940" s="67" t="str">
        <f>TEXT(RESULT__B[[#This Row],[TIME]],"AM/PM")</f>
        <v>PM</v>
      </c>
      <c r="AB940" t="str">
        <f>TEXT(RESULT__B[[#This Row],[DTEDAY]],"DD")</f>
        <v>11</v>
      </c>
    </row>
    <row r="941" spans="1:28" x14ac:dyDescent="0.25">
      <c r="A941" t="s">
        <v>17</v>
      </c>
      <c r="B941">
        <v>939</v>
      </c>
      <c r="C941" s="1">
        <v>40585</v>
      </c>
      <c r="D941">
        <v>1</v>
      </c>
      <c r="E941">
        <v>0</v>
      </c>
      <c r="F941">
        <v>2</v>
      </c>
      <c r="G941">
        <v>17</v>
      </c>
      <c r="H941" t="s">
        <v>21</v>
      </c>
      <c r="I941">
        <v>5</v>
      </c>
      <c r="J941">
        <v>1</v>
      </c>
      <c r="K941" s="53">
        <v>0.3</v>
      </c>
      <c r="L941" s="53">
        <v>0.33329999999999999</v>
      </c>
      <c r="M941">
        <v>0.24</v>
      </c>
      <c r="N941">
        <v>0</v>
      </c>
      <c r="O941">
        <v>18</v>
      </c>
      <c r="P941">
        <v>193</v>
      </c>
      <c r="Q941">
        <v>211</v>
      </c>
      <c r="R941" t="s">
        <v>33</v>
      </c>
      <c r="S941">
        <v>2011</v>
      </c>
      <c r="T941" t="s">
        <v>57</v>
      </c>
      <c r="U941" s="66">
        <v>0.70833333333333337</v>
      </c>
      <c r="V941" t="s">
        <v>54</v>
      </c>
      <c r="W941" t="s">
        <v>32</v>
      </c>
      <c r="X941" s="53">
        <v>0.3</v>
      </c>
      <c r="Y941" s="53">
        <v>0.33</v>
      </c>
      <c r="Z941" s="54">
        <v>0.24</v>
      </c>
      <c r="AA941" s="67" t="str">
        <f>TEXT(RESULT__B[[#This Row],[TIME]],"AM/PM")</f>
        <v>PM</v>
      </c>
      <c r="AB941" t="str">
        <f>TEXT(RESULT__B[[#This Row],[DTEDAY]],"DD")</f>
        <v>11</v>
      </c>
    </row>
    <row r="942" spans="1:28" x14ac:dyDescent="0.25">
      <c r="A942" t="s">
        <v>17</v>
      </c>
      <c r="B942">
        <v>940</v>
      </c>
      <c r="C942" s="1">
        <v>40585</v>
      </c>
      <c r="D942">
        <v>1</v>
      </c>
      <c r="E942">
        <v>0</v>
      </c>
      <c r="F942">
        <v>2</v>
      </c>
      <c r="G942">
        <v>18</v>
      </c>
      <c r="H942" t="s">
        <v>21</v>
      </c>
      <c r="I942">
        <v>5</v>
      </c>
      <c r="J942">
        <v>1</v>
      </c>
      <c r="K942" s="53">
        <v>0.28000000000000003</v>
      </c>
      <c r="L942" s="53">
        <v>0.31819999999999998</v>
      </c>
      <c r="M942">
        <v>0.28000000000000003</v>
      </c>
      <c r="N942">
        <v>0</v>
      </c>
      <c r="O942">
        <v>9</v>
      </c>
      <c r="P942">
        <v>165</v>
      </c>
      <c r="Q942">
        <v>174</v>
      </c>
      <c r="R942" t="s">
        <v>33</v>
      </c>
      <c r="S942">
        <v>2011</v>
      </c>
      <c r="T942" t="s">
        <v>57</v>
      </c>
      <c r="U942" s="66">
        <v>0.75</v>
      </c>
      <c r="V942" t="s">
        <v>54</v>
      </c>
      <c r="W942" t="s">
        <v>32</v>
      </c>
      <c r="X942" s="53">
        <v>0.28000000000000003</v>
      </c>
      <c r="Y942" s="53">
        <v>0.32</v>
      </c>
      <c r="Z942" s="54">
        <v>0.28000000000000003</v>
      </c>
      <c r="AA942" s="67" t="str">
        <f>TEXT(RESULT__B[[#This Row],[TIME]],"AM/PM")</f>
        <v>PM</v>
      </c>
      <c r="AB942" t="str">
        <f>TEXT(RESULT__B[[#This Row],[DTEDAY]],"DD")</f>
        <v>11</v>
      </c>
    </row>
    <row r="943" spans="1:28" x14ac:dyDescent="0.25">
      <c r="A943" t="s">
        <v>17</v>
      </c>
      <c r="B943">
        <v>941</v>
      </c>
      <c r="C943" s="1">
        <v>40585</v>
      </c>
      <c r="D943">
        <v>1</v>
      </c>
      <c r="E943">
        <v>0</v>
      </c>
      <c r="F943">
        <v>2</v>
      </c>
      <c r="G943">
        <v>19</v>
      </c>
      <c r="H943" t="s">
        <v>21</v>
      </c>
      <c r="I943">
        <v>5</v>
      </c>
      <c r="J943">
        <v>1</v>
      </c>
      <c r="K943" s="53">
        <v>0.26</v>
      </c>
      <c r="L943" s="53">
        <v>0.30299999999999999</v>
      </c>
      <c r="M943">
        <v>0.33</v>
      </c>
      <c r="N943">
        <v>0</v>
      </c>
      <c r="O943">
        <v>7</v>
      </c>
      <c r="P943">
        <v>94</v>
      </c>
      <c r="Q943">
        <v>101</v>
      </c>
      <c r="R943" t="s">
        <v>33</v>
      </c>
      <c r="S943">
        <v>2011</v>
      </c>
      <c r="T943" t="s">
        <v>57</v>
      </c>
      <c r="U943" s="66">
        <v>0.79166666666666663</v>
      </c>
      <c r="V943" t="s">
        <v>54</v>
      </c>
      <c r="W943" t="s">
        <v>32</v>
      </c>
      <c r="X943" s="53">
        <v>0.26</v>
      </c>
      <c r="Y943" s="53">
        <v>0.3</v>
      </c>
      <c r="Z943" s="54">
        <v>0.33</v>
      </c>
      <c r="AA943" s="67" t="str">
        <f>TEXT(RESULT__B[[#This Row],[TIME]],"AM/PM")</f>
        <v>PM</v>
      </c>
      <c r="AB943" t="str">
        <f>TEXT(RESULT__B[[#This Row],[DTEDAY]],"DD")</f>
        <v>11</v>
      </c>
    </row>
    <row r="944" spans="1:28" x14ac:dyDescent="0.25">
      <c r="A944" t="s">
        <v>17</v>
      </c>
      <c r="B944">
        <v>942</v>
      </c>
      <c r="C944" s="1">
        <v>40585</v>
      </c>
      <c r="D944">
        <v>1</v>
      </c>
      <c r="E944">
        <v>0</v>
      </c>
      <c r="F944">
        <v>2</v>
      </c>
      <c r="G944">
        <v>20</v>
      </c>
      <c r="H944" t="s">
        <v>21</v>
      </c>
      <c r="I944">
        <v>5</v>
      </c>
      <c r="J944">
        <v>1</v>
      </c>
      <c r="K944" s="53">
        <v>0.22</v>
      </c>
      <c r="L944" s="53">
        <v>0.2273</v>
      </c>
      <c r="M944">
        <v>0.55000000000000004</v>
      </c>
      <c r="N944">
        <v>0.1343</v>
      </c>
      <c r="O944">
        <v>2</v>
      </c>
      <c r="P944">
        <v>61</v>
      </c>
      <c r="Q944">
        <v>63</v>
      </c>
      <c r="R944" t="s">
        <v>33</v>
      </c>
      <c r="S944">
        <v>2011</v>
      </c>
      <c r="T944" t="s">
        <v>57</v>
      </c>
      <c r="U944" s="66">
        <v>0.83333333333333337</v>
      </c>
      <c r="V944" t="s">
        <v>54</v>
      </c>
      <c r="W944" t="s">
        <v>32</v>
      </c>
      <c r="X944" s="53">
        <v>0.22</v>
      </c>
      <c r="Y944" s="53">
        <v>0.23</v>
      </c>
      <c r="Z944" s="54">
        <v>0.55000000000000004</v>
      </c>
      <c r="AA944" s="67" t="str">
        <f>TEXT(RESULT__B[[#This Row],[TIME]],"AM/PM")</f>
        <v>PM</v>
      </c>
      <c r="AB944" t="str">
        <f>TEXT(RESULT__B[[#This Row],[DTEDAY]],"DD")</f>
        <v>11</v>
      </c>
    </row>
    <row r="945" spans="1:28" x14ac:dyDescent="0.25">
      <c r="A945" t="s">
        <v>17</v>
      </c>
      <c r="B945">
        <v>943</v>
      </c>
      <c r="C945" s="1">
        <v>40585</v>
      </c>
      <c r="D945">
        <v>1</v>
      </c>
      <c r="E945">
        <v>0</v>
      </c>
      <c r="F945">
        <v>2</v>
      </c>
      <c r="G945">
        <v>21</v>
      </c>
      <c r="H945" t="s">
        <v>21</v>
      </c>
      <c r="I945">
        <v>5</v>
      </c>
      <c r="J945">
        <v>1</v>
      </c>
      <c r="K945" s="53">
        <v>0.2</v>
      </c>
      <c r="L945" s="53">
        <v>0.21210000000000001</v>
      </c>
      <c r="M945">
        <v>0.59</v>
      </c>
      <c r="N945">
        <v>0.1343</v>
      </c>
      <c r="O945">
        <v>1</v>
      </c>
      <c r="P945">
        <v>46</v>
      </c>
      <c r="Q945">
        <v>47</v>
      </c>
      <c r="R945" t="s">
        <v>33</v>
      </c>
      <c r="S945">
        <v>2011</v>
      </c>
      <c r="T945" t="s">
        <v>57</v>
      </c>
      <c r="U945" s="66">
        <v>0.875</v>
      </c>
      <c r="V945" t="s">
        <v>54</v>
      </c>
      <c r="W945" t="s">
        <v>32</v>
      </c>
      <c r="X945" s="53">
        <v>0.2</v>
      </c>
      <c r="Y945" s="53">
        <v>0.21</v>
      </c>
      <c r="Z945" s="54">
        <v>0.59</v>
      </c>
      <c r="AA945" s="67" t="str">
        <f>TEXT(RESULT__B[[#This Row],[TIME]],"AM/PM")</f>
        <v>PM</v>
      </c>
      <c r="AB945" t="str">
        <f>TEXT(RESULT__B[[#This Row],[DTEDAY]],"DD")</f>
        <v>11</v>
      </c>
    </row>
    <row r="946" spans="1:28" x14ac:dyDescent="0.25">
      <c r="A946" t="s">
        <v>17</v>
      </c>
      <c r="B946">
        <v>944</v>
      </c>
      <c r="C946" s="1">
        <v>40585</v>
      </c>
      <c r="D946">
        <v>1</v>
      </c>
      <c r="E946">
        <v>0</v>
      </c>
      <c r="F946">
        <v>2</v>
      </c>
      <c r="G946">
        <v>22</v>
      </c>
      <c r="H946" t="s">
        <v>21</v>
      </c>
      <c r="I946">
        <v>5</v>
      </c>
      <c r="J946">
        <v>1</v>
      </c>
      <c r="K946" s="53">
        <v>0.2</v>
      </c>
      <c r="L946" s="53">
        <v>0.2273</v>
      </c>
      <c r="M946">
        <v>0.64</v>
      </c>
      <c r="N946">
        <v>8.9599999999999999E-2</v>
      </c>
      <c r="O946">
        <v>2</v>
      </c>
      <c r="P946">
        <v>41</v>
      </c>
      <c r="Q946">
        <v>43</v>
      </c>
      <c r="R946" t="s">
        <v>33</v>
      </c>
      <c r="S946">
        <v>2011</v>
      </c>
      <c r="T946" t="s">
        <v>57</v>
      </c>
      <c r="U946" s="66">
        <v>0.91666666666666663</v>
      </c>
      <c r="V946" t="s">
        <v>54</v>
      </c>
      <c r="W946" t="s">
        <v>32</v>
      </c>
      <c r="X946" s="53">
        <v>0.2</v>
      </c>
      <c r="Y946" s="53">
        <v>0.23</v>
      </c>
      <c r="Z946" s="54">
        <v>0.64</v>
      </c>
      <c r="AA946" s="67" t="str">
        <f>TEXT(RESULT__B[[#This Row],[TIME]],"AM/PM")</f>
        <v>PM</v>
      </c>
      <c r="AB946" t="str">
        <f>TEXT(RESULT__B[[#This Row],[DTEDAY]],"DD")</f>
        <v>11</v>
      </c>
    </row>
    <row r="947" spans="1:28" x14ac:dyDescent="0.25">
      <c r="A947" t="s">
        <v>17</v>
      </c>
      <c r="B947">
        <v>945</v>
      </c>
      <c r="C947" s="1">
        <v>40585</v>
      </c>
      <c r="D947">
        <v>1</v>
      </c>
      <c r="E947">
        <v>0</v>
      </c>
      <c r="F947">
        <v>2</v>
      </c>
      <c r="G947">
        <v>23</v>
      </c>
      <c r="H947" t="s">
        <v>21</v>
      </c>
      <c r="I947">
        <v>5</v>
      </c>
      <c r="J947">
        <v>1</v>
      </c>
      <c r="K947" s="53">
        <v>0.18</v>
      </c>
      <c r="L947" s="53">
        <v>0.2424</v>
      </c>
      <c r="M947">
        <v>0.69</v>
      </c>
      <c r="N947">
        <v>0</v>
      </c>
      <c r="O947">
        <v>5</v>
      </c>
      <c r="P947">
        <v>48</v>
      </c>
      <c r="Q947">
        <v>53</v>
      </c>
      <c r="R947" t="s">
        <v>33</v>
      </c>
      <c r="S947">
        <v>2011</v>
      </c>
      <c r="T947" t="s">
        <v>57</v>
      </c>
      <c r="U947" s="66">
        <v>0.95833333333333337</v>
      </c>
      <c r="V947" t="s">
        <v>54</v>
      </c>
      <c r="W947" t="s">
        <v>32</v>
      </c>
      <c r="X947" s="53">
        <v>0.18</v>
      </c>
      <c r="Y947" s="53">
        <v>0.24</v>
      </c>
      <c r="Z947" s="54">
        <v>0.69</v>
      </c>
      <c r="AA947" s="67" t="str">
        <f>TEXT(RESULT__B[[#This Row],[TIME]],"AM/PM")</f>
        <v>PM</v>
      </c>
      <c r="AB947" t="str">
        <f>TEXT(RESULT__B[[#This Row],[DTEDAY]],"DD")</f>
        <v>11</v>
      </c>
    </row>
    <row r="948" spans="1:28" x14ac:dyDescent="0.25">
      <c r="A948" t="s">
        <v>17</v>
      </c>
      <c r="B948">
        <v>946</v>
      </c>
      <c r="C948" s="1">
        <v>40586</v>
      </c>
      <c r="D948">
        <v>1</v>
      </c>
      <c r="E948">
        <v>0</v>
      </c>
      <c r="F948">
        <v>2</v>
      </c>
      <c r="G948">
        <v>0</v>
      </c>
      <c r="H948" t="s">
        <v>21</v>
      </c>
      <c r="I948">
        <v>6</v>
      </c>
      <c r="J948">
        <v>1</v>
      </c>
      <c r="K948" s="53">
        <v>0.16</v>
      </c>
      <c r="L948" s="53">
        <v>0.19700000000000001</v>
      </c>
      <c r="M948">
        <v>0.69</v>
      </c>
      <c r="N948">
        <v>8.9599999999999999E-2</v>
      </c>
      <c r="O948">
        <v>3</v>
      </c>
      <c r="P948">
        <v>27</v>
      </c>
      <c r="Q948">
        <v>30</v>
      </c>
      <c r="R948" t="s">
        <v>33</v>
      </c>
      <c r="S948">
        <v>2011</v>
      </c>
      <c r="T948" t="s">
        <v>57</v>
      </c>
      <c r="U948" s="66">
        <v>0</v>
      </c>
      <c r="V948" t="s">
        <v>48</v>
      </c>
      <c r="W948" t="s">
        <v>32</v>
      </c>
      <c r="X948" s="53">
        <v>0.16</v>
      </c>
      <c r="Y948" s="53">
        <v>0.2</v>
      </c>
      <c r="Z948" s="54">
        <v>0.69</v>
      </c>
      <c r="AA948" s="67" t="str">
        <f>TEXT(RESULT__B[[#This Row],[TIME]],"AM/PM")</f>
        <v>AM</v>
      </c>
      <c r="AB948" t="str">
        <f>TEXT(RESULT__B[[#This Row],[DTEDAY]],"DD")</f>
        <v>12</v>
      </c>
    </row>
    <row r="949" spans="1:28" x14ac:dyDescent="0.25">
      <c r="A949" t="s">
        <v>17</v>
      </c>
      <c r="B949">
        <v>947</v>
      </c>
      <c r="C949" s="1">
        <v>40586</v>
      </c>
      <c r="D949">
        <v>1</v>
      </c>
      <c r="E949">
        <v>0</v>
      </c>
      <c r="F949">
        <v>2</v>
      </c>
      <c r="G949">
        <v>1</v>
      </c>
      <c r="H949" t="s">
        <v>21</v>
      </c>
      <c r="I949">
        <v>6</v>
      </c>
      <c r="J949">
        <v>1</v>
      </c>
      <c r="K949" s="53">
        <v>0.14000000000000001</v>
      </c>
      <c r="L949" s="53">
        <v>0.21210000000000001</v>
      </c>
      <c r="M949">
        <v>0.86</v>
      </c>
      <c r="N949">
        <v>0</v>
      </c>
      <c r="O949">
        <v>2</v>
      </c>
      <c r="P949">
        <v>22</v>
      </c>
      <c r="Q949">
        <v>24</v>
      </c>
      <c r="R949" t="s">
        <v>33</v>
      </c>
      <c r="S949">
        <v>2011</v>
      </c>
      <c r="T949" t="s">
        <v>57</v>
      </c>
      <c r="U949" s="66">
        <v>4.1666666666666664E-2</v>
      </c>
      <c r="V949" t="s">
        <v>48</v>
      </c>
      <c r="W949" t="s">
        <v>32</v>
      </c>
      <c r="X949" s="53">
        <v>0.14000000000000001</v>
      </c>
      <c r="Y949" s="53">
        <v>0.21</v>
      </c>
      <c r="Z949" s="54">
        <v>0.86</v>
      </c>
      <c r="AA949" s="67" t="str">
        <f>TEXT(RESULT__B[[#This Row],[TIME]],"AM/PM")</f>
        <v>AM</v>
      </c>
      <c r="AB949" t="str">
        <f>TEXT(RESULT__B[[#This Row],[DTEDAY]],"DD")</f>
        <v>12</v>
      </c>
    </row>
    <row r="950" spans="1:28" x14ac:dyDescent="0.25">
      <c r="A950" t="s">
        <v>17</v>
      </c>
      <c r="B950">
        <v>948</v>
      </c>
      <c r="C950" s="1">
        <v>40586</v>
      </c>
      <c r="D950">
        <v>1</v>
      </c>
      <c r="E950">
        <v>0</v>
      </c>
      <c r="F950">
        <v>2</v>
      </c>
      <c r="G950">
        <v>2</v>
      </c>
      <c r="H950" t="s">
        <v>21</v>
      </c>
      <c r="I950">
        <v>6</v>
      </c>
      <c r="J950">
        <v>1</v>
      </c>
      <c r="K950" s="53">
        <v>0.14000000000000001</v>
      </c>
      <c r="L950" s="53">
        <v>0.21210000000000001</v>
      </c>
      <c r="M950">
        <v>0.8</v>
      </c>
      <c r="N950">
        <v>0</v>
      </c>
      <c r="O950">
        <v>2</v>
      </c>
      <c r="P950">
        <v>13</v>
      </c>
      <c r="Q950">
        <v>15</v>
      </c>
      <c r="R950" t="s">
        <v>33</v>
      </c>
      <c r="S950">
        <v>2011</v>
      </c>
      <c r="T950" t="s">
        <v>57</v>
      </c>
      <c r="U950" s="66">
        <v>8.3333333333333329E-2</v>
      </c>
      <c r="V950" t="s">
        <v>48</v>
      </c>
      <c r="W950" t="s">
        <v>32</v>
      </c>
      <c r="X950" s="53">
        <v>0.14000000000000001</v>
      </c>
      <c r="Y950" s="53">
        <v>0.21</v>
      </c>
      <c r="Z950" s="54">
        <v>0.8</v>
      </c>
      <c r="AA950" s="67" t="str">
        <f>TEXT(RESULT__B[[#This Row],[TIME]],"AM/PM")</f>
        <v>AM</v>
      </c>
      <c r="AB950" t="str">
        <f>TEXT(RESULT__B[[#This Row],[DTEDAY]],"DD")</f>
        <v>12</v>
      </c>
    </row>
    <row r="951" spans="1:28" x14ac:dyDescent="0.25">
      <c r="A951" t="s">
        <v>17</v>
      </c>
      <c r="B951">
        <v>949</v>
      </c>
      <c r="C951" s="1">
        <v>40586</v>
      </c>
      <c r="D951">
        <v>1</v>
      </c>
      <c r="E951">
        <v>0</v>
      </c>
      <c r="F951">
        <v>2</v>
      </c>
      <c r="G951">
        <v>3</v>
      </c>
      <c r="H951" t="s">
        <v>21</v>
      </c>
      <c r="I951">
        <v>6</v>
      </c>
      <c r="J951">
        <v>1</v>
      </c>
      <c r="K951" s="53">
        <v>0.12</v>
      </c>
      <c r="L951" s="53">
        <v>0.19700000000000001</v>
      </c>
      <c r="M951">
        <v>0.8</v>
      </c>
      <c r="N951">
        <v>0</v>
      </c>
      <c r="O951">
        <v>3</v>
      </c>
      <c r="P951">
        <v>7</v>
      </c>
      <c r="Q951">
        <v>10</v>
      </c>
      <c r="R951" t="s">
        <v>33</v>
      </c>
      <c r="S951">
        <v>2011</v>
      </c>
      <c r="T951" t="s">
        <v>57</v>
      </c>
      <c r="U951" s="66">
        <v>0.125</v>
      </c>
      <c r="V951" t="s">
        <v>48</v>
      </c>
      <c r="W951" t="s">
        <v>32</v>
      </c>
      <c r="X951" s="53">
        <v>0.12</v>
      </c>
      <c r="Y951" s="53">
        <v>0.2</v>
      </c>
      <c r="Z951" s="54">
        <v>0.8</v>
      </c>
      <c r="AA951" s="67" t="str">
        <f>TEXT(RESULT__B[[#This Row],[TIME]],"AM/PM")</f>
        <v>AM</v>
      </c>
      <c r="AB951" t="str">
        <f>TEXT(RESULT__B[[#This Row],[DTEDAY]],"DD")</f>
        <v>12</v>
      </c>
    </row>
    <row r="952" spans="1:28" x14ac:dyDescent="0.25">
      <c r="A952" t="s">
        <v>17</v>
      </c>
      <c r="B952">
        <v>950</v>
      </c>
      <c r="C952" s="1">
        <v>40586</v>
      </c>
      <c r="D952">
        <v>1</v>
      </c>
      <c r="E952">
        <v>0</v>
      </c>
      <c r="F952">
        <v>2</v>
      </c>
      <c r="G952">
        <v>4</v>
      </c>
      <c r="H952" t="s">
        <v>21</v>
      </c>
      <c r="I952">
        <v>6</v>
      </c>
      <c r="J952">
        <v>1</v>
      </c>
      <c r="K952" s="53">
        <v>0.12</v>
      </c>
      <c r="L952" s="53">
        <v>0.16669999999999999</v>
      </c>
      <c r="M952">
        <v>0.74</v>
      </c>
      <c r="N952">
        <v>8.9599999999999999E-2</v>
      </c>
      <c r="O952">
        <v>0</v>
      </c>
      <c r="P952">
        <v>4</v>
      </c>
      <c r="Q952">
        <v>4</v>
      </c>
      <c r="R952" t="s">
        <v>33</v>
      </c>
      <c r="S952">
        <v>2011</v>
      </c>
      <c r="T952" t="s">
        <v>57</v>
      </c>
      <c r="U952" s="66">
        <v>0.16666666666666666</v>
      </c>
      <c r="V952" t="s">
        <v>48</v>
      </c>
      <c r="W952" t="s">
        <v>32</v>
      </c>
      <c r="X952" s="53">
        <v>0.12</v>
      </c>
      <c r="Y952" s="53">
        <v>0.17</v>
      </c>
      <c r="Z952" s="54">
        <v>0.74</v>
      </c>
      <c r="AA952" s="67" t="str">
        <f>TEXT(RESULT__B[[#This Row],[TIME]],"AM/PM")</f>
        <v>AM</v>
      </c>
      <c r="AB952" t="str">
        <f>TEXT(RESULT__B[[#This Row],[DTEDAY]],"DD")</f>
        <v>12</v>
      </c>
    </row>
    <row r="953" spans="1:28" x14ac:dyDescent="0.25">
      <c r="A953" t="s">
        <v>17</v>
      </c>
      <c r="B953">
        <v>951</v>
      </c>
      <c r="C953" s="1">
        <v>40586</v>
      </c>
      <c r="D953">
        <v>1</v>
      </c>
      <c r="E953">
        <v>0</v>
      </c>
      <c r="F953">
        <v>2</v>
      </c>
      <c r="G953">
        <v>5</v>
      </c>
      <c r="H953" t="s">
        <v>21</v>
      </c>
      <c r="I953">
        <v>6</v>
      </c>
      <c r="J953">
        <v>1</v>
      </c>
      <c r="K953" s="53">
        <v>0.12</v>
      </c>
      <c r="L953" s="53">
        <v>0.16669999999999999</v>
      </c>
      <c r="M953">
        <v>0.74</v>
      </c>
      <c r="N953">
        <v>8.9599999999999999E-2</v>
      </c>
      <c r="O953">
        <v>0</v>
      </c>
      <c r="P953">
        <v>1</v>
      </c>
      <c r="Q953">
        <v>1</v>
      </c>
      <c r="R953" t="s">
        <v>33</v>
      </c>
      <c r="S953">
        <v>2011</v>
      </c>
      <c r="T953" t="s">
        <v>57</v>
      </c>
      <c r="U953" s="66">
        <v>0.20833333333333334</v>
      </c>
      <c r="V953" t="s">
        <v>48</v>
      </c>
      <c r="W953" t="s">
        <v>32</v>
      </c>
      <c r="X953" s="53">
        <v>0.12</v>
      </c>
      <c r="Y953" s="53">
        <v>0.17</v>
      </c>
      <c r="Z953" s="54">
        <v>0.74</v>
      </c>
      <c r="AA953" s="67" t="str">
        <f>TEXT(RESULT__B[[#This Row],[TIME]],"AM/PM")</f>
        <v>AM</v>
      </c>
      <c r="AB953" t="str">
        <f>TEXT(RESULT__B[[#This Row],[DTEDAY]],"DD")</f>
        <v>12</v>
      </c>
    </row>
    <row r="954" spans="1:28" x14ac:dyDescent="0.25">
      <c r="A954" t="s">
        <v>17</v>
      </c>
      <c r="B954">
        <v>952</v>
      </c>
      <c r="C954" s="1">
        <v>40586</v>
      </c>
      <c r="D954">
        <v>1</v>
      </c>
      <c r="E954">
        <v>0</v>
      </c>
      <c r="F954">
        <v>2</v>
      </c>
      <c r="G954">
        <v>6</v>
      </c>
      <c r="H954" t="s">
        <v>21</v>
      </c>
      <c r="I954">
        <v>6</v>
      </c>
      <c r="J954">
        <v>1</v>
      </c>
      <c r="K954" s="53">
        <v>0.12</v>
      </c>
      <c r="L954" s="53">
        <v>0.13639999999999999</v>
      </c>
      <c r="M954">
        <v>0.93</v>
      </c>
      <c r="N954">
        <v>0.19400000000000001</v>
      </c>
      <c r="O954">
        <v>1</v>
      </c>
      <c r="P954">
        <v>1</v>
      </c>
      <c r="Q954">
        <v>2</v>
      </c>
      <c r="R954" t="s">
        <v>33</v>
      </c>
      <c r="S954">
        <v>2011</v>
      </c>
      <c r="T954" t="s">
        <v>57</v>
      </c>
      <c r="U954" s="66">
        <v>0.25</v>
      </c>
      <c r="V954" t="s">
        <v>48</v>
      </c>
      <c r="W954" t="s">
        <v>32</v>
      </c>
      <c r="X954" s="53">
        <v>0.12</v>
      </c>
      <c r="Y954" s="53">
        <v>0.14000000000000001</v>
      </c>
      <c r="Z954" s="54">
        <v>0.93</v>
      </c>
      <c r="AA954" s="67" t="str">
        <f>TEXT(RESULT__B[[#This Row],[TIME]],"AM/PM")</f>
        <v>AM</v>
      </c>
      <c r="AB954" t="str">
        <f>TEXT(RESULT__B[[#This Row],[DTEDAY]],"DD")</f>
        <v>12</v>
      </c>
    </row>
    <row r="955" spans="1:28" x14ac:dyDescent="0.25">
      <c r="A955" t="s">
        <v>17</v>
      </c>
      <c r="B955">
        <v>953</v>
      </c>
      <c r="C955" s="1">
        <v>40586</v>
      </c>
      <c r="D955">
        <v>1</v>
      </c>
      <c r="E955">
        <v>0</v>
      </c>
      <c r="F955">
        <v>2</v>
      </c>
      <c r="G955">
        <v>7</v>
      </c>
      <c r="H955" t="s">
        <v>21</v>
      </c>
      <c r="I955">
        <v>6</v>
      </c>
      <c r="J955">
        <v>1</v>
      </c>
      <c r="K955" s="53">
        <v>0.12</v>
      </c>
      <c r="L955" s="53">
        <v>0.1515</v>
      </c>
      <c r="M955">
        <v>0.8</v>
      </c>
      <c r="N955">
        <v>0.1045</v>
      </c>
      <c r="O955">
        <v>2</v>
      </c>
      <c r="P955">
        <v>9</v>
      </c>
      <c r="Q955">
        <v>11</v>
      </c>
      <c r="R955" t="s">
        <v>33</v>
      </c>
      <c r="S955">
        <v>2011</v>
      </c>
      <c r="T955" t="s">
        <v>57</v>
      </c>
      <c r="U955" s="66">
        <v>0.29166666666666669</v>
      </c>
      <c r="V955" t="s">
        <v>48</v>
      </c>
      <c r="W955" t="s">
        <v>32</v>
      </c>
      <c r="X955" s="53">
        <v>0.12</v>
      </c>
      <c r="Y955" s="53">
        <v>0.15</v>
      </c>
      <c r="Z955" s="54">
        <v>0.8</v>
      </c>
      <c r="AA955" s="67" t="str">
        <f>TEXT(RESULT__B[[#This Row],[TIME]],"AM/PM")</f>
        <v>AM</v>
      </c>
      <c r="AB955" t="str">
        <f>TEXT(RESULT__B[[#This Row],[DTEDAY]],"DD")</f>
        <v>12</v>
      </c>
    </row>
    <row r="956" spans="1:28" x14ac:dyDescent="0.25">
      <c r="A956" t="s">
        <v>17</v>
      </c>
      <c r="B956">
        <v>954</v>
      </c>
      <c r="C956" s="1">
        <v>40586</v>
      </c>
      <c r="D956">
        <v>1</v>
      </c>
      <c r="E956">
        <v>0</v>
      </c>
      <c r="F956">
        <v>2</v>
      </c>
      <c r="G956">
        <v>8</v>
      </c>
      <c r="H956" t="s">
        <v>21</v>
      </c>
      <c r="I956">
        <v>6</v>
      </c>
      <c r="J956">
        <v>1</v>
      </c>
      <c r="K956" s="53">
        <v>0.14000000000000001</v>
      </c>
      <c r="L956" s="53">
        <v>0.1515</v>
      </c>
      <c r="M956">
        <v>0.86</v>
      </c>
      <c r="N956">
        <v>0.1343</v>
      </c>
      <c r="O956">
        <v>2</v>
      </c>
      <c r="P956">
        <v>28</v>
      </c>
      <c r="Q956">
        <v>30</v>
      </c>
      <c r="R956" t="s">
        <v>33</v>
      </c>
      <c r="S956">
        <v>2011</v>
      </c>
      <c r="T956" t="s">
        <v>57</v>
      </c>
      <c r="U956" s="66">
        <v>0.33333333333333331</v>
      </c>
      <c r="V956" t="s">
        <v>48</v>
      </c>
      <c r="W956" t="s">
        <v>32</v>
      </c>
      <c r="X956" s="53">
        <v>0.14000000000000001</v>
      </c>
      <c r="Y956" s="53">
        <v>0.15</v>
      </c>
      <c r="Z956" s="54">
        <v>0.86</v>
      </c>
      <c r="AA956" s="67" t="str">
        <f>TEXT(RESULT__B[[#This Row],[TIME]],"AM/PM")</f>
        <v>AM</v>
      </c>
      <c r="AB956" t="str">
        <f>TEXT(RESULT__B[[#This Row],[DTEDAY]],"DD")</f>
        <v>12</v>
      </c>
    </row>
    <row r="957" spans="1:28" x14ac:dyDescent="0.25">
      <c r="A957" t="s">
        <v>17</v>
      </c>
      <c r="B957">
        <v>955</v>
      </c>
      <c r="C957" s="1">
        <v>40586</v>
      </c>
      <c r="D957">
        <v>1</v>
      </c>
      <c r="E957">
        <v>0</v>
      </c>
      <c r="F957">
        <v>2</v>
      </c>
      <c r="G957">
        <v>9</v>
      </c>
      <c r="H957" t="s">
        <v>21</v>
      </c>
      <c r="I957">
        <v>6</v>
      </c>
      <c r="J957">
        <v>1</v>
      </c>
      <c r="K957" s="53">
        <v>0.16</v>
      </c>
      <c r="L957" s="53">
        <v>0.18179999999999999</v>
      </c>
      <c r="M957">
        <v>0.64</v>
      </c>
      <c r="N957">
        <v>0.1343</v>
      </c>
      <c r="O957">
        <v>5</v>
      </c>
      <c r="P957">
        <v>38</v>
      </c>
      <c r="Q957">
        <v>43</v>
      </c>
      <c r="R957" t="s">
        <v>33</v>
      </c>
      <c r="S957">
        <v>2011</v>
      </c>
      <c r="T957" t="s">
        <v>57</v>
      </c>
      <c r="U957" s="66">
        <v>0.375</v>
      </c>
      <c r="V957" t="s">
        <v>48</v>
      </c>
      <c r="W957" t="s">
        <v>32</v>
      </c>
      <c r="X957" s="53">
        <v>0.16</v>
      </c>
      <c r="Y957" s="53">
        <v>0.18</v>
      </c>
      <c r="Z957" s="54">
        <v>0.64</v>
      </c>
      <c r="AA957" s="67" t="str">
        <f>TEXT(RESULT__B[[#This Row],[TIME]],"AM/PM")</f>
        <v>AM</v>
      </c>
      <c r="AB957" t="str">
        <f>TEXT(RESULT__B[[#This Row],[DTEDAY]],"DD")</f>
        <v>12</v>
      </c>
    </row>
    <row r="958" spans="1:28" x14ac:dyDescent="0.25">
      <c r="A958" t="s">
        <v>17</v>
      </c>
      <c r="B958">
        <v>956</v>
      </c>
      <c r="C958" s="1">
        <v>40586</v>
      </c>
      <c r="D958">
        <v>1</v>
      </c>
      <c r="E958">
        <v>0</v>
      </c>
      <c r="F958">
        <v>2</v>
      </c>
      <c r="G958">
        <v>10</v>
      </c>
      <c r="H958" t="s">
        <v>21</v>
      </c>
      <c r="I958">
        <v>6</v>
      </c>
      <c r="J958">
        <v>1</v>
      </c>
      <c r="K958" s="53">
        <v>0.22</v>
      </c>
      <c r="L958" s="53">
        <v>0.21210000000000001</v>
      </c>
      <c r="M958">
        <v>0.41</v>
      </c>
      <c r="N958">
        <v>0.25369999999999998</v>
      </c>
      <c r="O958">
        <v>13</v>
      </c>
      <c r="P958">
        <v>71</v>
      </c>
      <c r="Q958">
        <v>84</v>
      </c>
      <c r="R958" t="s">
        <v>33</v>
      </c>
      <c r="S958">
        <v>2011</v>
      </c>
      <c r="T958" t="s">
        <v>57</v>
      </c>
      <c r="U958" s="66">
        <v>0.41666666666666669</v>
      </c>
      <c r="V958" t="s">
        <v>48</v>
      </c>
      <c r="W958" t="s">
        <v>32</v>
      </c>
      <c r="X958" s="53">
        <v>0.22</v>
      </c>
      <c r="Y958" s="53">
        <v>0.21</v>
      </c>
      <c r="Z958" s="54">
        <v>0.41</v>
      </c>
      <c r="AA958" s="67" t="str">
        <f>TEXT(RESULT__B[[#This Row],[TIME]],"AM/PM")</f>
        <v>AM</v>
      </c>
      <c r="AB958" t="str">
        <f>TEXT(RESULT__B[[#This Row],[DTEDAY]],"DD")</f>
        <v>12</v>
      </c>
    </row>
    <row r="959" spans="1:28" x14ac:dyDescent="0.25">
      <c r="A959" t="s">
        <v>17</v>
      </c>
      <c r="B959">
        <v>957</v>
      </c>
      <c r="C959" s="1">
        <v>40586</v>
      </c>
      <c r="D959">
        <v>1</v>
      </c>
      <c r="E959">
        <v>0</v>
      </c>
      <c r="F959">
        <v>2</v>
      </c>
      <c r="G959">
        <v>11</v>
      </c>
      <c r="H959" t="s">
        <v>21</v>
      </c>
      <c r="I959">
        <v>6</v>
      </c>
      <c r="J959">
        <v>1</v>
      </c>
      <c r="K959" s="53">
        <v>0.3</v>
      </c>
      <c r="L959" s="53">
        <v>0.2727</v>
      </c>
      <c r="M959">
        <v>0.28000000000000003</v>
      </c>
      <c r="N959">
        <v>0.32840000000000003</v>
      </c>
      <c r="O959">
        <v>30</v>
      </c>
      <c r="P959">
        <v>84</v>
      </c>
      <c r="Q959">
        <v>114</v>
      </c>
      <c r="R959" t="s">
        <v>33</v>
      </c>
      <c r="S959">
        <v>2011</v>
      </c>
      <c r="T959" t="s">
        <v>57</v>
      </c>
      <c r="U959" s="66">
        <v>0.45833333333333331</v>
      </c>
      <c r="V959" t="s">
        <v>48</v>
      </c>
      <c r="W959" t="s">
        <v>32</v>
      </c>
      <c r="X959" s="53">
        <v>0.3</v>
      </c>
      <c r="Y959" s="53">
        <v>0.27</v>
      </c>
      <c r="Z959" s="54">
        <v>0.28000000000000003</v>
      </c>
      <c r="AA959" s="67" t="str">
        <f>TEXT(RESULT__B[[#This Row],[TIME]],"AM/PM")</f>
        <v>AM</v>
      </c>
      <c r="AB959" t="str">
        <f>TEXT(RESULT__B[[#This Row],[DTEDAY]],"DD")</f>
        <v>12</v>
      </c>
    </row>
    <row r="960" spans="1:28" x14ac:dyDescent="0.25">
      <c r="A960" t="s">
        <v>17</v>
      </c>
      <c r="B960">
        <v>958</v>
      </c>
      <c r="C960" s="1">
        <v>40586</v>
      </c>
      <c r="D960">
        <v>1</v>
      </c>
      <c r="E960">
        <v>0</v>
      </c>
      <c r="F960">
        <v>2</v>
      </c>
      <c r="G960">
        <v>12</v>
      </c>
      <c r="H960" t="s">
        <v>21</v>
      </c>
      <c r="I960">
        <v>6</v>
      </c>
      <c r="J960">
        <v>1</v>
      </c>
      <c r="K960" s="53">
        <v>0.3</v>
      </c>
      <c r="L960" s="53">
        <v>0.2727</v>
      </c>
      <c r="M960">
        <v>0.39</v>
      </c>
      <c r="N960">
        <v>0.4627</v>
      </c>
      <c r="O960">
        <v>27</v>
      </c>
      <c r="P960">
        <v>93</v>
      </c>
      <c r="Q960">
        <v>120</v>
      </c>
      <c r="R960" t="s">
        <v>33</v>
      </c>
      <c r="S960">
        <v>2011</v>
      </c>
      <c r="T960" t="s">
        <v>57</v>
      </c>
      <c r="U960" s="66">
        <v>0.5</v>
      </c>
      <c r="V960" t="s">
        <v>48</v>
      </c>
      <c r="W960" t="s">
        <v>32</v>
      </c>
      <c r="X960" s="53">
        <v>0.3</v>
      </c>
      <c r="Y960" s="53">
        <v>0.27</v>
      </c>
      <c r="Z960" s="54">
        <v>0.39</v>
      </c>
      <c r="AA960" s="67" t="str">
        <f>TEXT(RESULT__B[[#This Row],[TIME]],"AM/PM")</f>
        <v>PM</v>
      </c>
      <c r="AB960" t="str">
        <f>TEXT(RESULT__B[[#This Row],[DTEDAY]],"DD")</f>
        <v>12</v>
      </c>
    </row>
    <row r="961" spans="1:28" x14ac:dyDescent="0.25">
      <c r="A961" t="s">
        <v>17</v>
      </c>
      <c r="B961">
        <v>959</v>
      </c>
      <c r="C961" s="1">
        <v>40586</v>
      </c>
      <c r="D961">
        <v>1</v>
      </c>
      <c r="E961">
        <v>0</v>
      </c>
      <c r="F961">
        <v>2</v>
      </c>
      <c r="G961">
        <v>13</v>
      </c>
      <c r="H961" t="s">
        <v>21</v>
      </c>
      <c r="I961">
        <v>6</v>
      </c>
      <c r="J961">
        <v>1</v>
      </c>
      <c r="K961" s="53">
        <v>0.3</v>
      </c>
      <c r="L961" s="53">
        <v>0.2727</v>
      </c>
      <c r="M961">
        <v>0.39</v>
      </c>
      <c r="N961">
        <v>0.41789999999999999</v>
      </c>
      <c r="O961">
        <v>32</v>
      </c>
      <c r="P961">
        <v>103</v>
      </c>
      <c r="Q961">
        <v>135</v>
      </c>
      <c r="R961" t="s">
        <v>33</v>
      </c>
      <c r="S961">
        <v>2011</v>
      </c>
      <c r="T961" t="s">
        <v>57</v>
      </c>
      <c r="U961" s="66">
        <v>0.54166666666666663</v>
      </c>
      <c r="V961" t="s">
        <v>48</v>
      </c>
      <c r="W961" t="s">
        <v>32</v>
      </c>
      <c r="X961" s="53">
        <v>0.3</v>
      </c>
      <c r="Y961" s="53">
        <v>0.27</v>
      </c>
      <c r="Z961" s="54">
        <v>0.39</v>
      </c>
      <c r="AA961" s="67" t="str">
        <f>TEXT(RESULT__B[[#This Row],[TIME]],"AM/PM")</f>
        <v>PM</v>
      </c>
      <c r="AB961" t="str">
        <f>TEXT(RESULT__B[[#This Row],[DTEDAY]],"DD")</f>
        <v>12</v>
      </c>
    </row>
    <row r="962" spans="1:28" x14ac:dyDescent="0.25">
      <c r="A962" t="s">
        <v>17</v>
      </c>
      <c r="B962">
        <v>960</v>
      </c>
      <c r="C962" s="1">
        <v>40586</v>
      </c>
      <c r="D962">
        <v>1</v>
      </c>
      <c r="E962">
        <v>0</v>
      </c>
      <c r="F962">
        <v>2</v>
      </c>
      <c r="G962">
        <v>14</v>
      </c>
      <c r="H962" t="s">
        <v>21</v>
      </c>
      <c r="I962">
        <v>6</v>
      </c>
      <c r="J962">
        <v>1</v>
      </c>
      <c r="K962" s="53">
        <v>0.34</v>
      </c>
      <c r="L962" s="53">
        <v>0.31819999999999998</v>
      </c>
      <c r="M962">
        <v>0.31</v>
      </c>
      <c r="N962">
        <v>0.28360000000000002</v>
      </c>
      <c r="O962">
        <v>30</v>
      </c>
      <c r="P962">
        <v>90</v>
      </c>
      <c r="Q962">
        <v>120</v>
      </c>
      <c r="R962" t="s">
        <v>33</v>
      </c>
      <c r="S962">
        <v>2011</v>
      </c>
      <c r="T962" t="s">
        <v>57</v>
      </c>
      <c r="U962" s="66">
        <v>0.58333333333333337</v>
      </c>
      <c r="V962" t="s">
        <v>48</v>
      </c>
      <c r="W962" t="s">
        <v>32</v>
      </c>
      <c r="X962" s="53">
        <v>0.34</v>
      </c>
      <c r="Y962" s="53">
        <v>0.32</v>
      </c>
      <c r="Z962" s="54">
        <v>0.31</v>
      </c>
      <c r="AA962" s="67" t="str">
        <f>TEXT(RESULT__B[[#This Row],[TIME]],"AM/PM")</f>
        <v>PM</v>
      </c>
      <c r="AB962" t="str">
        <f>TEXT(RESULT__B[[#This Row],[DTEDAY]],"DD")</f>
        <v>12</v>
      </c>
    </row>
    <row r="963" spans="1:28" x14ac:dyDescent="0.25">
      <c r="A963" t="s">
        <v>17</v>
      </c>
      <c r="B963">
        <v>961</v>
      </c>
      <c r="C963" s="1">
        <v>40586</v>
      </c>
      <c r="D963">
        <v>1</v>
      </c>
      <c r="E963">
        <v>0</v>
      </c>
      <c r="F963">
        <v>2</v>
      </c>
      <c r="G963">
        <v>15</v>
      </c>
      <c r="H963" t="s">
        <v>21</v>
      </c>
      <c r="I963">
        <v>6</v>
      </c>
      <c r="J963">
        <v>1</v>
      </c>
      <c r="K963" s="53">
        <v>0.34</v>
      </c>
      <c r="L963" s="53">
        <v>0.30299999999999999</v>
      </c>
      <c r="M963">
        <v>0.28999999999999998</v>
      </c>
      <c r="N963">
        <v>0.41789999999999999</v>
      </c>
      <c r="O963">
        <v>47</v>
      </c>
      <c r="P963">
        <v>127</v>
      </c>
      <c r="Q963">
        <v>174</v>
      </c>
      <c r="R963" t="s">
        <v>33</v>
      </c>
      <c r="S963">
        <v>2011</v>
      </c>
      <c r="T963" t="s">
        <v>57</v>
      </c>
      <c r="U963" s="66">
        <v>0.625</v>
      </c>
      <c r="V963" t="s">
        <v>48</v>
      </c>
      <c r="W963" t="s">
        <v>32</v>
      </c>
      <c r="X963" s="53">
        <v>0.34</v>
      </c>
      <c r="Y963" s="53">
        <v>0.3</v>
      </c>
      <c r="Z963" s="54">
        <v>0.28999999999999998</v>
      </c>
      <c r="AA963" s="67" t="str">
        <f>TEXT(RESULT__B[[#This Row],[TIME]],"AM/PM")</f>
        <v>PM</v>
      </c>
      <c r="AB963" t="str">
        <f>TEXT(RESULT__B[[#This Row],[DTEDAY]],"DD")</f>
        <v>12</v>
      </c>
    </row>
    <row r="964" spans="1:28" x14ac:dyDescent="0.25">
      <c r="A964" t="s">
        <v>17</v>
      </c>
      <c r="B964">
        <v>962</v>
      </c>
      <c r="C964" s="1">
        <v>40586</v>
      </c>
      <c r="D964">
        <v>1</v>
      </c>
      <c r="E964">
        <v>0</v>
      </c>
      <c r="F964">
        <v>2</v>
      </c>
      <c r="G964">
        <v>16</v>
      </c>
      <c r="H964" t="s">
        <v>21</v>
      </c>
      <c r="I964">
        <v>6</v>
      </c>
      <c r="J964">
        <v>1</v>
      </c>
      <c r="K964" s="53">
        <v>0.34</v>
      </c>
      <c r="L964" s="53">
        <v>0.30299999999999999</v>
      </c>
      <c r="M964">
        <v>0.28999999999999998</v>
      </c>
      <c r="N964">
        <v>0.41789999999999999</v>
      </c>
      <c r="O964">
        <v>42</v>
      </c>
      <c r="P964">
        <v>103</v>
      </c>
      <c r="Q964">
        <v>145</v>
      </c>
      <c r="R964" t="s">
        <v>33</v>
      </c>
      <c r="S964">
        <v>2011</v>
      </c>
      <c r="T964" t="s">
        <v>57</v>
      </c>
      <c r="U964" s="66">
        <v>0.66666666666666663</v>
      </c>
      <c r="V964" t="s">
        <v>48</v>
      </c>
      <c r="W964" t="s">
        <v>32</v>
      </c>
      <c r="X964" s="53">
        <v>0.34</v>
      </c>
      <c r="Y964" s="53">
        <v>0.3</v>
      </c>
      <c r="Z964" s="54">
        <v>0.28999999999999998</v>
      </c>
      <c r="AA964" s="67" t="str">
        <f>TEXT(RESULT__B[[#This Row],[TIME]],"AM/PM")</f>
        <v>PM</v>
      </c>
      <c r="AB964" t="str">
        <f>TEXT(RESULT__B[[#This Row],[DTEDAY]],"DD")</f>
        <v>12</v>
      </c>
    </row>
    <row r="965" spans="1:28" x14ac:dyDescent="0.25">
      <c r="A965" t="s">
        <v>17</v>
      </c>
      <c r="B965">
        <v>963</v>
      </c>
      <c r="C965" s="1">
        <v>40586</v>
      </c>
      <c r="D965">
        <v>1</v>
      </c>
      <c r="E965">
        <v>0</v>
      </c>
      <c r="F965">
        <v>2</v>
      </c>
      <c r="G965">
        <v>17</v>
      </c>
      <c r="H965" t="s">
        <v>21</v>
      </c>
      <c r="I965">
        <v>6</v>
      </c>
      <c r="J965">
        <v>1</v>
      </c>
      <c r="K965" s="53">
        <v>0.32</v>
      </c>
      <c r="L965" s="53">
        <v>0.28789999999999999</v>
      </c>
      <c r="M965">
        <v>0.31</v>
      </c>
      <c r="N965">
        <v>0.52239999999999998</v>
      </c>
      <c r="O965">
        <v>24</v>
      </c>
      <c r="P965">
        <v>113</v>
      </c>
      <c r="Q965">
        <v>137</v>
      </c>
      <c r="R965" t="s">
        <v>33</v>
      </c>
      <c r="S965">
        <v>2011</v>
      </c>
      <c r="T965" t="s">
        <v>57</v>
      </c>
      <c r="U965" s="66">
        <v>0.70833333333333337</v>
      </c>
      <c r="V965" t="s">
        <v>48</v>
      </c>
      <c r="W965" t="s">
        <v>32</v>
      </c>
      <c r="X965" s="53">
        <v>0.32</v>
      </c>
      <c r="Y965" s="53">
        <v>0.28999999999999998</v>
      </c>
      <c r="Z965" s="54">
        <v>0.31</v>
      </c>
      <c r="AA965" s="67" t="str">
        <f>TEXT(RESULT__B[[#This Row],[TIME]],"AM/PM")</f>
        <v>PM</v>
      </c>
      <c r="AB965" t="str">
        <f>TEXT(RESULT__B[[#This Row],[DTEDAY]],"DD")</f>
        <v>12</v>
      </c>
    </row>
    <row r="966" spans="1:28" x14ac:dyDescent="0.25">
      <c r="A966" t="s">
        <v>17</v>
      </c>
      <c r="B966">
        <v>964</v>
      </c>
      <c r="C966" s="1">
        <v>40586</v>
      </c>
      <c r="D966">
        <v>1</v>
      </c>
      <c r="E966">
        <v>0</v>
      </c>
      <c r="F966">
        <v>2</v>
      </c>
      <c r="G966">
        <v>18</v>
      </c>
      <c r="H966" t="s">
        <v>21</v>
      </c>
      <c r="I966">
        <v>6</v>
      </c>
      <c r="J966">
        <v>1</v>
      </c>
      <c r="K966" s="53">
        <v>0.28000000000000003</v>
      </c>
      <c r="L966" s="53">
        <v>0.2576</v>
      </c>
      <c r="M966">
        <v>0.38</v>
      </c>
      <c r="N966">
        <v>0.32840000000000003</v>
      </c>
      <c r="O966">
        <v>4</v>
      </c>
      <c r="P966">
        <v>60</v>
      </c>
      <c r="Q966">
        <v>64</v>
      </c>
      <c r="R966" t="s">
        <v>33</v>
      </c>
      <c r="S966">
        <v>2011</v>
      </c>
      <c r="T966" t="s">
        <v>57</v>
      </c>
      <c r="U966" s="66">
        <v>0.75</v>
      </c>
      <c r="V966" t="s">
        <v>48</v>
      </c>
      <c r="W966" t="s">
        <v>32</v>
      </c>
      <c r="X966" s="53">
        <v>0.28000000000000003</v>
      </c>
      <c r="Y966" s="53">
        <v>0.26</v>
      </c>
      <c r="Z966" s="54">
        <v>0.38</v>
      </c>
      <c r="AA966" s="67" t="str">
        <f>TEXT(RESULT__B[[#This Row],[TIME]],"AM/PM")</f>
        <v>PM</v>
      </c>
      <c r="AB966" t="str">
        <f>TEXT(RESULT__B[[#This Row],[DTEDAY]],"DD")</f>
        <v>12</v>
      </c>
    </row>
    <row r="967" spans="1:28" x14ac:dyDescent="0.25">
      <c r="A967" t="s">
        <v>17</v>
      </c>
      <c r="B967">
        <v>965</v>
      </c>
      <c r="C967" s="1">
        <v>40586</v>
      </c>
      <c r="D967">
        <v>1</v>
      </c>
      <c r="E967">
        <v>0</v>
      </c>
      <c r="F967">
        <v>2</v>
      </c>
      <c r="G967">
        <v>19</v>
      </c>
      <c r="H967" t="s">
        <v>21</v>
      </c>
      <c r="I967">
        <v>6</v>
      </c>
      <c r="J967">
        <v>1</v>
      </c>
      <c r="K967" s="53">
        <v>0.28000000000000003</v>
      </c>
      <c r="L967" s="53">
        <v>0.2727</v>
      </c>
      <c r="M967">
        <v>0.38</v>
      </c>
      <c r="N967">
        <v>0.16420000000000001</v>
      </c>
      <c r="O967">
        <v>2</v>
      </c>
      <c r="P967">
        <v>39</v>
      </c>
      <c r="Q967">
        <v>41</v>
      </c>
      <c r="R967" t="s">
        <v>33</v>
      </c>
      <c r="S967">
        <v>2011</v>
      </c>
      <c r="T967" t="s">
        <v>57</v>
      </c>
      <c r="U967" s="66">
        <v>0.79166666666666663</v>
      </c>
      <c r="V967" t="s">
        <v>48</v>
      </c>
      <c r="W967" t="s">
        <v>32</v>
      </c>
      <c r="X967" s="53">
        <v>0.28000000000000003</v>
      </c>
      <c r="Y967" s="53">
        <v>0.27</v>
      </c>
      <c r="Z967" s="54">
        <v>0.38</v>
      </c>
      <c r="AA967" s="67" t="str">
        <f>TEXT(RESULT__B[[#This Row],[TIME]],"AM/PM")</f>
        <v>PM</v>
      </c>
      <c r="AB967" t="str">
        <f>TEXT(RESULT__B[[#This Row],[DTEDAY]],"DD")</f>
        <v>12</v>
      </c>
    </row>
    <row r="968" spans="1:28" x14ac:dyDescent="0.25">
      <c r="A968" t="s">
        <v>17</v>
      </c>
      <c r="B968">
        <v>966</v>
      </c>
      <c r="C968" s="1">
        <v>40586</v>
      </c>
      <c r="D968">
        <v>1</v>
      </c>
      <c r="E968">
        <v>0</v>
      </c>
      <c r="F968">
        <v>2</v>
      </c>
      <c r="G968">
        <v>20</v>
      </c>
      <c r="H968" t="s">
        <v>21</v>
      </c>
      <c r="I968">
        <v>6</v>
      </c>
      <c r="J968">
        <v>1</v>
      </c>
      <c r="K968" s="53">
        <v>0.26</v>
      </c>
      <c r="L968" s="53">
        <v>0.2576</v>
      </c>
      <c r="M968">
        <v>0.41</v>
      </c>
      <c r="N968">
        <v>0.22389999999999999</v>
      </c>
      <c r="O968">
        <v>1</v>
      </c>
      <c r="P968">
        <v>39</v>
      </c>
      <c r="Q968">
        <v>40</v>
      </c>
      <c r="R968" t="s">
        <v>33</v>
      </c>
      <c r="S968">
        <v>2011</v>
      </c>
      <c r="T968" t="s">
        <v>57</v>
      </c>
      <c r="U968" s="66">
        <v>0.83333333333333337</v>
      </c>
      <c r="V968" t="s">
        <v>48</v>
      </c>
      <c r="W968" t="s">
        <v>32</v>
      </c>
      <c r="X968" s="53">
        <v>0.26</v>
      </c>
      <c r="Y968" s="53">
        <v>0.26</v>
      </c>
      <c r="Z968" s="54">
        <v>0.41</v>
      </c>
      <c r="AA968" s="67" t="str">
        <f>TEXT(RESULT__B[[#This Row],[TIME]],"AM/PM")</f>
        <v>PM</v>
      </c>
      <c r="AB968" t="str">
        <f>TEXT(RESULT__B[[#This Row],[DTEDAY]],"DD")</f>
        <v>12</v>
      </c>
    </row>
    <row r="969" spans="1:28" x14ac:dyDescent="0.25">
      <c r="A969" t="s">
        <v>17</v>
      </c>
      <c r="B969">
        <v>967</v>
      </c>
      <c r="C969" s="1">
        <v>40586</v>
      </c>
      <c r="D969">
        <v>1</v>
      </c>
      <c r="E969">
        <v>0</v>
      </c>
      <c r="F969">
        <v>2</v>
      </c>
      <c r="G969">
        <v>21</v>
      </c>
      <c r="H969" t="s">
        <v>21</v>
      </c>
      <c r="I969">
        <v>6</v>
      </c>
      <c r="J969">
        <v>1</v>
      </c>
      <c r="K969" s="53">
        <v>0.26</v>
      </c>
      <c r="L969" s="53">
        <v>0.30299999999999999</v>
      </c>
      <c r="M969">
        <v>0.41</v>
      </c>
      <c r="N969">
        <v>0</v>
      </c>
      <c r="O969">
        <v>9</v>
      </c>
      <c r="P969">
        <v>42</v>
      </c>
      <c r="Q969">
        <v>51</v>
      </c>
      <c r="R969" t="s">
        <v>33</v>
      </c>
      <c r="S969">
        <v>2011</v>
      </c>
      <c r="T969" t="s">
        <v>57</v>
      </c>
      <c r="U969" s="66">
        <v>0.875</v>
      </c>
      <c r="V969" t="s">
        <v>48</v>
      </c>
      <c r="W969" t="s">
        <v>32</v>
      </c>
      <c r="X969" s="53">
        <v>0.26</v>
      </c>
      <c r="Y969" s="53">
        <v>0.3</v>
      </c>
      <c r="Z969" s="54">
        <v>0.41</v>
      </c>
      <c r="AA969" s="67" t="str">
        <f>TEXT(RESULT__B[[#This Row],[TIME]],"AM/PM")</f>
        <v>PM</v>
      </c>
      <c r="AB969" t="str">
        <f>TEXT(RESULT__B[[#This Row],[DTEDAY]],"DD")</f>
        <v>12</v>
      </c>
    </row>
    <row r="970" spans="1:28" x14ac:dyDescent="0.25">
      <c r="A970" t="s">
        <v>17</v>
      </c>
      <c r="B970">
        <v>968</v>
      </c>
      <c r="C970" s="1">
        <v>40586</v>
      </c>
      <c r="D970">
        <v>1</v>
      </c>
      <c r="E970">
        <v>0</v>
      </c>
      <c r="F970">
        <v>2</v>
      </c>
      <c r="G970">
        <v>22</v>
      </c>
      <c r="H970" t="s">
        <v>21</v>
      </c>
      <c r="I970">
        <v>6</v>
      </c>
      <c r="J970">
        <v>1</v>
      </c>
      <c r="K970" s="53">
        <v>0.24</v>
      </c>
      <c r="L970" s="53">
        <v>0.2576</v>
      </c>
      <c r="M970">
        <v>0.44</v>
      </c>
      <c r="N970">
        <v>8.9599999999999999E-2</v>
      </c>
      <c r="O970">
        <v>6</v>
      </c>
      <c r="P970">
        <v>39</v>
      </c>
      <c r="Q970">
        <v>45</v>
      </c>
      <c r="R970" t="s">
        <v>33</v>
      </c>
      <c r="S970">
        <v>2011</v>
      </c>
      <c r="T970" t="s">
        <v>57</v>
      </c>
      <c r="U970" s="66">
        <v>0.91666666666666663</v>
      </c>
      <c r="V970" t="s">
        <v>48</v>
      </c>
      <c r="W970" t="s">
        <v>32</v>
      </c>
      <c r="X970" s="53">
        <v>0.24</v>
      </c>
      <c r="Y970" s="53">
        <v>0.26</v>
      </c>
      <c r="Z970" s="54">
        <v>0.44</v>
      </c>
      <c r="AA970" s="67" t="str">
        <f>TEXT(RESULT__B[[#This Row],[TIME]],"AM/PM")</f>
        <v>PM</v>
      </c>
      <c r="AB970" t="str">
        <f>TEXT(RESULT__B[[#This Row],[DTEDAY]],"DD")</f>
        <v>12</v>
      </c>
    </row>
    <row r="971" spans="1:28" x14ac:dyDescent="0.25">
      <c r="A971" t="s">
        <v>17</v>
      </c>
      <c r="B971">
        <v>969</v>
      </c>
      <c r="C971" s="1">
        <v>40586</v>
      </c>
      <c r="D971">
        <v>1</v>
      </c>
      <c r="E971">
        <v>0</v>
      </c>
      <c r="F971">
        <v>2</v>
      </c>
      <c r="G971">
        <v>23</v>
      </c>
      <c r="H971" t="s">
        <v>21</v>
      </c>
      <c r="I971">
        <v>6</v>
      </c>
      <c r="J971">
        <v>1</v>
      </c>
      <c r="K971" s="53">
        <v>0.22</v>
      </c>
      <c r="L971" s="53">
        <v>0.2273</v>
      </c>
      <c r="M971">
        <v>0.51</v>
      </c>
      <c r="N971">
        <v>0.1343</v>
      </c>
      <c r="O971">
        <v>1</v>
      </c>
      <c r="P971">
        <v>31</v>
      </c>
      <c r="Q971">
        <v>32</v>
      </c>
      <c r="R971" t="s">
        <v>33</v>
      </c>
      <c r="S971">
        <v>2011</v>
      </c>
      <c r="T971" t="s">
        <v>57</v>
      </c>
      <c r="U971" s="66">
        <v>0.95833333333333337</v>
      </c>
      <c r="V971" t="s">
        <v>48</v>
      </c>
      <c r="W971" t="s">
        <v>32</v>
      </c>
      <c r="X971" s="53">
        <v>0.22</v>
      </c>
      <c r="Y971" s="53">
        <v>0.23</v>
      </c>
      <c r="Z971" s="54">
        <v>0.51</v>
      </c>
      <c r="AA971" s="67" t="str">
        <f>TEXT(RESULT__B[[#This Row],[TIME]],"AM/PM")</f>
        <v>PM</v>
      </c>
      <c r="AB971" t="str">
        <f>TEXT(RESULT__B[[#This Row],[DTEDAY]],"DD")</f>
        <v>12</v>
      </c>
    </row>
    <row r="972" spans="1:28" x14ac:dyDescent="0.25">
      <c r="A972" t="s">
        <v>17</v>
      </c>
      <c r="B972">
        <v>970</v>
      </c>
      <c r="C972" s="1">
        <v>40587</v>
      </c>
      <c r="D972">
        <v>1</v>
      </c>
      <c r="E972">
        <v>0</v>
      </c>
      <c r="F972">
        <v>2</v>
      </c>
      <c r="G972">
        <v>0</v>
      </c>
      <c r="H972" t="s">
        <v>21</v>
      </c>
      <c r="I972">
        <v>0</v>
      </c>
      <c r="J972">
        <v>1</v>
      </c>
      <c r="K972" s="53">
        <v>0.2</v>
      </c>
      <c r="L972" s="53">
        <v>0.2273</v>
      </c>
      <c r="M972">
        <v>0.64</v>
      </c>
      <c r="N972">
        <v>0.1045</v>
      </c>
      <c r="O972">
        <v>5</v>
      </c>
      <c r="P972">
        <v>34</v>
      </c>
      <c r="Q972">
        <v>39</v>
      </c>
      <c r="R972" t="s">
        <v>33</v>
      </c>
      <c r="S972">
        <v>2011</v>
      </c>
      <c r="T972" t="s">
        <v>57</v>
      </c>
      <c r="U972" s="66">
        <v>0</v>
      </c>
      <c r="V972" t="s">
        <v>49</v>
      </c>
      <c r="W972" t="s">
        <v>32</v>
      </c>
      <c r="X972" s="53">
        <v>0.2</v>
      </c>
      <c r="Y972" s="53">
        <v>0.23</v>
      </c>
      <c r="Z972" s="54">
        <v>0.64</v>
      </c>
      <c r="AA972" s="67" t="str">
        <f>TEXT(RESULT__B[[#This Row],[TIME]],"AM/PM")</f>
        <v>AM</v>
      </c>
      <c r="AB972" t="str">
        <f>TEXT(RESULT__B[[#This Row],[DTEDAY]],"DD")</f>
        <v>13</v>
      </c>
    </row>
    <row r="973" spans="1:28" x14ac:dyDescent="0.25">
      <c r="A973" t="s">
        <v>17</v>
      </c>
      <c r="B973">
        <v>971</v>
      </c>
      <c r="C973" s="1">
        <v>40587</v>
      </c>
      <c r="D973">
        <v>1</v>
      </c>
      <c r="E973">
        <v>0</v>
      </c>
      <c r="F973">
        <v>2</v>
      </c>
      <c r="G973">
        <v>1</v>
      </c>
      <c r="H973" t="s">
        <v>21</v>
      </c>
      <c r="I973">
        <v>0</v>
      </c>
      <c r="J973">
        <v>1</v>
      </c>
      <c r="K973" s="53">
        <v>0.2</v>
      </c>
      <c r="L973" s="53">
        <v>0.2273</v>
      </c>
      <c r="M973">
        <v>0.59</v>
      </c>
      <c r="N973">
        <v>8.9599999999999999E-2</v>
      </c>
      <c r="O973">
        <v>1</v>
      </c>
      <c r="P973">
        <v>23</v>
      </c>
      <c r="Q973">
        <v>24</v>
      </c>
      <c r="R973" t="s">
        <v>33</v>
      </c>
      <c r="S973">
        <v>2011</v>
      </c>
      <c r="T973" t="s">
        <v>57</v>
      </c>
      <c r="U973" s="66">
        <v>4.1666666666666664E-2</v>
      </c>
      <c r="V973" t="s">
        <v>49</v>
      </c>
      <c r="W973" t="s">
        <v>32</v>
      </c>
      <c r="X973" s="53">
        <v>0.2</v>
      </c>
      <c r="Y973" s="53">
        <v>0.23</v>
      </c>
      <c r="Z973" s="54">
        <v>0.59</v>
      </c>
      <c r="AA973" s="67" t="str">
        <f>TEXT(RESULT__B[[#This Row],[TIME]],"AM/PM")</f>
        <v>AM</v>
      </c>
      <c r="AB973" t="str">
        <f>TEXT(RESULT__B[[#This Row],[DTEDAY]],"DD")</f>
        <v>13</v>
      </c>
    </row>
    <row r="974" spans="1:28" x14ac:dyDescent="0.25">
      <c r="A974" t="s">
        <v>17</v>
      </c>
      <c r="B974">
        <v>972</v>
      </c>
      <c r="C974" s="1">
        <v>40587</v>
      </c>
      <c r="D974">
        <v>1</v>
      </c>
      <c r="E974">
        <v>0</v>
      </c>
      <c r="F974">
        <v>2</v>
      </c>
      <c r="G974">
        <v>2</v>
      </c>
      <c r="H974" t="s">
        <v>21</v>
      </c>
      <c r="I974">
        <v>0</v>
      </c>
      <c r="J974">
        <v>2</v>
      </c>
      <c r="K974" s="53">
        <v>0.2</v>
      </c>
      <c r="L974" s="53">
        <v>0.2273</v>
      </c>
      <c r="M974">
        <v>0.75</v>
      </c>
      <c r="N974">
        <v>8.9599999999999999E-2</v>
      </c>
      <c r="O974">
        <v>1</v>
      </c>
      <c r="P974">
        <v>19</v>
      </c>
      <c r="Q974">
        <v>20</v>
      </c>
      <c r="R974" t="s">
        <v>33</v>
      </c>
      <c r="S974">
        <v>2011</v>
      </c>
      <c r="T974" t="s">
        <v>57</v>
      </c>
      <c r="U974" s="66">
        <v>8.3333333333333329E-2</v>
      </c>
      <c r="V974" t="s">
        <v>49</v>
      </c>
      <c r="W974" t="s">
        <v>34</v>
      </c>
      <c r="X974" s="53">
        <v>0.2</v>
      </c>
      <c r="Y974" s="53">
        <v>0.23</v>
      </c>
      <c r="Z974" s="54">
        <v>0.75</v>
      </c>
      <c r="AA974" s="67" t="str">
        <f>TEXT(RESULT__B[[#This Row],[TIME]],"AM/PM")</f>
        <v>AM</v>
      </c>
      <c r="AB974" t="str">
        <f>TEXT(RESULT__B[[#This Row],[DTEDAY]],"DD")</f>
        <v>13</v>
      </c>
    </row>
    <row r="975" spans="1:28" x14ac:dyDescent="0.25">
      <c r="A975" t="s">
        <v>17</v>
      </c>
      <c r="B975">
        <v>973</v>
      </c>
      <c r="C975" s="1">
        <v>40587</v>
      </c>
      <c r="D975">
        <v>1</v>
      </c>
      <c r="E975">
        <v>0</v>
      </c>
      <c r="F975">
        <v>2</v>
      </c>
      <c r="G975">
        <v>3</v>
      </c>
      <c r="H975" t="s">
        <v>21</v>
      </c>
      <c r="I975">
        <v>0</v>
      </c>
      <c r="J975">
        <v>2</v>
      </c>
      <c r="K975" s="53">
        <v>0.2</v>
      </c>
      <c r="L975" s="53">
        <v>0.2273</v>
      </c>
      <c r="M975">
        <v>0.69</v>
      </c>
      <c r="N975">
        <v>0.1045</v>
      </c>
      <c r="O975">
        <v>4</v>
      </c>
      <c r="P975">
        <v>8</v>
      </c>
      <c r="Q975">
        <v>12</v>
      </c>
      <c r="R975" t="s">
        <v>33</v>
      </c>
      <c r="S975">
        <v>2011</v>
      </c>
      <c r="T975" t="s">
        <v>57</v>
      </c>
      <c r="U975" s="66">
        <v>0.125</v>
      </c>
      <c r="V975" t="s">
        <v>49</v>
      </c>
      <c r="W975" t="s">
        <v>34</v>
      </c>
      <c r="X975" s="53">
        <v>0.2</v>
      </c>
      <c r="Y975" s="53">
        <v>0.23</v>
      </c>
      <c r="Z975" s="54">
        <v>0.69</v>
      </c>
      <c r="AA975" s="67" t="str">
        <f>TEXT(RESULT__B[[#This Row],[TIME]],"AM/PM")</f>
        <v>AM</v>
      </c>
      <c r="AB975" t="str">
        <f>TEXT(RESULT__B[[#This Row],[DTEDAY]],"DD")</f>
        <v>13</v>
      </c>
    </row>
    <row r="976" spans="1:28" x14ac:dyDescent="0.25">
      <c r="A976" t="s">
        <v>17</v>
      </c>
      <c r="B976">
        <v>974</v>
      </c>
      <c r="C976" s="1">
        <v>40587</v>
      </c>
      <c r="D976">
        <v>1</v>
      </c>
      <c r="E976">
        <v>0</v>
      </c>
      <c r="F976">
        <v>2</v>
      </c>
      <c r="G976">
        <v>4</v>
      </c>
      <c r="H976" t="s">
        <v>21</v>
      </c>
      <c r="I976">
        <v>0</v>
      </c>
      <c r="J976">
        <v>2</v>
      </c>
      <c r="K976" s="53">
        <v>0.2</v>
      </c>
      <c r="L976" s="53">
        <v>0.21210000000000001</v>
      </c>
      <c r="M976">
        <v>0.69</v>
      </c>
      <c r="N976">
        <v>0.16420000000000001</v>
      </c>
      <c r="O976">
        <v>0</v>
      </c>
      <c r="P976">
        <v>2</v>
      </c>
      <c r="Q976">
        <v>2</v>
      </c>
      <c r="R976" t="s">
        <v>33</v>
      </c>
      <c r="S976">
        <v>2011</v>
      </c>
      <c r="T976" t="s">
        <v>57</v>
      </c>
      <c r="U976" s="66">
        <v>0.16666666666666666</v>
      </c>
      <c r="V976" t="s">
        <v>49</v>
      </c>
      <c r="W976" t="s">
        <v>34</v>
      </c>
      <c r="X976" s="53">
        <v>0.2</v>
      </c>
      <c r="Y976" s="53">
        <v>0.21</v>
      </c>
      <c r="Z976" s="54">
        <v>0.69</v>
      </c>
      <c r="AA976" s="67" t="str">
        <f>TEXT(RESULT__B[[#This Row],[TIME]],"AM/PM")</f>
        <v>AM</v>
      </c>
      <c r="AB976" t="str">
        <f>TEXT(RESULT__B[[#This Row],[DTEDAY]],"DD")</f>
        <v>13</v>
      </c>
    </row>
    <row r="977" spans="1:28" x14ac:dyDescent="0.25">
      <c r="A977" t="s">
        <v>17</v>
      </c>
      <c r="B977">
        <v>975</v>
      </c>
      <c r="C977" s="1">
        <v>40587</v>
      </c>
      <c r="D977">
        <v>1</v>
      </c>
      <c r="E977">
        <v>0</v>
      </c>
      <c r="F977">
        <v>2</v>
      </c>
      <c r="G977">
        <v>6</v>
      </c>
      <c r="H977" t="s">
        <v>21</v>
      </c>
      <c r="I977">
        <v>0</v>
      </c>
      <c r="J977">
        <v>2</v>
      </c>
      <c r="K977" s="53">
        <v>0.2</v>
      </c>
      <c r="L977" s="53">
        <v>0.21210000000000001</v>
      </c>
      <c r="M977">
        <v>0.69</v>
      </c>
      <c r="N977">
        <v>0.1343</v>
      </c>
      <c r="O977">
        <v>2</v>
      </c>
      <c r="P977">
        <v>3</v>
      </c>
      <c r="Q977">
        <v>5</v>
      </c>
      <c r="R977" t="s">
        <v>33</v>
      </c>
      <c r="S977">
        <v>2011</v>
      </c>
      <c r="T977" t="s">
        <v>57</v>
      </c>
      <c r="U977" s="66">
        <v>0.25</v>
      </c>
      <c r="V977" t="s">
        <v>49</v>
      </c>
      <c r="W977" t="s">
        <v>34</v>
      </c>
      <c r="X977" s="53">
        <v>0.2</v>
      </c>
      <c r="Y977" s="53">
        <v>0.21</v>
      </c>
      <c r="Z977" s="54">
        <v>0.69</v>
      </c>
      <c r="AA977" s="67" t="str">
        <f>TEXT(RESULT__B[[#This Row],[TIME]],"AM/PM")</f>
        <v>AM</v>
      </c>
      <c r="AB977" t="str">
        <f>TEXT(RESULT__B[[#This Row],[DTEDAY]],"DD")</f>
        <v>13</v>
      </c>
    </row>
    <row r="978" spans="1:28" x14ac:dyDescent="0.25">
      <c r="A978" t="s">
        <v>17</v>
      </c>
      <c r="B978">
        <v>976</v>
      </c>
      <c r="C978" s="1">
        <v>40587</v>
      </c>
      <c r="D978">
        <v>1</v>
      </c>
      <c r="E978">
        <v>0</v>
      </c>
      <c r="F978">
        <v>2</v>
      </c>
      <c r="G978">
        <v>7</v>
      </c>
      <c r="H978" t="s">
        <v>21</v>
      </c>
      <c r="I978">
        <v>0</v>
      </c>
      <c r="J978">
        <v>2</v>
      </c>
      <c r="K978" s="53">
        <v>0.22</v>
      </c>
      <c r="L978" s="53">
        <v>0.2727</v>
      </c>
      <c r="M978">
        <v>0.55000000000000004</v>
      </c>
      <c r="N978">
        <v>0</v>
      </c>
      <c r="O978">
        <v>0</v>
      </c>
      <c r="P978">
        <v>3</v>
      </c>
      <c r="Q978">
        <v>3</v>
      </c>
      <c r="R978" t="s">
        <v>33</v>
      </c>
      <c r="S978">
        <v>2011</v>
      </c>
      <c r="T978" t="s">
        <v>57</v>
      </c>
      <c r="U978" s="66">
        <v>0.29166666666666669</v>
      </c>
      <c r="V978" t="s">
        <v>49</v>
      </c>
      <c r="W978" t="s">
        <v>34</v>
      </c>
      <c r="X978" s="53">
        <v>0.22</v>
      </c>
      <c r="Y978" s="53">
        <v>0.27</v>
      </c>
      <c r="Z978" s="54">
        <v>0.55000000000000004</v>
      </c>
      <c r="AA978" s="67" t="str">
        <f>TEXT(RESULT__B[[#This Row],[TIME]],"AM/PM")</f>
        <v>AM</v>
      </c>
      <c r="AB978" t="str">
        <f>TEXT(RESULT__B[[#This Row],[DTEDAY]],"DD")</f>
        <v>13</v>
      </c>
    </row>
    <row r="979" spans="1:28" x14ac:dyDescent="0.25">
      <c r="A979" t="s">
        <v>17</v>
      </c>
      <c r="B979">
        <v>977</v>
      </c>
      <c r="C979" s="1">
        <v>40587</v>
      </c>
      <c r="D979">
        <v>1</v>
      </c>
      <c r="E979">
        <v>0</v>
      </c>
      <c r="F979">
        <v>2</v>
      </c>
      <c r="G979">
        <v>8</v>
      </c>
      <c r="H979" t="s">
        <v>21</v>
      </c>
      <c r="I979">
        <v>0</v>
      </c>
      <c r="J979">
        <v>2</v>
      </c>
      <c r="K979" s="53">
        <v>0.22</v>
      </c>
      <c r="L979" s="53">
        <v>0.2273</v>
      </c>
      <c r="M979">
        <v>0.64</v>
      </c>
      <c r="N979">
        <v>0.19400000000000001</v>
      </c>
      <c r="O979">
        <v>1</v>
      </c>
      <c r="P979">
        <v>11</v>
      </c>
      <c r="Q979">
        <v>12</v>
      </c>
      <c r="R979" t="s">
        <v>33</v>
      </c>
      <c r="S979">
        <v>2011</v>
      </c>
      <c r="T979" t="s">
        <v>57</v>
      </c>
      <c r="U979" s="66">
        <v>0.33333333333333331</v>
      </c>
      <c r="V979" t="s">
        <v>49</v>
      </c>
      <c r="W979" t="s">
        <v>34</v>
      </c>
      <c r="X979" s="53">
        <v>0.22</v>
      </c>
      <c r="Y979" s="53">
        <v>0.23</v>
      </c>
      <c r="Z979" s="54">
        <v>0.64</v>
      </c>
      <c r="AA979" s="67" t="str">
        <f>TEXT(RESULT__B[[#This Row],[TIME]],"AM/PM")</f>
        <v>AM</v>
      </c>
      <c r="AB979" t="str">
        <f>TEXT(RESULT__B[[#This Row],[DTEDAY]],"DD")</f>
        <v>13</v>
      </c>
    </row>
    <row r="980" spans="1:28" x14ac:dyDescent="0.25">
      <c r="A980" t="s">
        <v>17</v>
      </c>
      <c r="B980">
        <v>978</v>
      </c>
      <c r="C980" s="1">
        <v>40587</v>
      </c>
      <c r="D980">
        <v>1</v>
      </c>
      <c r="E980">
        <v>0</v>
      </c>
      <c r="F980">
        <v>2</v>
      </c>
      <c r="G980">
        <v>9</v>
      </c>
      <c r="H980" t="s">
        <v>21</v>
      </c>
      <c r="I980">
        <v>0</v>
      </c>
      <c r="J980">
        <v>2</v>
      </c>
      <c r="K980" s="53">
        <v>0.24</v>
      </c>
      <c r="L980" s="53">
        <v>0.2273</v>
      </c>
      <c r="M980">
        <v>0.6</v>
      </c>
      <c r="N980">
        <v>0.22389999999999999</v>
      </c>
      <c r="O980">
        <v>12</v>
      </c>
      <c r="P980">
        <v>35</v>
      </c>
      <c r="Q980">
        <v>47</v>
      </c>
      <c r="R980" t="s">
        <v>33</v>
      </c>
      <c r="S980">
        <v>2011</v>
      </c>
      <c r="T980" t="s">
        <v>57</v>
      </c>
      <c r="U980" s="66">
        <v>0.375</v>
      </c>
      <c r="V980" t="s">
        <v>49</v>
      </c>
      <c r="W980" t="s">
        <v>34</v>
      </c>
      <c r="X980" s="53">
        <v>0.24</v>
      </c>
      <c r="Y980" s="53">
        <v>0.23</v>
      </c>
      <c r="Z980" s="54">
        <v>0.6</v>
      </c>
      <c r="AA980" s="67" t="str">
        <f>TEXT(RESULT__B[[#This Row],[TIME]],"AM/PM")</f>
        <v>AM</v>
      </c>
      <c r="AB980" t="str">
        <f>TEXT(RESULT__B[[#This Row],[DTEDAY]],"DD")</f>
        <v>13</v>
      </c>
    </row>
    <row r="981" spans="1:28" x14ac:dyDescent="0.25">
      <c r="A981" t="s">
        <v>17</v>
      </c>
      <c r="B981">
        <v>979</v>
      </c>
      <c r="C981" s="1">
        <v>40587</v>
      </c>
      <c r="D981">
        <v>1</v>
      </c>
      <c r="E981">
        <v>0</v>
      </c>
      <c r="F981">
        <v>2</v>
      </c>
      <c r="G981">
        <v>10</v>
      </c>
      <c r="H981" t="s">
        <v>21</v>
      </c>
      <c r="I981">
        <v>0</v>
      </c>
      <c r="J981">
        <v>1</v>
      </c>
      <c r="K981" s="53">
        <v>0.3</v>
      </c>
      <c r="L981" s="53">
        <v>0.2727</v>
      </c>
      <c r="M981">
        <v>0.45</v>
      </c>
      <c r="N981">
        <v>0.32840000000000003</v>
      </c>
      <c r="O981">
        <v>19</v>
      </c>
      <c r="P981">
        <v>86</v>
      </c>
      <c r="Q981">
        <v>105</v>
      </c>
      <c r="R981" t="s">
        <v>33</v>
      </c>
      <c r="S981">
        <v>2011</v>
      </c>
      <c r="T981" t="s">
        <v>57</v>
      </c>
      <c r="U981" s="66">
        <v>0.41666666666666669</v>
      </c>
      <c r="V981" t="s">
        <v>49</v>
      </c>
      <c r="W981" t="s">
        <v>32</v>
      </c>
      <c r="X981" s="53">
        <v>0.3</v>
      </c>
      <c r="Y981" s="53">
        <v>0.27</v>
      </c>
      <c r="Z981" s="54">
        <v>0.45</v>
      </c>
      <c r="AA981" s="67" t="str">
        <f>TEXT(RESULT__B[[#This Row],[TIME]],"AM/PM")</f>
        <v>AM</v>
      </c>
      <c r="AB981" t="str">
        <f>TEXT(RESULT__B[[#This Row],[DTEDAY]],"DD")</f>
        <v>13</v>
      </c>
    </row>
    <row r="982" spans="1:28" x14ac:dyDescent="0.25">
      <c r="A982" t="s">
        <v>17</v>
      </c>
      <c r="B982">
        <v>980</v>
      </c>
      <c r="C982" s="1">
        <v>40587</v>
      </c>
      <c r="D982">
        <v>1</v>
      </c>
      <c r="E982">
        <v>0</v>
      </c>
      <c r="F982">
        <v>2</v>
      </c>
      <c r="G982">
        <v>11</v>
      </c>
      <c r="H982" t="s">
        <v>21</v>
      </c>
      <c r="I982">
        <v>0</v>
      </c>
      <c r="J982">
        <v>1</v>
      </c>
      <c r="K982" s="53">
        <v>0.32</v>
      </c>
      <c r="L982" s="53">
        <v>0.28789999999999999</v>
      </c>
      <c r="M982">
        <v>0.39</v>
      </c>
      <c r="N982">
        <v>0.44779999999999998</v>
      </c>
      <c r="O982">
        <v>26</v>
      </c>
      <c r="P982">
        <v>86</v>
      </c>
      <c r="Q982">
        <v>112</v>
      </c>
      <c r="R982" t="s">
        <v>33</v>
      </c>
      <c r="S982">
        <v>2011</v>
      </c>
      <c r="T982" t="s">
        <v>57</v>
      </c>
      <c r="U982" s="66">
        <v>0.45833333333333331</v>
      </c>
      <c r="V982" t="s">
        <v>49</v>
      </c>
      <c r="W982" t="s">
        <v>32</v>
      </c>
      <c r="X982" s="53">
        <v>0.32</v>
      </c>
      <c r="Y982" s="53">
        <v>0.28999999999999998</v>
      </c>
      <c r="Z982" s="54">
        <v>0.39</v>
      </c>
      <c r="AA982" s="67" t="str">
        <f>TEXT(RESULT__B[[#This Row],[TIME]],"AM/PM")</f>
        <v>AM</v>
      </c>
      <c r="AB982" t="str">
        <f>TEXT(RESULT__B[[#This Row],[DTEDAY]],"DD")</f>
        <v>13</v>
      </c>
    </row>
    <row r="983" spans="1:28" x14ac:dyDescent="0.25">
      <c r="A983" t="s">
        <v>17</v>
      </c>
      <c r="B983">
        <v>981</v>
      </c>
      <c r="C983" s="1">
        <v>40587</v>
      </c>
      <c r="D983">
        <v>1</v>
      </c>
      <c r="E983">
        <v>0</v>
      </c>
      <c r="F983">
        <v>2</v>
      </c>
      <c r="G983">
        <v>12</v>
      </c>
      <c r="H983" t="s">
        <v>21</v>
      </c>
      <c r="I983">
        <v>0</v>
      </c>
      <c r="J983">
        <v>1</v>
      </c>
      <c r="K983" s="53">
        <v>0.36</v>
      </c>
      <c r="L983" s="53">
        <v>0.31819999999999998</v>
      </c>
      <c r="M983">
        <v>0.32</v>
      </c>
      <c r="N983">
        <v>0.4627</v>
      </c>
      <c r="O983">
        <v>58</v>
      </c>
      <c r="P983">
        <v>94</v>
      </c>
      <c r="Q983">
        <v>152</v>
      </c>
      <c r="R983" t="s">
        <v>33</v>
      </c>
      <c r="S983">
        <v>2011</v>
      </c>
      <c r="T983" t="s">
        <v>57</v>
      </c>
      <c r="U983" s="66">
        <v>0.5</v>
      </c>
      <c r="V983" t="s">
        <v>49</v>
      </c>
      <c r="W983" t="s">
        <v>32</v>
      </c>
      <c r="X983" s="53">
        <v>0.36</v>
      </c>
      <c r="Y983" s="53">
        <v>0.32</v>
      </c>
      <c r="Z983" s="54">
        <v>0.32</v>
      </c>
      <c r="AA983" s="67" t="str">
        <f>TEXT(RESULT__B[[#This Row],[TIME]],"AM/PM")</f>
        <v>PM</v>
      </c>
      <c r="AB983" t="str">
        <f>TEXT(RESULT__B[[#This Row],[DTEDAY]],"DD")</f>
        <v>13</v>
      </c>
    </row>
    <row r="984" spans="1:28" x14ac:dyDescent="0.25">
      <c r="A984" t="s">
        <v>17</v>
      </c>
      <c r="B984">
        <v>982</v>
      </c>
      <c r="C984" s="1">
        <v>40587</v>
      </c>
      <c r="D984">
        <v>1</v>
      </c>
      <c r="E984">
        <v>0</v>
      </c>
      <c r="F984">
        <v>2</v>
      </c>
      <c r="G984">
        <v>13</v>
      </c>
      <c r="H984" t="s">
        <v>21</v>
      </c>
      <c r="I984">
        <v>0</v>
      </c>
      <c r="J984">
        <v>1</v>
      </c>
      <c r="K984" s="53">
        <v>0.38</v>
      </c>
      <c r="L984" s="53">
        <v>0.39389999999999997</v>
      </c>
      <c r="M984">
        <v>0.28999999999999998</v>
      </c>
      <c r="N984">
        <v>0.35820000000000002</v>
      </c>
      <c r="O984">
        <v>62</v>
      </c>
      <c r="P984">
        <v>92</v>
      </c>
      <c r="Q984">
        <v>154</v>
      </c>
      <c r="R984" t="s">
        <v>33</v>
      </c>
      <c r="S984">
        <v>2011</v>
      </c>
      <c r="T984" t="s">
        <v>57</v>
      </c>
      <c r="U984" s="66">
        <v>0.54166666666666663</v>
      </c>
      <c r="V984" t="s">
        <v>49</v>
      </c>
      <c r="W984" t="s">
        <v>32</v>
      </c>
      <c r="X984" s="53">
        <v>0.38</v>
      </c>
      <c r="Y984" s="53">
        <v>0.39</v>
      </c>
      <c r="Z984" s="54">
        <v>0.28999999999999998</v>
      </c>
      <c r="AA984" s="67" t="str">
        <f>TEXT(RESULT__B[[#This Row],[TIME]],"AM/PM")</f>
        <v>PM</v>
      </c>
      <c r="AB984" t="str">
        <f>TEXT(RESULT__B[[#This Row],[DTEDAY]],"DD")</f>
        <v>13</v>
      </c>
    </row>
    <row r="985" spans="1:28" x14ac:dyDescent="0.25">
      <c r="A985" t="s">
        <v>17</v>
      </c>
      <c r="B985">
        <v>983</v>
      </c>
      <c r="C985" s="1">
        <v>40587</v>
      </c>
      <c r="D985">
        <v>1</v>
      </c>
      <c r="E985">
        <v>0</v>
      </c>
      <c r="F985">
        <v>2</v>
      </c>
      <c r="G985">
        <v>14</v>
      </c>
      <c r="H985" t="s">
        <v>21</v>
      </c>
      <c r="I985">
        <v>0</v>
      </c>
      <c r="J985">
        <v>2</v>
      </c>
      <c r="K985" s="53">
        <v>0.4</v>
      </c>
      <c r="L985" s="53">
        <v>0.40910000000000002</v>
      </c>
      <c r="M985">
        <v>0.3</v>
      </c>
      <c r="N985">
        <v>0.41789999999999999</v>
      </c>
      <c r="O985">
        <v>51</v>
      </c>
      <c r="P985">
        <v>110</v>
      </c>
      <c r="Q985">
        <v>161</v>
      </c>
      <c r="R985" t="s">
        <v>33</v>
      </c>
      <c r="S985">
        <v>2011</v>
      </c>
      <c r="T985" t="s">
        <v>57</v>
      </c>
      <c r="U985" s="66">
        <v>0.58333333333333337</v>
      </c>
      <c r="V985" t="s">
        <v>49</v>
      </c>
      <c r="W985" t="s">
        <v>34</v>
      </c>
      <c r="X985" s="53">
        <v>0.4</v>
      </c>
      <c r="Y985" s="53">
        <v>0.41</v>
      </c>
      <c r="Z985" s="54">
        <v>0.3</v>
      </c>
      <c r="AA985" s="67" t="str">
        <f>TEXT(RESULT__B[[#This Row],[TIME]],"AM/PM")</f>
        <v>PM</v>
      </c>
      <c r="AB985" t="str">
        <f>TEXT(RESULT__B[[#This Row],[DTEDAY]],"DD")</f>
        <v>13</v>
      </c>
    </row>
    <row r="986" spans="1:28" x14ac:dyDescent="0.25">
      <c r="A986" t="s">
        <v>17</v>
      </c>
      <c r="B986">
        <v>984</v>
      </c>
      <c r="C986" s="1">
        <v>40587</v>
      </c>
      <c r="D986">
        <v>1</v>
      </c>
      <c r="E986">
        <v>0</v>
      </c>
      <c r="F986">
        <v>2</v>
      </c>
      <c r="G986">
        <v>15</v>
      </c>
      <c r="H986" t="s">
        <v>21</v>
      </c>
      <c r="I986">
        <v>0</v>
      </c>
      <c r="J986">
        <v>2</v>
      </c>
      <c r="K986" s="53">
        <v>0.4</v>
      </c>
      <c r="L986" s="53">
        <v>0.40910000000000002</v>
      </c>
      <c r="M986">
        <v>0.3</v>
      </c>
      <c r="N986">
        <v>0.29849999999999999</v>
      </c>
      <c r="O986">
        <v>40</v>
      </c>
      <c r="P986">
        <v>122</v>
      </c>
      <c r="Q986">
        <v>162</v>
      </c>
      <c r="R986" t="s">
        <v>33</v>
      </c>
      <c r="S986">
        <v>2011</v>
      </c>
      <c r="T986" t="s">
        <v>57</v>
      </c>
      <c r="U986" s="66">
        <v>0.625</v>
      </c>
      <c r="V986" t="s">
        <v>49</v>
      </c>
      <c r="W986" t="s">
        <v>34</v>
      </c>
      <c r="X986" s="53">
        <v>0.4</v>
      </c>
      <c r="Y986" s="53">
        <v>0.41</v>
      </c>
      <c r="Z986" s="54">
        <v>0.3</v>
      </c>
      <c r="AA986" s="67" t="str">
        <f>TEXT(RESULT__B[[#This Row],[TIME]],"AM/PM")</f>
        <v>PM</v>
      </c>
      <c r="AB986" t="str">
        <f>TEXT(RESULT__B[[#This Row],[DTEDAY]],"DD")</f>
        <v>13</v>
      </c>
    </row>
    <row r="987" spans="1:28" x14ac:dyDescent="0.25">
      <c r="A987" t="s">
        <v>17</v>
      </c>
      <c r="B987">
        <v>985</v>
      </c>
      <c r="C987" s="1">
        <v>40587</v>
      </c>
      <c r="D987">
        <v>1</v>
      </c>
      <c r="E987">
        <v>0</v>
      </c>
      <c r="F987">
        <v>2</v>
      </c>
      <c r="G987">
        <v>16</v>
      </c>
      <c r="H987" t="s">
        <v>21</v>
      </c>
      <c r="I987">
        <v>0</v>
      </c>
      <c r="J987">
        <v>2</v>
      </c>
      <c r="K987" s="53">
        <v>0.42</v>
      </c>
      <c r="L987" s="53">
        <v>0.42420000000000002</v>
      </c>
      <c r="M987">
        <v>0.28000000000000003</v>
      </c>
      <c r="N987">
        <v>0.32840000000000003</v>
      </c>
      <c r="O987">
        <v>28</v>
      </c>
      <c r="P987">
        <v>106</v>
      </c>
      <c r="Q987">
        <v>134</v>
      </c>
      <c r="R987" t="s">
        <v>33</v>
      </c>
      <c r="S987">
        <v>2011</v>
      </c>
      <c r="T987" t="s">
        <v>57</v>
      </c>
      <c r="U987" s="66">
        <v>0.66666666666666663</v>
      </c>
      <c r="V987" t="s">
        <v>49</v>
      </c>
      <c r="W987" t="s">
        <v>34</v>
      </c>
      <c r="X987" s="53">
        <v>0.42</v>
      </c>
      <c r="Y987" s="53">
        <v>0.42</v>
      </c>
      <c r="Z987" s="54">
        <v>0.28000000000000003</v>
      </c>
      <c r="AA987" s="67" t="str">
        <f>TEXT(RESULT__B[[#This Row],[TIME]],"AM/PM")</f>
        <v>PM</v>
      </c>
      <c r="AB987" t="str">
        <f>TEXT(RESULT__B[[#This Row],[DTEDAY]],"DD")</f>
        <v>13</v>
      </c>
    </row>
    <row r="988" spans="1:28" x14ac:dyDescent="0.25">
      <c r="A988" t="s">
        <v>17</v>
      </c>
      <c r="B988">
        <v>986</v>
      </c>
      <c r="C988" s="1">
        <v>40587</v>
      </c>
      <c r="D988">
        <v>1</v>
      </c>
      <c r="E988">
        <v>0</v>
      </c>
      <c r="F988">
        <v>2</v>
      </c>
      <c r="G988">
        <v>17</v>
      </c>
      <c r="H988" t="s">
        <v>21</v>
      </c>
      <c r="I988">
        <v>0</v>
      </c>
      <c r="J988">
        <v>1</v>
      </c>
      <c r="K988" s="53">
        <v>0.42</v>
      </c>
      <c r="L988" s="53">
        <v>0.42420000000000002</v>
      </c>
      <c r="M988">
        <v>0.28000000000000003</v>
      </c>
      <c r="N988">
        <v>0.32840000000000003</v>
      </c>
      <c r="O988">
        <v>30</v>
      </c>
      <c r="P988">
        <v>95</v>
      </c>
      <c r="Q988">
        <v>125</v>
      </c>
      <c r="R988" t="s">
        <v>33</v>
      </c>
      <c r="S988">
        <v>2011</v>
      </c>
      <c r="T988" t="s">
        <v>57</v>
      </c>
      <c r="U988" s="66">
        <v>0.70833333333333337</v>
      </c>
      <c r="V988" t="s">
        <v>49</v>
      </c>
      <c r="W988" t="s">
        <v>32</v>
      </c>
      <c r="X988" s="53">
        <v>0.42</v>
      </c>
      <c r="Y988" s="53">
        <v>0.42</v>
      </c>
      <c r="Z988" s="54">
        <v>0.28000000000000003</v>
      </c>
      <c r="AA988" s="67" t="str">
        <f>TEXT(RESULT__B[[#This Row],[TIME]],"AM/PM")</f>
        <v>PM</v>
      </c>
      <c r="AB988" t="str">
        <f>TEXT(RESULT__B[[#This Row],[DTEDAY]],"DD")</f>
        <v>13</v>
      </c>
    </row>
    <row r="989" spans="1:28" x14ac:dyDescent="0.25">
      <c r="A989" t="s">
        <v>17</v>
      </c>
      <c r="B989">
        <v>987</v>
      </c>
      <c r="C989" s="1">
        <v>40587</v>
      </c>
      <c r="D989">
        <v>1</v>
      </c>
      <c r="E989">
        <v>0</v>
      </c>
      <c r="F989">
        <v>2</v>
      </c>
      <c r="G989">
        <v>18</v>
      </c>
      <c r="H989" t="s">
        <v>21</v>
      </c>
      <c r="I989">
        <v>0</v>
      </c>
      <c r="J989">
        <v>1</v>
      </c>
      <c r="K989" s="53">
        <v>0.4</v>
      </c>
      <c r="L989" s="53">
        <v>0.40910000000000002</v>
      </c>
      <c r="M989">
        <v>0.32</v>
      </c>
      <c r="N989">
        <v>0.29849999999999999</v>
      </c>
      <c r="O989">
        <v>17</v>
      </c>
      <c r="P989">
        <v>78</v>
      </c>
      <c r="Q989">
        <v>95</v>
      </c>
      <c r="R989" t="s">
        <v>33</v>
      </c>
      <c r="S989">
        <v>2011</v>
      </c>
      <c r="T989" t="s">
        <v>57</v>
      </c>
      <c r="U989" s="66">
        <v>0.75</v>
      </c>
      <c r="V989" t="s">
        <v>49</v>
      </c>
      <c r="W989" t="s">
        <v>32</v>
      </c>
      <c r="X989" s="53">
        <v>0.4</v>
      </c>
      <c r="Y989" s="53">
        <v>0.41</v>
      </c>
      <c r="Z989" s="54">
        <v>0.32</v>
      </c>
      <c r="AA989" s="67" t="str">
        <f>TEXT(RESULT__B[[#This Row],[TIME]],"AM/PM")</f>
        <v>PM</v>
      </c>
      <c r="AB989" t="str">
        <f>TEXT(RESULT__B[[#This Row],[DTEDAY]],"DD")</f>
        <v>13</v>
      </c>
    </row>
    <row r="990" spans="1:28" x14ac:dyDescent="0.25">
      <c r="A990" t="s">
        <v>17</v>
      </c>
      <c r="B990">
        <v>988</v>
      </c>
      <c r="C990" s="1">
        <v>40587</v>
      </c>
      <c r="D990">
        <v>1</v>
      </c>
      <c r="E990">
        <v>0</v>
      </c>
      <c r="F990">
        <v>2</v>
      </c>
      <c r="G990">
        <v>19</v>
      </c>
      <c r="H990" t="s">
        <v>21</v>
      </c>
      <c r="I990">
        <v>0</v>
      </c>
      <c r="J990">
        <v>1</v>
      </c>
      <c r="K990" s="53">
        <v>0.4</v>
      </c>
      <c r="L990" s="53">
        <v>0.40910000000000002</v>
      </c>
      <c r="M990">
        <v>0.35</v>
      </c>
      <c r="N990">
        <v>0.28360000000000002</v>
      </c>
      <c r="O990">
        <v>11</v>
      </c>
      <c r="P990">
        <v>50</v>
      </c>
      <c r="Q990">
        <v>61</v>
      </c>
      <c r="R990" t="s">
        <v>33</v>
      </c>
      <c r="S990">
        <v>2011</v>
      </c>
      <c r="T990" t="s">
        <v>57</v>
      </c>
      <c r="U990" s="66">
        <v>0.79166666666666663</v>
      </c>
      <c r="V990" t="s">
        <v>49</v>
      </c>
      <c r="W990" t="s">
        <v>32</v>
      </c>
      <c r="X990" s="53">
        <v>0.4</v>
      </c>
      <c r="Y990" s="53">
        <v>0.41</v>
      </c>
      <c r="Z990" s="54">
        <v>0.35</v>
      </c>
      <c r="AA990" s="67" t="str">
        <f>TEXT(RESULT__B[[#This Row],[TIME]],"AM/PM")</f>
        <v>PM</v>
      </c>
      <c r="AB990" t="str">
        <f>TEXT(RESULT__B[[#This Row],[DTEDAY]],"DD")</f>
        <v>13</v>
      </c>
    </row>
    <row r="991" spans="1:28" x14ac:dyDescent="0.25">
      <c r="A991" t="s">
        <v>17</v>
      </c>
      <c r="B991">
        <v>989</v>
      </c>
      <c r="C991" s="1">
        <v>40587</v>
      </c>
      <c r="D991">
        <v>1</v>
      </c>
      <c r="E991">
        <v>0</v>
      </c>
      <c r="F991">
        <v>2</v>
      </c>
      <c r="G991">
        <v>20</v>
      </c>
      <c r="H991" t="s">
        <v>21</v>
      </c>
      <c r="I991">
        <v>0</v>
      </c>
      <c r="J991">
        <v>1</v>
      </c>
      <c r="K991" s="53">
        <v>0.4</v>
      </c>
      <c r="L991" s="53">
        <v>0.40910000000000002</v>
      </c>
      <c r="M991">
        <v>0.35</v>
      </c>
      <c r="N991">
        <v>0.32840000000000003</v>
      </c>
      <c r="O991">
        <v>15</v>
      </c>
      <c r="P991">
        <v>32</v>
      </c>
      <c r="Q991">
        <v>47</v>
      </c>
      <c r="R991" t="s">
        <v>33</v>
      </c>
      <c r="S991">
        <v>2011</v>
      </c>
      <c r="T991" t="s">
        <v>57</v>
      </c>
      <c r="U991" s="66">
        <v>0.83333333333333337</v>
      </c>
      <c r="V991" t="s">
        <v>49</v>
      </c>
      <c r="W991" t="s">
        <v>32</v>
      </c>
      <c r="X991" s="53">
        <v>0.4</v>
      </c>
      <c r="Y991" s="53">
        <v>0.41</v>
      </c>
      <c r="Z991" s="54">
        <v>0.35</v>
      </c>
      <c r="AA991" s="67" t="str">
        <f>TEXT(RESULT__B[[#This Row],[TIME]],"AM/PM")</f>
        <v>PM</v>
      </c>
      <c r="AB991" t="str">
        <f>TEXT(RESULT__B[[#This Row],[DTEDAY]],"DD")</f>
        <v>13</v>
      </c>
    </row>
    <row r="992" spans="1:28" x14ac:dyDescent="0.25">
      <c r="A992" t="s">
        <v>17</v>
      </c>
      <c r="B992">
        <v>990</v>
      </c>
      <c r="C992" s="1">
        <v>40587</v>
      </c>
      <c r="D992">
        <v>1</v>
      </c>
      <c r="E992">
        <v>0</v>
      </c>
      <c r="F992">
        <v>2</v>
      </c>
      <c r="G992">
        <v>21</v>
      </c>
      <c r="H992" t="s">
        <v>21</v>
      </c>
      <c r="I992">
        <v>0</v>
      </c>
      <c r="J992">
        <v>1</v>
      </c>
      <c r="K992" s="53">
        <v>0.4</v>
      </c>
      <c r="L992" s="53">
        <v>0.40910000000000002</v>
      </c>
      <c r="M992">
        <v>0.35</v>
      </c>
      <c r="N992">
        <v>0.35820000000000002</v>
      </c>
      <c r="O992">
        <v>6</v>
      </c>
      <c r="P992">
        <v>45</v>
      </c>
      <c r="Q992">
        <v>51</v>
      </c>
      <c r="R992" t="s">
        <v>33</v>
      </c>
      <c r="S992">
        <v>2011</v>
      </c>
      <c r="T992" t="s">
        <v>57</v>
      </c>
      <c r="U992" s="66">
        <v>0.875</v>
      </c>
      <c r="V992" t="s">
        <v>49</v>
      </c>
      <c r="W992" t="s">
        <v>32</v>
      </c>
      <c r="X992" s="53">
        <v>0.4</v>
      </c>
      <c r="Y992" s="53">
        <v>0.41</v>
      </c>
      <c r="Z992" s="54">
        <v>0.35</v>
      </c>
      <c r="AA992" s="67" t="str">
        <f>TEXT(RESULT__B[[#This Row],[TIME]],"AM/PM")</f>
        <v>PM</v>
      </c>
      <c r="AB992" t="str">
        <f>TEXT(RESULT__B[[#This Row],[DTEDAY]],"DD")</f>
        <v>13</v>
      </c>
    </row>
    <row r="993" spans="1:28" x14ac:dyDescent="0.25">
      <c r="A993" t="s">
        <v>17</v>
      </c>
      <c r="B993">
        <v>991</v>
      </c>
      <c r="C993" s="1">
        <v>40587</v>
      </c>
      <c r="D993">
        <v>1</v>
      </c>
      <c r="E993">
        <v>0</v>
      </c>
      <c r="F993">
        <v>2</v>
      </c>
      <c r="G993">
        <v>22</v>
      </c>
      <c r="H993" t="s">
        <v>21</v>
      </c>
      <c r="I993">
        <v>0</v>
      </c>
      <c r="J993">
        <v>1</v>
      </c>
      <c r="K993" s="53">
        <v>0.4</v>
      </c>
      <c r="L993" s="53">
        <v>0.40910000000000002</v>
      </c>
      <c r="M993">
        <v>0.35</v>
      </c>
      <c r="N993">
        <v>0.29849999999999999</v>
      </c>
      <c r="O993">
        <v>5</v>
      </c>
      <c r="P993">
        <v>31</v>
      </c>
      <c r="Q993">
        <v>36</v>
      </c>
      <c r="R993" t="s">
        <v>33</v>
      </c>
      <c r="S993">
        <v>2011</v>
      </c>
      <c r="T993" t="s">
        <v>57</v>
      </c>
      <c r="U993" s="66">
        <v>0.91666666666666663</v>
      </c>
      <c r="V993" t="s">
        <v>49</v>
      </c>
      <c r="W993" t="s">
        <v>32</v>
      </c>
      <c r="X993" s="53">
        <v>0.4</v>
      </c>
      <c r="Y993" s="53">
        <v>0.41</v>
      </c>
      <c r="Z993" s="54">
        <v>0.35</v>
      </c>
      <c r="AA993" s="67" t="str">
        <f>TEXT(RESULT__B[[#This Row],[TIME]],"AM/PM")</f>
        <v>PM</v>
      </c>
      <c r="AB993" t="str">
        <f>TEXT(RESULT__B[[#This Row],[DTEDAY]],"DD")</f>
        <v>13</v>
      </c>
    </row>
    <row r="994" spans="1:28" x14ac:dyDescent="0.25">
      <c r="A994" t="s">
        <v>17</v>
      </c>
      <c r="B994">
        <v>992</v>
      </c>
      <c r="C994" s="1">
        <v>40587</v>
      </c>
      <c r="D994">
        <v>1</v>
      </c>
      <c r="E994">
        <v>0</v>
      </c>
      <c r="F994">
        <v>2</v>
      </c>
      <c r="G994">
        <v>23</v>
      </c>
      <c r="H994" t="s">
        <v>21</v>
      </c>
      <c r="I994">
        <v>0</v>
      </c>
      <c r="J994">
        <v>1</v>
      </c>
      <c r="K994" s="53">
        <v>0.4</v>
      </c>
      <c r="L994" s="53">
        <v>0.40910000000000002</v>
      </c>
      <c r="M994">
        <v>0.35</v>
      </c>
      <c r="N994">
        <v>0.35820000000000002</v>
      </c>
      <c r="O994">
        <v>3</v>
      </c>
      <c r="P994">
        <v>27</v>
      </c>
      <c r="Q994">
        <v>30</v>
      </c>
      <c r="R994" t="s">
        <v>33</v>
      </c>
      <c r="S994">
        <v>2011</v>
      </c>
      <c r="T994" t="s">
        <v>57</v>
      </c>
      <c r="U994" s="66">
        <v>0.95833333333333337</v>
      </c>
      <c r="V994" t="s">
        <v>49</v>
      </c>
      <c r="W994" t="s">
        <v>32</v>
      </c>
      <c r="X994" s="53">
        <v>0.4</v>
      </c>
      <c r="Y994" s="53">
        <v>0.41</v>
      </c>
      <c r="Z994" s="54">
        <v>0.35</v>
      </c>
      <c r="AA994" s="67" t="str">
        <f>TEXT(RESULT__B[[#This Row],[TIME]],"AM/PM")</f>
        <v>PM</v>
      </c>
      <c r="AB994" t="str">
        <f>TEXT(RESULT__B[[#This Row],[DTEDAY]],"DD")</f>
        <v>13</v>
      </c>
    </row>
    <row r="995" spans="1:28" x14ac:dyDescent="0.25">
      <c r="A995" t="s">
        <v>17</v>
      </c>
      <c r="B995">
        <v>993</v>
      </c>
      <c r="C995" s="1">
        <v>40588</v>
      </c>
      <c r="D995">
        <v>1</v>
      </c>
      <c r="E995">
        <v>0</v>
      </c>
      <c r="F995">
        <v>2</v>
      </c>
      <c r="G995">
        <v>0</v>
      </c>
      <c r="H995" t="s">
        <v>21</v>
      </c>
      <c r="I995">
        <v>1</v>
      </c>
      <c r="J995">
        <v>1</v>
      </c>
      <c r="K995" s="53">
        <v>0.38</v>
      </c>
      <c r="L995" s="53">
        <v>0.39389999999999997</v>
      </c>
      <c r="M995">
        <v>0.37</v>
      </c>
      <c r="N995">
        <v>0.35820000000000002</v>
      </c>
      <c r="O995">
        <v>3</v>
      </c>
      <c r="P995">
        <v>8</v>
      </c>
      <c r="Q995">
        <v>11</v>
      </c>
      <c r="R995" t="s">
        <v>33</v>
      </c>
      <c r="S995">
        <v>2011</v>
      </c>
      <c r="T995" t="s">
        <v>57</v>
      </c>
      <c r="U995" s="66">
        <v>0</v>
      </c>
      <c r="V995" t="s">
        <v>50</v>
      </c>
      <c r="W995" t="s">
        <v>32</v>
      </c>
      <c r="X995" s="53">
        <v>0.38</v>
      </c>
      <c r="Y995" s="53">
        <v>0.39</v>
      </c>
      <c r="Z995" s="54">
        <v>0.37</v>
      </c>
      <c r="AA995" s="67" t="str">
        <f>TEXT(RESULT__B[[#This Row],[TIME]],"AM/PM")</f>
        <v>AM</v>
      </c>
      <c r="AB995" t="str">
        <f>TEXT(RESULT__B[[#This Row],[DTEDAY]],"DD")</f>
        <v>14</v>
      </c>
    </row>
    <row r="996" spans="1:28" x14ac:dyDescent="0.25">
      <c r="A996" t="s">
        <v>17</v>
      </c>
      <c r="B996">
        <v>994</v>
      </c>
      <c r="C996" s="1">
        <v>40588</v>
      </c>
      <c r="D996">
        <v>1</v>
      </c>
      <c r="E996">
        <v>0</v>
      </c>
      <c r="F996">
        <v>2</v>
      </c>
      <c r="G996">
        <v>1</v>
      </c>
      <c r="H996" t="s">
        <v>21</v>
      </c>
      <c r="I996">
        <v>1</v>
      </c>
      <c r="J996">
        <v>1</v>
      </c>
      <c r="K996" s="53">
        <v>0.38</v>
      </c>
      <c r="L996" s="53">
        <v>0.39389999999999997</v>
      </c>
      <c r="M996">
        <v>0.37</v>
      </c>
      <c r="N996">
        <v>0.35820000000000002</v>
      </c>
      <c r="O996">
        <v>1</v>
      </c>
      <c r="P996">
        <v>6</v>
      </c>
      <c r="Q996">
        <v>7</v>
      </c>
      <c r="R996" t="s">
        <v>33</v>
      </c>
      <c r="S996">
        <v>2011</v>
      </c>
      <c r="T996" t="s">
        <v>57</v>
      </c>
      <c r="U996" s="66">
        <v>4.1666666666666664E-2</v>
      </c>
      <c r="V996" t="s">
        <v>50</v>
      </c>
      <c r="W996" t="s">
        <v>32</v>
      </c>
      <c r="X996" s="53">
        <v>0.38</v>
      </c>
      <c r="Y996" s="53">
        <v>0.39</v>
      </c>
      <c r="Z996" s="54">
        <v>0.37</v>
      </c>
      <c r="AA996" s="67" t="str">
        <f>TEXT(RESULT__B[[#This Row],[TIME]],"AM/PM")</f>
        <v>AM</v>
      </c>
      <c r="AB996" t="str">
        <f>TEXT(RESULT__B[[#This Row],[DTEDAY]],"DD")</f>
        <v>14</v>
      </c>
    </row>
    <row r="997" spans="1:28" x14ac:dyDescent="0.25">
      <c r="A997" t="s">
        <v>17</v>
      </c>
      <c r="B997">
        <v>995</v>
      </c>
      <c r="C997" s="1">
        <v>40588</v>
      </c>
      <c r="D997">
        <v>1</v>
      </c>
      <c r="E997">
        <v>0</v>
      </c>
      <c r="F997">
        <v>2</v>
      </c>
      <c r="G997">
        <v>2</v>
      </c>
      <c r="H997" t="s">
        <v>21</v>
      </c>
      <c r="I997">
        <v>1</v>
      </c>
      <c r="J997">
        <v>1</v>
      </c>
      <c r="K997" s="53">
        <v>0.36</v>
      </c>
      <c r="L997" s="53">
        <v>0.33329999999999999</v>
      </c>
      <c r="M997">
        <v>0.4</v>
      </c>
      <c r="N997">
        <v>0.29849999999999999</v>
      </c>
      <c r="O997">
        <v>0</v>
      </c>
      <c r="P997">
        <v>2</v>
      </c>
      <c r="Q997">
        <v>2</v>
      </c>
      <c r="R997" t="s">
        <v>33</v>
      </c>
      <c r="S997">
        <v>2011</v>
      </c>
      <c r="T997" t="s">
        <v>57</v>
      </c>
      <c r="U997" s="66">
        <v>8.3333333333333329E-2</v>
      </c>
      <c r="V997" t="s">
        <v>50</v>
      </c>
      <c r="W997" t="s">
        <v>32</v>
      </c>
      <c r="X997" s="53">
        <v>0.36</v>
      </c>
      <c r="Y997" s="53">
        <v>0.33</v>
      </c>
      <c r="Z997" s="54">
        <v>0.4</v>
      </c>
      <c r="AA997" s="67" t="str">
        <f>TEXT(RESULT__B[[#This Row],[TIME]],"AM/PM")</f>
        <v>AM</v>
      </c>
      <c r="AB997" t="str">
        <f>TEXT(RESULT__B[[#This Row],[DTEDAY]],"DD")</f>
        <v>14</v>
      </c>
    </row>
    <row r="998" spans="1:28" x14ac:dyDescent="0.25">
      <c r="A998" t="s">
        <v>17</v>
      </c>
      <c r="B998">
        <v>996</v>
      </c>
      <c r="C998" s="1">
        <v>40588</v>
      </c>
      <c r="D998">
        <v>1</v>
      </c>
      <c r="E998">
        <v>0</v>
      </c>
      <c r="F998">
        <v>2</v>
      </c>
      <c r="G998">
        <v>3</v>
      </c>
      <c r="H998" t="s">
        <v>21</v>
      </c>
      <c r="I998">
        <v>1</v>
      </c>
      <c r="J998">
        <v>1</v>
      </c>
      <c r="K998" s="53">
        <v>0.34</v>
      </c>
      <c r="L998" s="53">
        <v>0.31819999999999998</v>
      </c>
      <c r="M998">
        <v>0.46</v>
      </c>
      <c r="N998">
        <v>0.22389999999999999</v>
      </c>
      <c r="O998">
        <v>1</v>
      </c>
      <c r="P998">
        <v>1</v>
      </c>
      <c r="Q998">
        <v>2</v>
      </c>
      <c r="R998" t="s">
        <v>33</v>
      </c>
      <c r="S998">
        <v>2011</v>
      </c>
      <c r="T998" t="s">
        <v>57</v>
      </c>
      <c r="U998" s="66">
        <v>0.125</v>
      </c>
      <c r="V998" t="s">
        <v>50</v>
      </c>
      <c r="W998" t="s">
        <v>32</v>
      </c>
      <c r="X998" s="53">
        <v>0.34</v>
      </c>
      <c r="Y998" s="53">
        <v>0.32</v>
      </c>
      <c r="Z998" s="54">
        <v>0.46</v>
      </c>
      <c r="AA998" s="67" t="str">
        <f>TEXT(RESULT__B[[#This Row],[TIME]],"AM/PM")</f>
        <v>AM</v>
      </c>
      <c r="AB998" t="str">
        <f>TEXT(RESULT__B[[#This Row],[DTEDAY]],"DD")</f>
        <v>14</v>
      </c>
    </row>
    <row r="999" spans="1:28" x14ac:dyDescent="0.25">
      <c r="A999" t="s">
        <v>17</v>
      </c>
      <c r="B999">
        <v>997</v>
      </c>
      <c r="C999" s="1">
        <v>40588</v>
      </c>
      <c r="D999">
        <v>1</v>
      </c>
      <c r="E999">
        <v>0</v>
      </c>
      <c r="F999">
        <v>2</v>
      </c>
      <c r="G999">
        <v>4</v>
      </c>
      <c r="H999" t="s">
        <v>21</v>
      </c>
      <c r="I999">
        <v>1</v>
      </c>
      <c r="J999">
        <v>1</v>
      </c>
      <c r="K999" s="53">
        <v>0.32</v>
      </c>
      <c r="L999" s="53">
        <v>0.30299999999999999</v>
      </c>
      <c r="M999">
        <v>0.53</v>
      </c>
      <c r="N999">
        <v>0.28360000000000002</v>
      </c>
      <c r="O999">
        <v>0</v>
      </c>
      <c r="P999">
        <v>2</v>
      </c>
      <c r="Q999">
        <v>2</v>
      </c>
      <c r="R999" t="s">
        <v>33</v>
      </c>
      <c r="S999">
        <v>2011</v>
      </c>
      <c r="T999" t="s">
        <v>57</v>
      </c>
      <c r="U999" s="66">
        <v>0.16666666666666666</v>
      </c>
      <c r="V999" t="s">
        <v>50</v>
      </c>
      <c r="W999" t="s">
        <v>32</v>
      </c>
      <c r="X999" s="53">
        <v>0.32</v>
      </c>
      <c r="Y999" s="53">
        <v>0.3</v>
      </c>
      <c r="Z999" s="54">
        <v>0.53</v>
      </c>
      <c r="AA999" s="67" t="str">
        <f>TEXT(RESULT__B[[#This Row],[TIME]],"AM/PM")</f>
        <v>AM</v>
      </c>
      <c r="AB999" t="str">
        <f>TEXT(RESULT__B[[#This Row],[DTEDAY]],"DD")</f>
        <v>14</v>
      </c>
    </row>
    <row r="1000" spans="1:28" x14ac:dyDescent="0.25">
      <c r="A1000" t="s">
        <v>17</v>
      </c>
      <c r="B1000">
        <v>998</v>
      </c>
      <c r="C1000" s="1">
        <v>40588</v>
      </c>
      <c r="D1000">
        <v>1</v>
      </c>
      <c r="E1000">
        <v>0</v>
      </c>
      <c r="F1000">
        <v>2</v>
      </c>
      <c r="G1000">
        <v>5</v>
      </c>
      <c r="H1000" t="s">
        <v>21</v>
      </c>
      <c r="I1000">
        <v>1</v>
      </c>
      <c r="J1000">
        <v>1</v>
      </c>
      <c r="K1000" s="53">
        <v>0.32</v>
      </c>
      <c r="L1000" s="53">
        <v>0.30299999999999999</v>
      </c>
      <c r="M1000">
        <v>0.53</v>
      </c>
      <c r="N1000">
        <v>0.28360000000000002</v>
      </c>
      <c r="O1000">
        <v>0</v>
      </c>
      <c r="P1000">
        <v>3</v>
      </c>
      <c r="Q1000">
        <v>3</v>
      </c>
      <c r="R1000" t="s">
        <v>33</v>
      </c>
      <c r="S1000">
        <v>2011</v>
      </c>
      <c r="T1000" t="s">
        <v>57</v>
      </c>
      <c r="U1000" s="66">
        <v>0.20833333333333334</v>
      </c>
      <c r="V1000" t="s">
        <v>50</v>
      </c>
      <c r="W1000" t="s">
        <v>32</v>
      </c>
      <c r="X1000" s="53">
        <v>0.32</v>
      </c>
      <c r="Y1000" s="53">
        <v>0.3</v>
      </c>
      <c r="Z1000" s="54">
        <v>0.53</v>
      </c>
      <c r="AA1000" s="67" t="str">
        <f>TEXT(RESULT__B[[#This Row],[TIME]],"AM/PM")</f>
        <v>AM</v>
      </c>
      <c r="AB1000" t="str">
        <f>TEXT(RESULT__B[[#This Row],[DTEDAY]],"DD")</f>
        <v>14</v>
      </c>
    </row>
    <row r="1001" spans="1:28" x14ac:dyDescent="0.25">
      <c r="A1001" t="s">
        <v>17</v>
      </c>
      <c r="B1001">
        <v>999</v>
      </c>
      <c r="C1001" s="1">
        <v>40588</v>
      </c>
      <c r="D1001">
        <v>1</v>
      </c>
      <c r="E1001">
        <v>0</v>
      </c>
      <c r="F1001">
        <v>2</v>
      </c>
      <c r="G1001">
        <v>6</v>
      </c>
      <c r="H1001" t="s">
        <v>21</v>
      </c>
      <c r="I1001">
        <v>1</v>
      </c>
      <c r="J1001">
        <v>1</v>
      </c>
      <c r="K1001" s="53">
        <v>0.34</v>
      </c>
      <c r="L1001" s="53">
        <v>0.30299999999999999</v>
      </c>
      <c r="M1001">
        <v>0.46</v>
      </c>
      <c r="N1001">
        <v>0.29849999999999999</v>
      </c>
      <c r="O1001">
        <v>1</v>
      </c>
      <c r="P1001">
        <v>25</v>
      </c>
      <c r="Q1001">
        <v>26</v>
      </c>
      <c r="R1001" t="s">
        <v>33</v>
      </c>
      <c r="S1001">
        <v>2011</v>
      </c>
      <c r="T1001" t="s">
        <v>57</v>
      </c>
      <c r="U1001" s="66">
        <v>0.25</v>
      </c>
      <c r="V1001" t="s">
        <v>50</v>
      </c>
      <c r="W1001" t="s">
        <v>32</v>
      </c>
      <c r="X1001" s="53">
        <v>0.34</v>
      </c>
      <c r="Y1001" s="53">
        <v>0.3</v>
      </c>
      <c r="Z1001" s="54">
        <v>0.46</v>
      </c>
      <c r="AA1001" s="67" t="str">
        <f>TEXT(RESULT__B[[#This Row],[TIME]],"AM/PM")</f>
        <v>AM</v>
      </c>
      <c r="AB1001" t="str">
        <f>TEXT(RESULT__B[[#This Row],[DTEDAY]],"DD")</f>
        <v>14</v>
      </c>
    </row>
    <row r="1002" spans="1:28" x14ac:dyDescent="0.25">
      <c r="A1002" t="s">
        <v>17</v>
      </c>
      <c r="B1002">
        <v>1000</v>
      </c>
      <c r="C1002" s="1">
        <v>40588</v>
      </c>
      <c r="D1002">
        <v>1</v>
      </c>
      <c r="E1002">
        <v>0</v>
      </c>
      <c r="F1002">
        <v>2</v>
      </c>
      <c r="G1002">
        <v>7</v>
      </c>
      <c r="H1002" t="s">
        <v>21</v>
      </c>
      <c r="I1002">
        <v>1</v>
      </c>
      <c r="J1002">
        <v>1</v>
      </c>
      <c r="K1002" s="53">
        <v>0.34</v>
      </c>
      <c r="L1002" s="53">
        <v>0.30299999999999999</v>
      </c>
      <c r="M1002">
        <v>0.46</v>
      </c>
      <c r="N1002">
        <v>0.29849999999999999</v>
      </c>
      <c r="O1002">
        <v>2</v>
      </c>
      <c r="P1002">
        <v>96</v>
      </c>
      <c r="Q1002">
        <v>98</v>
      </c>
      <c r="R1002" t="s">
        <v>33</v>
      </c>
      <c r="S1002">
        <v>2011</v>
      </c>
      <c r="T1002" t="s">
        <v>57</v>
      </c>
      <c r="U1002" s="66">
        <v>0.29166666666666669</v>
      </c>
      <c r="V1002" t="s">
        <v>50</v>
      </c>
      <c r="W1002" t="s">
        <v>32</v>
      </c>
      <c r="X1002" s="53">
        <v>0.34</v>
      </c>
      <c r="Y1002" s="53">
        <v>0.3</v>
      </c>
      <c r="Z1002" s="54">
        <v>0.46</v>
      </c>
      <c r="AA1002" s="67" t="str">
        <f>TEXT(RESULT__B[[#This Row],[TIME]],"AM/PM")</f>
        <v>AM</v>
      </c>
      <c r="AB1002" t="str">
        <f>TEXT(RESULT__B[[#This Row],[DTEDAY]],"DD")</f>
        <v>14</v>
      </c>
    </row>
  </sheetData>
  <phoneticPr fontId="9"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3A292-8CC2-4E98-9E11-F3CE4574F454}">
  <sheetPr>
    <outlinePr summaryBelow="0" summaryRight="0"/>
  </sheetPr>
  <dimension ref="A1:Q611"/>
  <sheetViews>
    <sheetView zoomScaleNormal="100" workbookViewId="0">
      <pane ySplit="1" topLeftCell="A2" activePane="bottomLeft" state="frozen"/>
      <selection activeCell="K2" sqref="K2"/>
      <selection pane="bottomLeft"/>
    </sheetView>
  </sheetViews>
  <sheetFormatPr defaultColWidth="12.5703125" defaultRowHeight="15.75" customHeight="1" x14ac:dyDescent="0.2"/>
  <cols>
    <col min="1" max="1" width="11" style="2" bestFit="1" customWidth="1"/>
    <col min="2" max="2" width="10.7109375" style="3" bestFit="1" customWidth="1"/>
    <col min="3" max="3" width="10.42578125" style="2" bestFit="1" customWidth="1"/>
    <col min="4" max="4" width="5.5703125" style="2" bestFit="1" customWidth="1"/>
    <col min="5" max="5" width="8.85546875" style="2" bestFit="1" customWidth="1"/>
    <col min="6" max="6" width="5.7109375" style="2" bestFit="1" customWidth="1"/>
    <col min="7" max="7" width="11.140625" style="2" bestFit="1" customWidth="1"/>
    <col min="8" max="8" width="12.140625" style="2" bestFit="1" customWidth="1"/>
    <col min="9" max="9" width="14.5703125" style="2" bestFit="1" customWidth="1"/>
    <col min="10" max="10" width="8.28515625" style="2" bestFit="1" customWidth="1"/>
    <col min="11" max="11" width="14.42578125" style="2" bestFit="1" customWidth="1"/>
    <col min="12" max="14" width="12.5703125" style="2"/>
    <col min="15" max="15" width="7.85546875" style="2" bestFit="1" customWidth="1"/>
    <col min="16" max="17" width="16.5703125" style="2" bestFit="1" customWidth="1"/>
    <col min="18" max="16384" width="12.5703125" style="2"/>
  </cols>
  <sheetData>
    <row r="1" spans="1:17" ht="15.75" customHeight="1" thickBot="1" x14ac:dyDescent="0.3">
      <c r="A1" s="40" t="s">
        <v>0</v>
      </c>
      <c r="B1" s="41" t="s">
        <v>1</v>
      </c>
      <c r="C1" s="42" t="s">
        <v>2</v>
      </c>
      <c r="D1" s="42" t="s">
        <v>3</v>
      </c>
      <c r="E1" s="42" t="s">
        <v>4</v>
      </c>
      <c r="F1" s="42" t="s">
        <v>5</v>
      </c>
      <c r="G1" s="42" t="s">
        <v>6</v>
      </c>
      <c r="H1" s="42" t="s">
        <v>8</v>
      </c>
      <c r="I1" s="42" t="s">
        <v>9</v>
      </c>
      <c r="J1" s="43" t="s">
        <v>10</v>
      </c>
      <c r="K1" s="42" t="s">
        <v>7</v>
      </c>
      <c r="L1" s="42" t="s">
        <v>30</v>
      </c>
      <c r="M1" s="42" t="s">
        <v>23</v>
      </c>
      <c r="N1" s="42" t="s">
        <v>24</v>
      </c>
      <c r="O1" s="44" t="s">
        <v>25</v>
      </c>
      <c r="P1" s="44" t="s">
        <v>26</v>
      </c>
      <c r="Q1" s="12" t="s">
        <v>27</v>
      </c>
    </row>
    <row r="2" spans="1:17" ht="12.75" x14ac:dyDescent="0.2">
      <c r="A2" s="11">
        <v>1</v>
      </c>
      <c r="B2" s="10">
        <v>40544</v>
      </c>
      <c r="C2" s="6">
        <v>1</v>
      </c>
      <c r="D2" s="6">
        <v>0</v>
      </c>
      <c r="E2" s="6">
        <v>1</v>
      </c>
      <c r="F2" s="6">
        <v>0</v>
      </c>
      <c r="G2" s="6" t="b">
        <v>0</v>
      </c>
      <c r="H2" s="6">
        <v>6</v>
      </c>
      <c r="I2" s="6">
        <v>1</v>
      </c>
      <c r="J2" s="36">
        <v>0.24</v>
      </c>
      <c r="K2" s="6" t="str">
        <f t="shared" ref="K2:K65" si="0">TEXT(H2+1,"DDD")</f>
        <v>Sat</v>
      </c>
      <c r="L2" s="25">
        <f>IF(DATA_1_M[[#This Row],[TEMP]]="",AVERAGE(DATA_1_M[TEMP]),DATA_1_M[[#This Row],[TEMP]])</f>
        <v>0.24</v>
      </c>
      <c r="M2" s="63">
        <f>TIME(DATA_1_M[[#This Row],[HR]],,)</f>
        <v>0</v>
      </c>
      <c r="N2" s="6" t="str">
        <f>TEXT(DATA_1_M[[#This Row],[DTEDAY]],"MMM")</f>
        <v>Jan</v>
      </c>
      <c r="O2" s="6" t="str">
        <f>TEXT(DATA_1_M[[#This Row],[DTEDAY]],"YYY")</f>
        <v>2011</v>
      </c>
      <c r="P2" s="6" t="str" cm="1">
        <f t="array" ref="P2">_xlfn.SWITCH(DATA_1_M[[#This Row],[WEATHERSIT]],1,"CLEAR SKY",2,"MIST SKY",3,"DARK SKY",4,"RAINY &amp; DARK SKY")</f>
        <v>CLEAR SKY</v>
      </c>
      <c r="Q2" s="6" t="str" cm="1">
        <f t="array" ref="Q2">_xlfn.SWITCH(DATA_1_M[[#This Row],[SEASON]],1,"WINTER",2,"SUMMER",3,"MONSOON",4,"POST MONSOON/AUTUMN")</f>
        <v>WINTER</v>
      </c>
    </row>
    <row r="3" spans="1:17" ht="12.75" x14ac:dyDescent="0.2">
      <c r="A3" s="9">
        <v>2</v>
      </c>
      <c r="B3" s="8">
        <v>40544</v>
      </c>
      <c r="C3" s="7">
        <v>1</v>
      </c>
      <c r="D3" s="7">
        <v>0</v>
      </c>
      <c r="E3" s="7">
        <v>1</v>
      </c>
      <c r="F3" s="7">
        <v>1</v>
      </c>
      <c r="G3" s="7" t="b">
        <v>0</v>
      </c>
      <c r="H3" s="7">
        <v>6</v>
      </c>
      <c r="I3" s="7">
        <v>1</v>
      </c>
      <c r="J3" s="37">
        <v>0.22</v>
      </c>
      <c r="K3" s="6" t="str">
        <f t="shared" si="0"/>
        <v>Sat</v>
      </c>
      <c r="L3" s="25">
        <f>IF(DATA_1_M[[#This Row],[TEMP]]="",AVERAGE(DATA_1_M[TEMP]),DATA_1_M[[#This Row],[TEMP]])</f>
        <v>0.22</v>
      </c>
      <c r="M3" s="64">
        <f>TIME(DATA_1_M[[#This Row],[HR]],,)</f>
        <v>4.1666666666666664E-2</v>
      </c>
      <c r="N3" s="7" t="str">
        <f>TEXT(DATA_1_M[[#This Row],[DTEDAY]],"MMM")</f>
        <v>Jan</v>
      </c>
      <c r="O3" s="7" t="str">
        <f>TEXT(DATA_1_M[[#This Row],[DTEDAY]],"YYY")</f>
        <v>2011</v>
      </c>
      <c r="P3" s="7" t="str" cm="1">
        <f t="array" ref="P3">_xlfn.SWITCH(DATA_1_M[[#This Row],[WEATHERSIT]],1,"CLEAR SKY",2,"MIST SKY",3,"DARK SKY",4,"RAINY &amp; DARK SKY")</f>
        <v>CLEAR SKY</v>
      </c>
      <c r="Q3" s="7" t="str" cm="1">
        <f t="array" ref="Q3">_xlfn.SWITCH(DATA_1_M[[#This Row],[SEASON]],1,"WINTER",2,"SUMMER",3,"MONSOON",4,"POST MONSOON/AUTUMN")</f>
        <v>WINTER</v>
      </c>
    </row>
    <row r="4" spans="1:17" ht="12.75" x14ac:dyDescent="0.2">
      <c r="A4" s="9">
        <v>3</v>
      </c>
      <c r="B4" s="8">
        <v>40544</v>
      </c>
      <c r="C4" s="7">
        <v>1</v>
      </c>
      <c r="D4" s="7">
        <v>0</v>
      </c>
      <c r="E4" s="7">
        <v>1</v>
      </c>
      <c r="F4" s="7">
        <v>2</v>
      </c>
      <c r="G4" s="7" t="b">
        <v>0</v>
      </c>
      <c r="H4" s="7">
        <v>6</v>
      </c>
      <c r="I4" s="7">
        <v>1</v>
      </c>
      <c r="J4" s="37">
        <v>0.22</v>
      </c>
      <c r="K4" s="6" t="str">
        <f t="shared" si="0"/>
        <v>Sat</v>
      </c>
      <c r="L4" s="25">
        <f>IF(DATA_1_M[[#This Row],[TEMP]]="",AVERAGE(DATA_1_M[TEMP]),DATA_1_M[[#This Row],[TEMP]])</f>
        <v>0.22</v>
      </c>
      <c r="M4" s="64">
        <f>TIME(DATA_1_M[[#This Row],[HR]],,)</f>
        <v>8.3333333333333329E-2</v>
      </c>
      <c r="N4" s="7" t="str">
        <f>TEXT(DATA_1_M[[#This Row],[DTEDAY]],"MMM")</f>
        <v>Jan</v>
      </c>
      <c r="O4" s="7" t="str">
        <f>TEXT(DATA_1_M[[#This Row],[DTEDAY]],"YYY")</f>
        <v>2011</v>
      </c>
      <c r="P4" s="7" t="str" cm="1">
        <f t="array" ref="P4">_xlfn.SWITCH(DATA_1_M[[#This Row],[WEATHERSIT]],1,"CLEAR SKY",2,"MIST SKY",3,"DARK SKY",4,"RAINY &amp; DARK SKY")</f>
        <v>CLEAR SKY</v>
      </c>
      <c r="Q4" s="7" t="str" cm="1">
        <f t="array" ref="Q4">_xlfn.SWITCH(DATA_1_M[[#This Row],[SEASON]],1,"WINTER",2,"SUMMER",3,"MONSOON",4,"POST MONSOON/AUTUMN")</f>
        <v>WINTER</v>
      </c>
    </row>
    <row r="5" spans="1:17" ht="12.75" x14ac:dyDescent="0.2">
      <c r="A5" s="9">
        <v>4</v>
      </c>
      <c r="B5" s="8">
        <v>40544</v>
      </c>
      <c r="C5" s="7">
        <v>1</v>
      </c>
      <c r="D5" s="7">
        <v>0</v>
      </c>
      <c r="E5" s="7">
        <v>1</v>
      </c>
      <c r="F5" s="7">
        <v>3</v>
      </c>
      <c r="G5" s="7" t="b">
        <v>0</v>
      </c>
      <c r="H5" s="7">
        <v>6</v>
      </c>
      <c r="I5" s="7">
        <v>1</v>
      </c>
      <c r="J5" s="37">
        <v>0.24</v>
      </c>
      <c r="K5" s="6" t="str">
        <f t="shared" si="0"/>
        <v>Sat</v>
      </c>
      <c r="L5" s="25">
        <f>IF(DATA_1_M[[#This Row],[TEMP]]="",AVERAGE(DATA_1_M[TEMP]),DATA_1_M[[#This Row],[TEMP]])</f>
        <v>0.24</v>
      </c>
      <c r="M5" s="64">
        <f>TIME(DATA_1_M[[#This Row],[HR]],,)</f>
        <v>0.125</v>
      </c>
      <c r="N5" s="7" t="str">
        <f>TEXT(DATA_1_M[[#This Row],[DTEDAY]],"MMM")</f>
        <v>Jan</v>
      </c>
      <c r="O5" s="7" t="str">
        <f>TEXT(DATA_1_M[[#This Row],[DTEDAY]],"YYY")</f>
        <v>2011</v>
      </c>
      <c r="P5" s="7" t="str" cm="1">
        <f t="array" ref="P5">_xlfn.SWITCH(DATA_1_M[[#This Row],[WEATHERSIT]],1,"CLEAR SKY",2,"MIST SKY",3,"DARK SKY",4,"RAINY &amp; DARK SKY")</f>
        <v>CLEAR SKY</v>
      </c>
      <c r="Q5" s="7" t="str" cm="1">
        <f t="array" ref="Q5">_xlfn.SWITCH(DATA_1_M[[#This Row],[SEASON]],1,"WINTER",2,"SUMMER",3,"MONSOON",4,"POST MONSOON/AUTUMN")</f>
        <v>WINTER</v>
      </c>
    </row>
    <row r="6" spans="1:17" ht="12.75" x14ac:dyDescent="0.2">
      <c r="A6" s="9">
        <v>5</v>
      </c>
      <c r="B6" s="8">
        <v>40544</v>
      </c>
      <c r="C6" s="7">
        <v>1</v>
      </c>
      <c r="D6" s="7">
        <v>0</v>
      </c>
      <c r="E6" s="7">
        <v>1</v>
      </c>
      <c r="F6" s="7">
        <v>4</v>
      </c>
      <c r="G6" s="7" t="b">
        <v>0</v>
      </c>
      <c r="H6" s="7">
        <v>6</v>
      </c>
      <c r="I6" s="7">
        <v>1</v>
      </c>
      <c r="J6" s="37">
        <v>0.24</v>
      </c>
      <c r="K6" s="6" t="str">
        <f t="shared" si="0"/>
        <v>Sat</v>
      </c>
      <c r="L6" s="25">
        <f>IF(DATA_1_M[[#This Row],[TEMP]]="",AVERAGE(DATA_1_M[TEMP]),DATA_1_M[[#This Row],[TEMP]])</f>
        <v>0.24</v>
      </c>
      <c r="M6" s="64">
        <f>TIME(DATA_1_M[[#This Row],[HR]],,)</f>
        <v>0.16666666666666666</v>
      </c>
      <c r="N6" s="7" t="str">
        <f>TEXT(DATA_1_M[[#This Row],[DTEDAY]],"MMM")</f>
        <v>Jan</v>
      </c>
      <c r="O6" s="7" t="str">
        <f>TEXT(DATA_1_M[[#This Row],[DTEDAY]],"YYY")</f>
        <v>2011</v>
      </c>
      <c r="P6" s="7" t="str" cm="1">
        <f t="array" ref="P6">_xlfn.SWITCH(DATA_1_M[[#This Row],[WEATHERSIT]],1,"CLEAR SKY",2,"MIST SKY",3,"DARK SKY",4,"RAINY &amp; DARK SKY")</f>
        <v>CLEAR SKY</v>
      </c>
      <c r="Q6" s="7" t="str" cm="1">
        <f t="array" ref="Q6">_xlfn.SWITCH(DATA_1_M[[#This Row],[SEASON]],1,"WINTER",2,"SUMMER",3,"MONSOON",4,"POST MONSOON/AUTUMN")</f>
        <v>WINTER</v>
      </c>
    </row>
    <row r="7" spans="1:17" ht="12.75" x14ac:dyDescent="0.2">
      <c r="A7" s="9">
        <v>6</v>
      </c>
      <c r="B7" s="8">
        <v>40544</v>
      </c>
      <c r="C7" s="7">
        <v>1</v>
      </c>
      <c r="D7" s="7">
        <v>0</v>
      </c>
      <c r="E7" s="7">
        <v>1</v>
      </c>
      <c r="F7" s="7">
        <v>5</v>
      </c>
      <c r="G7" s="7" t="b">
        <v>0</v>
      </c>
      <c r="H7" s="7">
        <v>6</v>
      </c>
      <c r="I7" s="7">
        <v>2</v>
      </c>
      <c r="J7" s="37">
        <v>0.24</v>
      </c>
      <c r="K7" s="6" t="str">
        <f t="shared" si="0"/>
        <v>Sat</v>
      </c>
      <c r="L7" s="25">
        <f>IF(DATA_1_M[[#This Row],[TEMP]]="",AVERAGE(DATA_1_M[TEMP]),DATA_1_M[[#This Row],[TEMP]])</f>
        <v>0.24</v>
      </c>
      <c r="M7" s="64">
        <f>TIME(DATA_1_M[[#This Row],[HR]],,)</f>
        <v>0.20833333333333334</v>
      </c>
      <c r="N7" s="7" t="str">
        <f>TEXT(DATA_1_M[[#This Row],[DTEDAY]],"MMM")</f>
        <v>Jan</v>
      </c>
      <c r="O7" s="7" t="str">
        <f>TEXT(DATA_1_M[[#This Row],[DTEDAY]],"YYY")</f>
        <v>2011</v>
      </c>
      <c r="P7" s="7" t="str" cm="1">
        <f t="array" ref="P7">_xlfn.SWITCH(DATA_1_M[[#This Row],[WEATHERSIT]],1,"CLEAR SKY",2,"MIST SKY",3,"DARK SKY",4,"RAINY &amp; DARK SKY")</f>
        <v>MIST SKY</v>
      </c>
      <c r="Q7" s="7" t="str" cm="1">
        <f t="array" ref="Q7">_xlfn.SWITCH(DATA_1_M[[#This Row],[SEASON]],1,"WINTER",2,"SUMMER",3,"MONSOON",4,"POST MONSOON/AUTUMN")</f>
        <v>WINTER</v>
      </c>
    </row>
    <row r="8" spans="1:17" ht="12.75" x14ac:dyDescent="0.2">
      <c r="A8" s="9">
        <v>7</v>
      </c>
      <c r="B8" s="8">
        <v>40544</v>
      </c>
      <c r="C8" s="7">
        <v>1</v>
      </c>
      <c r="D8" s="7">
        <v>0</v>
      </c>
      <c r="E8" s="7">
        <v>1</v>
      </c>
      <c r="F8" s="7">
        <v>6</v>
      </c>
      <c r="G8" s="7" t="b">
        <v>0</v>
      </c>
      <c r="H8" s="7">
        <v>6</v>
      </c>
      <c r="I8" s="7">
        <v>1</v>
      </c>
      <c r="J8" s="37">
        <v>0.22</v>
      </c>
      <c r="K8" s="6" t="str">
        <f t="shared" si="0"/>
        <v>Sat</v>
      </c>
      <c r="L8" s="25">
        <f>IF(DATA_1_M[[#This Row],[TEMP]]="",AVERAGE(DATA_1_M[TEMP]),DATA_1_M[[#This Row],[TEMP]])</f>
        <v>0.22</v>
      </c>
      <c r="M8" s="64">
        <f>TIME(DATA_1_M[[#This Row],[HR]],,)</f>
        <v>0.25</v>
      </c>
      <c r="N8" s="7" t="str">
        <f>TEXT(DATA_1_M[[#This Row],[DTEDAY]],"MMM")</f>
        <v>Jan</v>
      </c>
      <c r="O8" s="7" t="str">
        <f>TEXT(DATA_1_M[[#This Row],[DTEDAY]],"YYY")</f>
        <v>2011</v>
      </c>
      <c r="P8" s="7" t="str" cm="1">
        <f t="array" ref="P8">_xlfn.SWITCH(DATA_1_M[[#This Row],[WEATHERSIT]],1,"CLEAR SKY",2,"MIST SKY",3,"DARK SKY",4,"RAINY &amp; DARK SKY")</f>
        <v>CLEAR SKY</v>
      </c>
      <c r="Q8" s="7" t="str" cm="1">
        <f t="array" ref="Q8">_xlfn.SWITCH(DATA_1_M[[#This Row],[SEASON]],1,"WINTER",2,"SUMMER",3,"MONSOON",4,"POST MONSOON/AUTUMN")</f>
        <v>WINTER</v>
      </c>
    </row>
    <row r="9" spans="1:17" ht="12.75" x14ac:dyDescent="0.2">
      <c r="A9" s="9">
        <v>8</v>
      </c>
      <c r="B9" s="8">
        <v>40544</v>
      </c>
      <c r="C9" s="7">
        <v>1</v>
      </c>
      <c r="D9" s="7">
        <v>0</v>
      </c>
      <c r="E9" s="7">
        <v>1</v>
      </c>
      <c r="F9" s="7">
        <v>7</v>
      </c>
      <c r="G9" s="7" t="b">
        <v>0</v>
      </c>
      <c r="H9" s="7">
        <v>6</v>
      </c>
      <c r="I9" s="7">
        <v>1</v>
      </c>
      <c r="J9" s="37">
        <v>0.2</v>
      </c>
      <c r="K9" s="6" t="str">
        <f t="shared" si="0"/>
        <v>Sat</v>
      </c>
      <c r="L9" s="25">
        <f>IF(DATA_1_M[[#This Row],[TEMP]]="",AVERAGE(DATA_1_M[TEMP]),DATA_1_M[[#This Row],[TEMP]])</f>
        <v>0.2</v>
      </c>
      <c r="M9" s="64">
        <f>TIME(DATA_1_M[[#This Row],[HR]],,)</f>
        <v>0.29166666666666669</v>
      </c>
      <c r="N9" s="7" t="str">
        <f>TEXT(DATA_1_M[[#This Row],[DTEDAY]],"MMM")</f>
        <v>Jan</v>
      </c>
      <c r="O9" s="7" t="str">
        <f>TEXT(DATA_1_M[[#This Row],[DTEDAY]],"YYY")</f>
        <v>2011</v>
      </c>
      <c r="P9" s="7" t="str" cm="1">
        <f t="array" ref="P9">_xlfn.SWITCH(DATA_1_M[[#This Row],[WEATHERSIT]],1,"CLEAR SKY",2,"MIST SKY",3,"DARK SKY",4,"RAINY &amp; DARK SKY")</f>
        <v>CLEAR SKY</v>
      </c>
      <c r="Q9" s="7" t="str" cm="1">
        <f t="array" ref="Q9">_xlfn.SWITCH(DATA_1_M[[#This Row],[SEASON]],1,"WINTER",2,"SUMMER",3,"MONSOON",4,"POST MONSOON/AUTUMN")</f>
        <v>WINTER</v>
      </c>
    </row>
    <row r="10" spans="1:17" ht="12.75" x14ac:dyDescent="0.2">
      <c r="A10" s="9">
        <v>9</v>
      </c>
      <c r="B10" s="8">
        <v>40544</v>
      </c>
      <c r="C10" s="7">
        <v>1</v>
      </c>
      <c r="D10" s="7">
        <v>0</v>
      </c>
      <c r="E10" s="7">
        <v>1</v>
      </c>
      <c r="F10" s="7">
        <v>8</v>
      </c>
      <c r="G10" s="7" t="b">
        <v>0</v>
      </c>
      <c r="H10" s="7">
        <v>6</v>
      </c>
      <c r="I10" s="7">
        <v>1</v>
      </c>
      <c r="J10" s="37">
        <v>0.24</v>
      </c>
      <c r="K10" s="6" t="str">
        <f t="shared" si="0"/>
        <v>Sat</v>
      </c>
      <c r="L10" s="25">
        <f>IF(DATA_1_M[[#This Row],[TEMP]]="",AVERAGE(DATA_1_M[TEMP]),DATA_1_M[[#This Row],[TEMP]])</f>
        <v>0.24</v>
      </c>
      <c r="M10" s="64">
        <f>TIME(DATA_1_M[[#This Row],[HR]],,)</f>
        <v>0.33333333333333331</v>
      </c>
      <c r="N10" s="7" t="str">
        <f>TEXT(DATA_1_M[[#This Row],[DTEDAY]],"MMM")</f>
        <v>Jan</v>
      </c>
      <c r="O10" s="7" t="str">
        <f>TEXT(DATA_1_M[[#This Row],[DTEDAY]],"YYY")</f>
        <v>2011</v>
      </c>
      <c r="P10" s="7" t="str" cm="1">
        <f t="array" ref="P10">_xlfn.SWITCH(DATA_1_M[[#This Row],[WEATHERSIT]],1,"CLEAR SKY",2,"MIST SKY",3,"DARK SKY",4,"RAINY &amp; DARK SKY")</f>
        <v>CLEAR SKY</v>
      </c>
      <c r="Q10" s="7" t="str" cm="1">
        <f t="array" ref="Q10">_xlfn.SWITCH(DATA_1_M[[#This Row],[SEASON]],1,"WINTER",2,"SUMMER",3,"MONSOON",4,"POST MONSOON/AUTUMN")</f>
        <v>WINTER</v>
      </c>
    </row>
    <row r="11" spans="1:17" ht="12.75" x14ac:dyDescent="0.2">
      <c r="A11" s="9">
        <v>10</v>
      </c>
      <c r="B11" s="8">
        <v>40544</v>
      </c>
      <c r="C11" s="7">
        <v>1</v>
      </c>
      <c r="D11" s="7">
        <v>0</v>
      </c>
      <c r="E11" s="7">
        <v>1</v>
      </c>
      <c r="F11" s="7">
        <v>9</v>
      </c>
      <c r="G11" s="7" t="b">
        <v>0</v>
      </c>
      <c r="H11" s="7">
        <v>6</v>
      </c>
      <c r="I11" s="7">
        <v>1</v>
      </c>
      <c r="J11" s="37">
        <v>0.32</v>
      </c>
      <c r="K11" s="6" t="str">
        <f t="shared" si="0"/>
        <v>Sat</v>
      </c>
      <c r="L11" s="25">
        <f>IF(DATA_1_M[[#This Row],[TEMP]]="",AVERAGE(DATA_1_M[TEMP]),DATA_1_M[[#This Row],[TEMP]])</f>
        <v>0.32</v>
      </c>
      <c r="M11" s="64">
        <f>TIME(DATA_1_M[[#This Row],[HR]],,)</f>
        <v>0.375</v>
      </c>
      <c r="N11" s="7" t="str">
        <f>TEXT(DATA_1_M[[#This Row],[DTEDAY]],"MMM")</f>
        <v>Jan</v>
      </c>
      <c r="O11" s="7" t="str">
        <f>TEXT(DATA_1_M[[#This Row],[DTEDAY]],"YYY")</f>
        <v>2011</v>
      </c>
      <c r="P11" s="7" t="str" cm="1">
        <f t="array" ref="P11">_xlfn.SWITCH(DATA_1_M[[#This Row],[WEATHERSIT]],1,"CLEAR SKY",2,"MIST SKY",3,"DARK SKY",4,"RAINY &amp; DARK SKY")</f>
        <v>CLEAR SKY</v>
      </c>
      <c r="Q11" s="7" t="str" cm="1">
        <f t="array" ref="Q11">_xlfn.SWITCH(DATA_1_M[[#This Row],[SEASON]],1,"WINTER",2,"SUMMER",3,"MONSOON",4,"POST MONSOON/AUTUMN")</f>
        <v>WINTER</v>
      </c>
    </row>
    <row r="12" spans="1:17" ht="12.75" x14ac:dyDescent="0.2">
      <c r="A12" s="9">
        <v>11</v>
      </c>
      <c r="B12" s="8">
        <v>40544</v>
      </c>
      <c r="C12" s="7">
        <v>1</v>
      </c>
      <c r="D12" s="7">
        <v>0</v>
      </c>
      <c r="E12" s="7">
        <v>1</v>
      </c>
      <c r="F12" s="7">
        <v>10</v>
      </c>
      <c r="G12" s="7" t="b">
        <v>0</v>
      </c>
      <c r="H12" s="7">
        <v>6</v>
      </c>
      <c r="I12" s="7">
        <v>1</v>
      </c>
      <c r="J12" s="37">
        <v>0.38</v>
      </c>
      <c r="K12" s="6" t="str">
        <f t="shared" si="0"/>
        <v>Sat</v>
      </c>
      <c r="L12" s="25">
        <f>IF(DATA_1_M[[#This Row],[TEMP]]="",AVERAGE(DATA_1_M[TEMP]),DATA_1_M[[#This Row],[TEMP]])</f>
        <v>0.38</v>
      </c>
      <c r="M12" s="64">
        <f>TIME(DATA_1_M[[#This Row],[HR]],,)</f>
        <v>0.41666666666666669</v>
      </c>
      <c r="N12" s="7" t="str">
        <f>TEXT(DATA_1_M[[#This Row],[DTEDAY]],"MMM")</f>
        <v>Jan</v>
      </c>
      <c r="O12" s="7" t="str">
        <f>TEXT(DATA_1_M[[#This Row],[DTEDAY]],"YYY")</f>
        <v>2011</v>
      </c>
      <c r="P12" s="7" t="str" cm="1">
        <f t="array" ref="P12">_xlfn.SWITCH(DATA_1_M[[#This Row],[WEATHERSIT]],1,"CLEAR SKY",2,"MIST SKY",3,"DARK SKY",4,"RAINY &amp; DARK SKY")</f>
        <v>CLEAR SKY</v>
      </c>
      <c r="Q12" s="7" t="str" cm="1">
        <f t="array" ref="Q12">_xlfn.SWITCH(DATA_1_M[[#This Row],[SEASON]],1,"WINTER",2,"SUMMER",3,"MONSOON",4,"POST MONSOON/AUTUMN")</f>
        <v>WINTER</v>
      </c>
    </row>
    <row r="13" spans="1:17" ht="12.75" x14ac:dyDescent="0.2">
      <c r="A13" s="9">
        <v>12</v>
      </c>
      <c r="B13" s="8">
        <v>40544</v>
      </c>
      <c r="C13" s="7">
        <v>1</v>
      </c>
      <c r="D13" s="7">
        <v>0</v>
      </c>
      <c r="E13" s="7">
        <v>1</v>
      </c>
      <c r="F13" s="7">
        <v>11</v>
      </c>
      <c r="G13" s="7" t="b">
        <v>0</v>
      </c>
      <c r="H13" s="7">
        <v>6</v>
      </c>
      <c r="I13" s="7">
        <v>1</v>
      </c>
      <c r="J13" s="37">
        <v>0.36</v>
      </c>
      <c r="K13" s="6" t="str">
        <f t="shared" si="0"/>
        <v>Sat</v>
      </c>
      <c r="L13" s="25">
        <f>IF(DATA_1_M[[#This Row],[TEMP]]="",AVERAGE(DATA_1_M[TEMP]),DATA_1_M[[#This Row],[TEMP]])</f>
        <v>0.36</v>
      </c>
      <c r="M13" s="64">
        <f>TIME(DATA_1_M[[#This Row],[HR]],,)</f>
        <v>0.45833333333333331</v>
      </c>
      <c r="N13" s="7" t="str">
        <f>TEXT(DATA_1_M[[#This Row],[DTEDAY]],"MMM")</f>
        <v>Jan</v>
      </c>
      <c r="O13" s="7" t="str">
        <f>TEXT(DATA_1_M[[#This Row],[DTEDAY]],"YYY")</f>
        <v>2011</v>
      </c>
      <c r="P13" s="7" t="str" cm="1">
        <f t="array" ref="P13">_xlfn.SWITCH(DATA_1_M[[#This Row],[WEATHERSIT]],1,"CLEAR SKY",2,"MIST SKY",3,"DARK SKY",4,"RAINY &amp; DARK SKY")</f>
        <v>CLEAR SKY</v>
      </c>
      <c r="Q13" s="7" t="str" cm="1">
        <f t="array" ref="Q13">_xlfn.SWITCH(DATA_1_M[[#This Row],[SEASON]],1,"WINTER",2,"SUMMER",3,"MONSOON",4,"POST MONSOON/AUTUMN")</f>
        <v>WINTER</v>
      </c>
    </row>
    <row r="14" spans="1:17" ht="12.75" x14ac:dyDescent="0.2">
      <c r="A14" s="9">
        <v>13</v>
      </c>
      <c r="B14" s="8">
        <v>40544</v>
      </c>
      <c r="C14" s="7">
        <v>1</v>
      </c>
      <c r="D14" s="7">
        <v>0</v>
      </c>
      <c r="E14" s="7">
        <v>1</v>
      </c>
      <c r="F14" s="7">
        <v>12</v>
      </c>
      <c r="G14" s="7" t="b">
        <v>0</v>
      </c>
      <c r="H14" s="7">
        <v>6</v>
      </c>
      <c r="I14" s="7">
        <v>1</v>
      </c>
      <c r="J14" s="37">
        <v>0.42</v>
      </c>
      <c r="K14" s="6" t="str">
        <f t="shared" si="0"/>
        <v>Sat</v>
      </c>
      <c r="L14" s="25">
        <f>IF(DATA_1_M[[#This Row],[TEMP]]="",AVERAGE(DATA_1_M[TEMP]),DATA_1_M[[#This Row],[TEMP]])</f>
        <v>0.42</v>
      </c>
      <c r="M14" s="64">
        <f>TIME(DATA_1_M[[#This Row],[HR]],,)</f>
        <v>0.5</v>
      </c>
      <c r="N14" s="7" t="str">
        <f>TEXT(DATA_1_M[[#This Row],[DTEDAY]],"MMM")</f>
        <v>Jan</v>
      </c>
      <c r="O14" s="7" t="str">
        <f>TEXT(DATA_1_M[[#This Row],[DTEDAY]],"YYY")</f>
        <v>2011</v>
      </c>
      <c r="P14" s="7" t="str" cm="1">
        <f t="array" ref="P14">_xlfn.SWITCH(DATA_1_M[[#This Row],[WEATHERSIT]],1,"CLEAR SKY",2,"MIST SKY",3,"DARK SKY",4,"RAINY &amp; DARK SKY")</f>
        <v>CLEAR SKY</v>
      </c>
      <c r="Q14" s="7" t="str" cm="1">
        <f t="array" ref="Q14">_xlfn.SWITCH(DATA_1_M[[#This Row],[SEASON]],1,"WINTER",2,"SUMMER",3,"MONSOON",4,"POST MONSOON/AUTUMN")</f>
        <v>WINTER</v>
      </c>
    </row>
    <row r="15" spans="1:17" ht="12.75" x14ac:dyDescent="0.2">
      <c r="A15" s="9">
        <v>14</v>
      </c>
      <c r="B15" s="8">
        <v>40544</v>
      </c>
      <c r="C15" s="7">
        <v>1</v>
      </c>
      <c r="D15" s="7">
        <v>0</v>
      </c>
      <c r="E15" s="7">
        <v>1</v>
      </c>
      <c r="F15" s="7">
        <v>13</v>
      </c>
      <c r="G15" s="7" t="b">
        <v>0</v>
      </c>
      <c r="H15" s="7">
        <v>6</v>
      </c>
      <c r="I15" s="7">
        <v>2</v>
      </c>
      <c r="J15" s="37">
        <v>0.46</v>
      </c>
      <c r="K15" s="6" t="str">
        <f t="shared" si="0"/>
        <v>Sat</v>
      </c>
      <c r="L15" s="25">
        <f>IF(DATA_1_M[[#This Row],[TEMP]]="",AVERAGE(DATA_1_M[TEMP]),DATA_1_M[[#This Row],[TEMP]])</f>
        <v>0.46</v>
      </c>
      <c r="M15" s="64">
        <f>TIME(DATA_1_M[[#This Row],[HR]],,)</f>
        <v>0.54166666666666663</v>
      </c>
      <c r="N15" s="7" t="str">
        <f>TEXT(DATA_1_M[[#This Row],[DTEDAY]],"MMM")</f>
        <v>Jan</v>
      </c>
      <c r="O15" s="7" t="str">
        <f>TEXT(DATA_1_M[[#This Row],[DTEDAY]],"YYY")</f>
        <v>2011</v>
      </c>
      <c r="P15" s="7" t="str" cm="1">
        <f t="array" ref="P15">_xlfn.SWITCH(DATA_1_M[[#This Row],[WEATHERSIT]],1,"CLEAR SKY",2,"MIST SKY",3,"DARK SKY",4,"RAINY &amp; DARK SKY")</f>
        <v>MIST SKY</v>
      </c>
      <c r="Q15" s="7" t="str" cm="1">
        <f t="array" ref="Q15">_xlfn.SWITCH(DATA_1_M[[#This Row],[SEASON]],1,"WINTER",2,"SUMMER",3,"MONSOON",4,"POST MONSOON/AUTUMN")</f>
        <v>WINTER</v>
      </c>
    </row>
    <row r="16" spans="1:17" ht="12.75" x14ac:dyDescent="0.2">
      <c r="A16" s="9">
        <v>15</v>
      </c>
      <c r="B16" s="8">
        <v>40544</v>
      </c>
      <c r="C16" s="7">
        <v>1</v>
      </c>
      <c r="D16" s="7">
        <v>0</v>
      </c>
      <c r="E16" s="7">
        <v>1</v>
      </c>
      <c r="F16" s="7">
        <v>14</v>
      </c>
      <c r="G16" s="7" t="b">
        <v>0</v>
      </c>
      <c r="H16" s="7">
        <v>6</v>
      </c>
      <c r="I16" s="7">
        <v>2</v>
      </c>
      <c r="J16" s="37">
        <v>0.46</v>
      </c>
      <c r="K16" s="6" t="str">
        <f t="shared" si="0"/>
        <v>Sat</v>
      </c>
      <c r="L16" s="25">
        <f>IF(DATA_1_M[[#This Row],[TEMP]]="",AVERAGE(DATA_1_M[TEMP]),DATA_1_M[[#This Row],[TEMP]])</f>
        <v>0.46</v>
      </c>
      <c r="M16" s="64">
        <f>TIME(DATA_1_M[[#This Row],[HR]],,)</f>
        <v>0.58333333333333337</v>
      </c>
      <c r="N16" s="7" t="str">
        <f>TEXT(DATA_1_M[[#This Row],[DTEDAY]],"MMM")</f>
        <v>Jan</v>
      </c>
      <c r="O16" s="7" t="str">
        <f>TEXT(DATA_1_M[[#This Row],[DTEDAY]],"YYY")</f>
        <v>2011</v>
      </c>
      <c r="P16" s="7" t="str" cm="1">
        <f t="array" ref="P16">_xlfn.SWITCH(DATA_1_M[[#This Row],[WEATHERSIT]],1,"CLEAR SKY",2,"MIST SKY",3,"DARK SKY",4,"RAINY &amp; DARK SKY")</f>
        <v>MIST SKY</v>
      </c>
      <c r="Q16" s="7" t="str" cm="1">
        <f t="array" ref="Q16">_xlfn.SWITCH(DATA_1_M[[#This Row],[SEASON]],1,"WINTER",2,"SUMMER",3,"MONSOON",4,"POST MONSOON/AUTUMN")</f>
        <v>WINTER</v>
      </c>
    </row>
    <row r="17" spans="1:17" ht="12.75" x14ac:dyDescent="0.2">
      <c r="A17" s="9">
        <v>16</v>
      </c>
      <c r="B17" s="8">
        <v>40544</v>
      </c>
      <c r="C17" s="7">
        <v>1</v>
      </c>
      <c r="D17" s="7">
        <v>0</v>
      </c>
      <c r="E17" s="7">
        <v>1</v>
      </c>
      <c r="F17" s="7">
        <v>15</v>
      </c>
      <c r="G17" s="7" t="b">
        <v>0</v>
      </c>
      <c r="H17" s="7">
        <v>6</v>
      </c>
      <c r="I17" s="7">
        <v>2</v>
      </c>
      <c r="J17" s="37">
        <v>0.44</v>
      </c>
      <c r="K17" s="6" t="str">
        <f t="shared" si="0"/>
        <v>Sat</v>
      </c>
      <c r="L17" s="25">
        <f>IF(DATA_1_M[[#This Row],[TEMP]]="",AVERAGE(DATA_1_M[TEMP]),DATA_1_M[[#This Row],[TEMP]])</f>
        <v>0.44</v>
      </c>
      <c r="M17" s="64">
        <f>TIME(DATA_1_M[[#This Row],[HR]],,)</f>
        <v>0.625</v>
      </c>
      <c r="N17" s="7" t="str">
        <f>TEXT(DATA_1_M[[#This Row],[DTEDAY]],"MMM")</f>
        <v>Jan</v>
      </c>
      <c r="O17" s="7" t="str">
        <f>TEXT(DATA_1_M[[#This Row],[DTEDAY]],"YYY")</f>
        <v>2011</v>
      </c>
      <c r="P17" s="7" t="str" cm="1">
        <f t="array" ref="P17">_xlfn.SWITCH(DATA_1_M[[#This Row],[WEATHERSIT]],1,"CLEAR SKY",2,"MIST SKY",3,"DARK SKY",4,"RAINY &amp; DARK SKY")</f>
        <v>MIST SKY</v>
      </c>
      <c r="Q17" s="7" t="str" cm="1">
        <f t="array" ref="Q17">_xlfn.SWITCH(DATA_1_M[[#This Row],[SEASON]],1,"WINTER",2,"SUMMER",3,"MONSOON",4,"POST MONSOON/AUTUMN")</f>
        <v>WINTER</v>
      </c>
    </row>
    <row r="18" spans="1:17" ht="12.75" x14ac:dyDescent="0.2">
      <c r="A18" s="9">
        <v>17</v>
      </c>
      <c r="B18" s="8">
        <v>40544</v>
      </c>
      <c r="C18" s="7">
        <v>1</v>
      </c>
      <c r="D18" s="7">
        <v>0</v>
      </c>
      <c r="E18" s="7">
        <v>1</v>
      </c>
      <c r="F18" s="7">
        <v>16</v>
      </c>
      <c r="G18" s="7" t="b">
        <v>0</v>
      </c>
      <c r="H18" s="7">
        <v>6</v>
      </c>
      <c r="I18" s="7">
        <v>2</v>
      </c>
      <c r="J18" s="37">
        <v>0.42</v>
      </c>
      <c r="K18" s="6" t="str">
        <f t="shared" si="0"/>
        <v>Sat</v>
      </c>
      <c r="L18" s="25">
        <f>IF(DATA_1_M[[#This Row],[TEMP]]="",AVERAGE(DATA_1_M[TEMP]),DATA_1_M[[#This Row],[TEMP]])</f>
        <v>0.42</v>
      </c>
      <c r="M18" s="64">
        <f>TIME(DATA_1_M[[#This Row],[HR]],,)</f>
        <v>0.66666666666666663</v>
      </c>
      <c r="N18" s="7" t="str">
        <f>TEXT(DATA_1_M[[#This Row],[DTEDAY]],"MMM")</f>
        <v>Jan</v>
      </c>
      <c r="O18" s="7" t="str">
        <f>TEXT(DATA_1_M[[#This Row],[DTEDAY]],"YYY")</f>
        <v>2011</v>
      </c>
      <c r="P18" s="7" t="str" cm="1">
        <f t="array" ref="P18">_xlfn.SWITCH(DATA_1_M[[#This Row],[WEATHERSIT]],1,"CLEAR SKY",2,"MIST SKY",3,"DARK SKY",4,"RAINY &amp; DARK SKY")</f>
        <v>MIST SKY</v>
      </c>
      <c r="Q18" s="7" t="str" cm="1">
        <f t="array" ref="Q18">_xlfn.SWITCH(DATA_1_M[[#This Row],[SEASON]],1,"WINTER",2,"SUMMER",3,"MONSOON",4,"POST MONSOON/AUTUMN")</f>
        <v>WINTER</v>
      </c>
    </row>
    <row r="19" spans="1:17" ht="12.75" x14ac:dyDescent="0.2">
      <c r="A19" s="9">
        <v>18</v>
      </c>
      <c r="B19" s="8">
        <v>40544</v>
      </c>
      <c r="C19" s="7">
        <v>1</v>
      </c>
      <c r="D19" s="7">
        <v>0</v>
      </c>
      <c r="E19" s="7">
        <v>1</v>
      </c>
      <c r="F19" s="7">
        <v>17</v>
      </c>
      <c r="G19" s="7" t="b">
        <v>0</v>
      </c>
      <c r="H19" s="7">
        <v>6</v>
      </c>
      <c r="I19" s="7">
        <v>2</v>
      </c>
      <c r="J19" s="37">
        <v>0.44</v>
      </c>
      <c r="K19" s="6" t="str">
        <f t="shared" si="0"/>
        <v>Sat</v>
      </c>
      <c r="L19" s="25">
        <f>IF(DATA_1_M[[#This Row],[TEMP]]="",AVERAGE(DATA_1_M[TEMP]),DATA_1_M[[#This Row],[TEMP]])</f>
        <v>0.44</v>
      </c>
      <c r="M19" s="64">
        <f>TIME(DATA_1_M[[#This Row],[HR]],,)</f>
        <v>0.70833333333333337</v>
      </c>
      <c r="N19" s="7" t="str">
        <f>TEXT(DATA_1_M[[#This Row],[DTEDAY]],"MMM")</f>
        <v>Jan</v>
      </c>
      <c r="O19" s="7" t="str">
        <f>TEXT(DATA_1_M[[#This Row],[DTEDAY]],"YYY")</f>
        <v>2011</v>
      </c>
      <c r="P19" s="7" t="str" cm="1">
        <f t="array" ref="P19">_xlfn.SWITCH(DATA_1_M[[#This Row],[WEATHERSIT]],1,"CLEAR SKY",2,"MIST SKY",3,"DARK SKY",4,"RAINY &amp; DARK SKY")</f>
        <v>MIST SKY</v>
      </c>
      <c r="Q19" s="7" t="str" cm="1">
        <f t="array" ref="Q19">_xlfn.SWITCH(DATA_1_M[[#This Row],[SEASON]],1,"WINTER",2,"SUMMER",3,"MONSOON",4,"POST MONSOON/AUTUMN")</f>
        <v>WINTER</v>
      </c>
    </row>
    <row r="20" spans="1:17" ht="12.75" x14ac:dyDescent="0.2">
      <c r="A20" s="9">
        <v>19</v>
      </c>
      <c r="B20" s="8">
        <v>40544</v>
      </c>
      <c r="C20" s="7">
        <v>1</v>
      </c>
      <c r="D20" s="7">
        <v>0</v>
      </c>
      <c r="E20" s="7">
        <v>1</v>
      </c>
      <c r="F20" s="7">
        <v>18</v>
      </c>
      <c r="G20" s="7" t="b">
        <v>0</v>
      </c>
      <c r="H20" s="7">
        <v>6</v>
      </c>
      <c r="I20" s="7">
        <v>3</v>
      </c>
      <c r="J20" s="37">
        <v>0.42</v>
      </c>
      <c r="K20" s="6" t="str">
        <f t="shared" si="0"/>
        <v>Sat</v>
      </c>
      <c r="L20" s="25">
        <f>IF(DATA_1_M[[#This Row],[TEMP]]="",AVERAGE(DATA_1_M[TEMP]),DATA_1_M[[#This Row],[TEMP]])</f>
        <v>0.42</v>
      </c>
      <c r="M20" s="64">
        <f>TIME(DATA_1_M[[#This Row],[HR]],,)</f>
        <v>0.75</v>
      </c>
      <c r="N20" s="7" t="str">
        <f>TEXT(DATA_1_M[[#This Row],[DTEDAY]],"MMM")</f>
        <v>Jan</v>
      </c>
      <c r="O20" s="7" t="str">
        <f>TEXT(DATA_1_M[[#This Row],[DTEDAY]],"YYY")</f>
        <v>2011</v>
      </c>
      <c r="P20" s="7" t="str" cm="1">
        <f t="array" ref="P20">_xlfn.SWITCH(DATA_1_M[[#This Row],[WEATHERSIT]],1,"CLEAR SKY",2,"MIST SKY",3,"DARK SKY",4,"RAINY &amp; DARK SKY")</f>
        <v>DARK SKY</v>
      </c>
      <c r="Q20" s="7" t="str" cm="1">
        <f t="array" ref="Q20">_xlfn.SWITCH(DATA_1_M[[#This Row],[SEASON]],1,"WINTER",2,"SUMMER",3,"MONSOON",4,"POST MONSOON/AUTUMN")</f>
        <v>WINTER</v>
      </c>
    </row>
    <row r="21" spans="1:17" ht="12.75" x14ac:dyDescent="0.2">
      <c r="A21" s="9">
        <v>20</v>
      </c>
      <c r="B21" s="8">
        <v>40544</v>
      </c>
      <c r="C21" s="7">
        <v>1</v>
      </c>
      <c r="D21" s="7">
        <v>0</v>
      </c>
      <c r="E21" s="7">
        <v>1</v>
      </c>
      <c r="F21" s="7">
        <v>19</v>
      </c>
      <c r="G21" s="7" t="b">
        <v>0</v>
      </c>
      <c r="H21" s="7">
        <v>6</v>
      </c>
      <c r="I21" s="7">
        <v>3</v>
      </c>
      <c r="J21" s="37">
        <v>0.42</v>
      </c>
      <c r="K21" s="6" t="str">
        <f t="shared" si="0"/>
        <v>Sat</v>
      </c>
      <c r="L21" s="25">
        <f>IF(DATA_1_M[[#This Row],[TEMP]]="",AVERAGE(DATA_1_M[TEMP]),DATA_1_M[[#This Row],[TEMP]])</f>
        <v>0.42</v>
      </c>
      <c r="M21" s="64">
        <f>TIME(DATA_1_M[[#This Row],[HR]],,)</f>
        <v>0.79166666666666663</v>
      </c>
      <c r="N21" s="7" t="str">
        <f>TEXT(DATA_1_M[[#This Row],[DTEDAY]],"MMM")</f>
        <v>Jan</v>
      </c>
      <c r="O21" s="7" t="str">
        <f>TEXT(DATA_1_M[[#This Row],[DTEDAY]],"YYY")</f>
        <v>2011</v>
      </c>
      <c r="P21" s="7" t="str" cm="1">
        <f t="array" ref="P21">_xlfn.SWITCH(DATA_1_M[[#This Row],[WEATHERSIT]],1,"CLEAR SKY",2,"MIST SKY",3,"DARK SKY",4,"RAINY &amp; DARK SKY")</f>
        <v>DARK SKY</v>
      </c>
      <c r="Q21" s="7" t="str" cm="1">
        <f t="array" ref="Q21">_xlfn.SWITCH(DATA_1_M[[#This Row],[SEASON]],1,"WINTER",2,"SUMMER",3,"MONSOON",4,"POST MONSOON/AUTUMN")</f>
        <v>WINTER</v>
      </c>
    </row>
    <row r="22" spans="1:17" ht="12.75" x14ac:dyDescent="0.2">
      <c r="A22" s="9">
        <v>21</v>
      </c>
      <c r="B22" s="8">
        <v>40544</v>
      </c>
      <c r="C22" s="7">
        <v>1</v>
      </c>
      <c r="D22" s="7">
        <v>0</v>
      </c>
      <c r="E22" s="7">
        <v>1</v>
      </c>
      <c r="F22" s="7">
        <v>20</v>
      </c>
      <c r="G22" s="7" t="b">
        <v>0</v>
      </c>
      <c r="H22" s="7">
        <v>6</v>
      </c>
      <c r="I22" s="7">
        <v>2</v>
      </c>
      <c r="J22" s="37">
        <v>0.4</v>
      </c>
      <c r="K22" s="6" t="str">
        <f t="shared" si="0"/>
        <v>Sat</v>
      </c>
      <c r="L22" s="25">
        <f>IF(DATA_1_M[[#This Row],[TEMP]]="",AVERAGE(DATA_1_M[TEMP]),DATA_1_M[[#This Row],[TEMP]])</f>
        <v>0.4</v>
      </c>
      <c r="M22" s="64">
        <f>TIME(DATA_1_M[[#This Row],[HR]],,)</f>
        <v>0.83333333333333337</v>
      </c>
      <c r="N22" s="7" t="str">
        <f>TEXT(DATA_1_M[[#This Row],[DTEDAY]],"MMM")</f>
        <v>Jan</v>
      </c>
      <c r="O22" s="7" t="str">
        <f>TEXT(DATA_1_M[[#This Row],[DTEDAY]],"YYY")</f>
        <v>2011</v>
      </c>
      <c r="P22" s="7" t="str" cm="1">
        <f t="array" ref="P22">_xlfn.SWITCH(DATA_1_M[[#This Row],[WEATHERSIT]],1,"CLEAR SKY",2,"MIST SKY",3,"DARK SKY",4,"RAINY &amp; DARK SKY")</f>
        <v>MIST SKY</v>
      </c>
      <c r="Q22" s="7" t="str" cm="1">
        <f t="array" ref="Q22">_xlfn.SWITCH(DATA_1_M[[#This Row],[SEASON]],1,"WINTER",2,"SUMMER",3,"MONSOON",4,"POST MONSOON/AUTUMN")</f>
        <v>WINTER</v>
      </c>
    </row>
    <row r="23" spans="1:17" ht="12.75" x14ac:dyDescent="0.2">
      <c r="A23" s="9">
        <v>22</v>
      </c>
      <c r="B23" s="8">
        <v>40544</v>
      </c>
      <c r="C23" s="7">
        <v>1</v>
      </c>
      <c r="D23" s="7">
        <v>0</v>
      </c>
      <c r="E23" s="7">
        <v>1</v>
      </c>
      <c r="F23" s="7">
        <v>21</v>
      </c>
      <c r="G23" s="7" t="b">
        <v>0</v>
      </c>
      <c r="H23" s="7">
        <v>6</v>
      </c>
      <c r="I23" s="7">
        <v>2</v>
      </c>
      <c r="J23" s="37">
        <v>0.4</v>
      </c>
      <c r="K23" s="6" t="str">
        <f t="shared" si="0"/>
        <v>Sat</v>
      </c>
      <c r="L23" s="25">
        <f>IF(DATA_1_M[[#This Row],[TEMP]]="",AVERAGE(DATA_1_M[TEMP]),DATA_1_M[[#This Row],[TEMP]])</f>
        <v>0.4</v>
      </c>
      <c r="M23" s="64">
        <f>TIME(DATA_1_M[[#This Row],[HR]],,)</f>
        <v>0.875</v>
      </c>
      <c r="N23" s="7" t="str">
        <f>TEXT(DATA_1_M[[#This Row],[DTEDAY]],"MMM")</f>
        <v>Jan</v>
      </c>
      <c r="O23" s="7" t="str">
        <f>TEXT(DATA_1_M[[#This Row],[DTEDAY]],"YYY")</f>
        <v>2011</v>
      </c>
      <c r="P23" s="7" t="str" cm="1">
        <f t="array" ref="P23">_xlfn.SWITCH(DATA_1_M[[#This Row],[WEATHERSIT]],1,"CLEAR SKY",2,"MIST SKY",3,"DARK SKY",4,"RAINY &amp; DARK SKY")</f>
        <v>MIST SKY</v>
      </c>
      <c r="Q23" s="7" t="str" cm="1">
        <f t="array" ref="Q23">_xlfn.SWITCH(DATA_1_M[[#This Row],[SEASON]],1,"WINTER",2,"SUMMER",3,"MONSOON",4,"POST MONSOON/AUTUMN")</f>
        <v>WINTER</v>
      </c>
    </row>
    <row r="24" spans="1:17" ht="12.75" x14ac:dyDescent="0.2">
      <c r="A24" s="9">
        <v>23</v>
      </c>
      <c r="B24" s="8">
        <v>40544</v>
      </c>
      <c r="C24" s="7">
        <v>1</v>
      </c>
      <c r="D24" s="7">
        <v>0</v>
      </c>
      <c r="E24" s="7">
        <v>1</v>
      </c>
      <c r="F24" s="7">
        <v>22</v>
      </c>
      <c r="G24" s="7" t="b">
        <v>0</v>
      </c>
      <c r="H24" s="7">
        <v>6</v>
      </c>
      <c r="I24" s="7">
        <v>2</v>
      </c>
      <c r="J24" s="37">
        <v>0.4</v>
      </c>
      <c r="K24" s="6" t="str">
        <f t="shared" si="0"/>
        <v>Sat</v>
      </c>
      <c r="L24" s="25">
        <f>IF(DATA_1_M[[#This Row],[TEMP]]="",AVERAGE(DATA_1_M[TEMP]),DATA_1_M[[#This Row],[TEMP]])</f>
        <v>0.4</v>
      </c>
      <c r="M24" s="64">
        <f>TIME(DATA_1_M[[#This Row],[HR]],,)</f>
        <v>0.91666666666666663</v>
      </c>
      <c r="N24" s="7" t="str">
        <f>TEXT(DATA_1_M[[#This Row],[DTEDAY]],"MMM")</f>
        <v>Jan</v>
      </c>
      <c r="O24" s="7" t="str">
        <f>TEXT(DATA_1_M[[#This Row],[DTEDAY]],"YYY")</f>
        <v>2011</v>
      </c>
      <c r="P24" s="7" t="str" cm="1">
        <f t="array" ref="P24">_xlfn.SWITCH(DATA_1_M[[#This Row],[WEATHERSIT]],1,"CLEAR SKY",2,"MIST SKY",3,"DARK SKY",4,"RAINY &amp; DARK SKY")</f>
        <v>MIST SKY</v>
      </c>
      <c r="Q24" s="7" t="str" cm="1">
        <f t="array" ref="Q24">_xlfn.SWITCH(DATA_1_M[[#This Row],[SEASON]],1,"WINTER",2,"SUMMER",3,"MONSOON",4,"POST MONSOON/AUTUMN")</f>
        <v>WINTER</v>
      </c>
    </row>
    <row r="25" spans="1:17" ht="12.75" x14ac:dyDescent="0.2">
      <c r="A25" s="9">
        <v>24</v>
      </c>
      <c r="B25" s="8">
        <v>40544</v>
      </c>
      <c r="C25" s="7">
        <v>1</v>
      </c>
      <c r="D25" s="7">
        <v>0</v>
      </c>
      <c r="E25" s="7">
        <v>1</v>
      </c>
      <c r="F25" s="7">
        <v>23</v>
      </c>
      <c r="G25" s="7" t="b">
        <v>0</v>
      </c>
      <c r="H25" s="7">
        <v>6</v>
      </c>
      <c r="I25" s="7">
        <v>2</v>
      </c>
      <c r="J25" s="37">
        <v>0.46</v>
      </c>
      <c r="K25" s="6" t="str">
        <f t="shared" si="0"/>
        <v>Sat</v>
      </c>
      <c r="L25" s="25">
        <f>IF(DATA_1_M[[#This Row],[TEMP]]="",AVERAGE(DATA_1_M[TEMP]),DATA_1_M[[#This Row],[TEMP]])</f>
        <v>0.46</v>
      </c>
      <c r="M25" s="64">
        <f>TIME(DATA_1_M[[#This Row],[HR]],,)</f>
        <v>0.95833333333333337</v>
      </c>
      <c r="N25" s="7" t="str">
        <f>TEXT(DATA_1_M[[#This Row],[DTEDAY]],"MMM")</f>
        <v>Jan</v>
      </c>
      <c r="O25" s="7" t="str">
        <f>TEXT(DATA_1_M[[#This Row],[DTEDAY]],"YYY")</f>
        <v>2011</v>
      </c>
      <c r="P25" s="7" t="str" cm="1">
        <f t="array" ref="P25">_xlfn.SWITCH(DATA_1_M[[#This Row],[WEATHERSIT]],1,"CLEAR SKY",2,"MIST SKY",3,"DARK SKY",4,"RAINY &amp; DARK SKY")</f>
        <v>MIST SKY</v>
      </c>
      <c r="Q25" s="7" t="str" cm="1">
        <f t="array" ref="Q25">_xlfn.SWITCH(DATA_1_M[[#This Row],[SEASON]],1,"WINTER",2,"SUMMER",3,"MONSOON",4,"POST MONSOON/AUTUMN")</f>
        <v>WINTER</v>
      </c>
    </row>
    <row r="26" spans="1:17" ht="12.75" x14ac:dyDescent="0.2">
      <c r="A26" s="9">
        <v>25</v>
      </c>
      <c r="B26" s="8">
        <v>40545</v>
      </c>
      <c r="C26" s="7">
        <v>1</v>
      </c>
      <c r="D26" s="7">
        <v>0</v>
      </c>
      <c r="E26" s="7">
        <v>1</v>
      </c>
      <c r="F26" s="7">
        <v>0</v>
      </c>
      <c r="G26" s="7" t="b">
        <v>0</v>
      </c>
      <c r="H26" s="7">
        <v>0</v>
      </c>
      <c r="I26" s="7">
        <v>2</v>
      </c>
      <c r="J26" s="37">
        <v>0.46</v>
      </c>
      <c r="K26" s="6" t="str">
        <f t="shared" si="0"/>
        <v>Sun</v>
      </c>
      <c r="L26" s="25">
        <f>IF(DATA_1_M[[#This Row],[TEMP]]="",AVERAGE(DATA_1_M[TEMP]),DATA_1_M[[#This Row],[TEMP]])</f>
        <v>0.46</v>
      </c>
      <c r="M26" s="64">
        <f>TIME(DATA_1_M[[#This Row],[HR]],,)</f>
        <v>0</v>
      </c>
      <c r="N26" s="7" t="str">
        <f>TEXT(DATA_1_M[[#This Row],[DTEDAY]],"MMM")</f>
        <v>Jan</v>
      </c>
      <c r="O26" s="7" t="str">
        <f>TEXT(DATA_1_M[[#This Row],[DTEDAY]],"YYY")</f>
        <v>2011</v>
      </c>
      <c r="P26" s="7" t="str" cm="1">
        <f t="array" ref="P26">_xlfn.SWITCH(DATA_1_M[[#This Row],[WEATHERSIT]],1,"CLEAR SKY",2,"MIST SKY",3,"DARK SKY",4,"RAINY &amp; DARK SKY")</f>
        <v>MIST SKY</v>
      </c>
      <c r="Q26" s="7" t="str" cm="1">
        <f t="array" ref="Q26">_xlfn.SWITCH(DATA_1_M[[#This Row],[SEASON]],1,"WINTER",2,"SUMMER",3,"MONSOON",4,"POST MONSOON/AUTUMN")</f>
        <v>WINTER</v>
      </c>
    </row>
    <row r="27" spans="1:17" ht="12.75" x14ac:dyDescent="0.2">
      <c r="A27" s="9">
        <v>26</v>
      </c>
      <c r="B27" s="8">
        <v>40545</v>
      </c>
      <c r="C27" s="7">
        <v>1</v>
      </c>
      <c r="D27" s="7">
        <v>0</v>
      </c>
      <c r="E27" s="7">
        <v>1</v>
      </c>
      <c r="F27" s="7">
        <v>1</v>
      </c>
      <c r="G27" s="7" t="b">
        <v>0</v>
      </c>
      <c r="H27" s="7">
        <v>0</v>
      </c>
      <c r="I27" s="7">
        <v>2</v>
      </c>
      <c r="J27" s="37">
        <v>0.44</v>
      </c>
      <c r="K27" s="6" t="str">
        <f t="shared" si="0"/>
        <v>Sun</v>
      </c>
      <c r="L27" s="25">
        <f>IF(DATA_1_M[[#This Row],[TEMP]]="",AVERAGE(DATA_1_M[TEMP]),DATA_1_M[[#This Row],[TEMP]])</f>
        <v>0.44</v>
      </c>
      <c r="M27" s="64">
        <f>TIME(DATA_1_M[[#This Row],[HR]],,)</f>
        <v>4.1666666666666664E-2</v>
      </c>
      <c r="N27" s="7" t="str">
        <f>TEXT(DATA_1_M[[#This Row],[DTEDAY]],"MMM")</f>
        <v>Jan</v>
      </c>
      <c r="O27" s="7" t="str">
        <f>TEXT(DATA_1_M[[#This Row],[DTEDAY]],"YYY")</f>
        <v>2011</v>
      </c>
      <c r="P27" s="7" t="str" cm="1">
        <f t="array" ref="P27">_xlfn.SWITCH(DATA_1_M[[#This Row],[WEATHERSIT]],1,"CLEAR SKY",2,"MIST SKY",3,"DARK SKY",4,"RAINY &amp; DARK SKY")</f>
        <v>MIST SKY</v>
      </c>
      <c r="Q27" s="7" t="str" cm="1">
        <f t="array" ref="Q27">_xlfn.SWITCH(DATA_1_M[[#This Row],[SEASON]],1,"WINTER",2,"SUMMER",3,"MONSOON",4,"POST MONSOON/AUTUMN")</f>
        <v>WINTER</v>
      </c>
    </row>
    <row r="28" spans="1:17" ht="12.75" x14ac:dyDescent="0.2">
      <c r="A28" s="9">
        <v>27</v>
      </c>
      <c r="B28" s="8">
        <v>40545</v>
      </c>
      <c r="C28" s="7">
        <v>1</v>
      </c>
      <c r="D28" s="7">
        <v>0</v>
      </c>
      <c r="E28" s="7">
        <v>1</v>
      </c>
      <c r="F28" s="7">
        <v>2</v>
      </c>
      <c r="G28" s="7" t="b">
        <v>0</v>
      </c>
      <c r="H28" s="7">
        <v>0</v>
      </c>
      <c r="I28" s="7">
        <v>2</v>
      </c>
      <c r="J28" s="37">
        <v>0.42</v>
      </c>
      <c r="K28" s="6" t="str">
        <f t="shared" si="0"/>
        <v>Sun</v>
      </c>
      <c r="L28" s="25">
        <f>IF(DATA_1_M[[#This Row],[TEMP]]="",AVERAGE(DATA_1_M[TEMP]),DATA_1_M[[#This Row],[TEMP]])</f>
        <v>0.42</v>
      </c>
      <c r="M28" s="64">
        <f>TIME(DATA_1_M[[#This Row],[HR]],,)</f>
        <v>8.3333333333333329E-2</v>
      </c>
      <c r="N28" s="7" t="str">
        <f>TEXT(DATA_1_M[[#This Row],[DTEDAY]],"MMM")</f>
        <v>Jan</v>
      </c>
      <c r="O28" s="7" t="str">
        <f>TEXT(DATA_1_M[[#This Row],[DTEDAY]],"YYY")</f>
        <v>2011</v>
      </c>
      <c r="P28" s="7" t="str" cm="1">
        <f t="array" ref="P28">_xlfn.SWITCH(DATA_1_M[[#This Row],[WEATHERSIT]],1,"CLEAR SKY",2,"MIST SKY",3,"DARK SKY",4,"RAINY &amp; DARK SKY")</f>
        <v>MIST SKY</v>
      </c>
      <c r="Q28" s="7" t="str" cm="1">
        <f t="array" ref="Q28">_xlfn.SWITCH(DATA_1_M[[#This Row],[SEASON]],1,"WINTER",2,"SUMMER",3,"MONSOON",4,"POST MONSOON/AUTUMN")</f>
        <v>WINTER</v>
      </c>
    </row>
    <row r="29" spans="1:17" ht="12.75" x14ac:dyDescent="0.2">
      <c r="A29" s="9">
        <v>28</v>
      </c>
      <c r="B29" s="8">
        <v>40545</v>
      </c>
      <c r="C29" s="7">
        <v>1</v>
      </c>
      <c r="D29" s="7">
        <v>0</v>
      </c>
      <c r="E29" s="7">
        <v>1</v>
      </c>
      <c r="F29" s="7">
        <v>3</v>
      </c>
      <c r="G29" s="7" t="b">
        <v>0</v>
      </c>
      <c r="H29" s="7">
        <v>0</v>
      </c>
      <c r="I29" s="7">
        <v>2</v>
      </c>
      <c r="J29" s="37">
        <v>0.46</v>
      </c>
      <c r="K29" s="6" t="str">
        <f t="shared" si="0"/>
        <v>Sun</v>
      </c>
      <c r="L29" s="25">
        <f>IF(DATA_1_M[[#This Row],[TEMP]]="",AVERAGE(DATA_1_M[TEMP]),DATA_1_M[[#This Row],[TEMP]])</f>
        <v>0.46</v>
      </c>
      <c r="M29" s="64">
        <f>TIME(DATA_1_M[[#This Row],[HR]],,)</f>
        <v>0.125</v>
      </c>
      <c r="N29" s="7" t="str">
        <f>TEXT(DATA_1_M[[#This Row],[DTEDAY]],"MMM")</f>
        <v>Jan</v>
      </c>
      <c r="O29" s="7" t="str">
        <f>TEXT(DATA_1_M[[#This Row],[DTEDAY]],"YYY")</f>
        <v>2011</v>
      </c>
      <c r="P29" s="7" t="str" cm="1">
        <f t="array" ref="P29">_xlfn.SWITCH(DATA_1_M[[#This Row],[WEATHERSIT]],1,"CLEAR SKY",2,"MIST SKY",3,"DARK SKY",4,"RAINY &amp; DARK SKY")</f>
        <v>MIST SKY</v>
      </c>
      <c r="Q29" s="7" t="str" cm="1">
        <f t="array" ref="Q29">_xlfn.SWITCH(DATA_1_M[[#This Row],[SEASON]],1,"WINTER",2,"SUMMER",3,"MONSOON",4,"POST MONSOON/AUTUMN")</f>
        <v>WINTER</v>
      </c>
    </row>
    <row r="30" spans="1:17" ht="12.75" x14ac:dyDescent="0.2">
      <c r="A30" s="9">
        <v>29</v>
      </c>
      <c r="B30" s="8">
        <v>40545</v>
      </c>
      <c r="C30" s="7">
        <v>1</v>
      </c>
      <c r="D30" s="7">
        <v>0</v>
      </c>
      <c r="E30" s="7">
        <v>1</v>
      </c>
      <c r="F30" s="7">
        <v>4</v>
      </c>
      <c r="G30" s="7" t="b">
        <v>0</v>
      </c>
      <c r="H30" s="7">
        <v>0</v>
      </c>
      <c r="I30" s="7">
        <v>2</v>
      </c>
      <c r="J30" s="37">
        <v>0.46</v>
      </c>
      <c r="K30" s="6" t="str">
        <f t="shared" si="0"/>
        <v>Sun</v>
      </c>
      <c r="L30" s="25">
        <f>IF(DATA_1_M[[#This Row],[TEMP]]="",AVERAGE(DATA_1_M[TEMP]),DATA_1_M[[#This Row],[TEMP]])</f>
        <v>0.46</v>
      </c>
      <c r="M30" s="64">
        <f>TIME(DATA_1_M[[#This Row],[HR]],,)</f>
        <v>0.16666666666666666</v>
      </c>
      <c r="N30" s="7" t="str">
        <f>TEXT(DATA_1_M[[#This Row],[DTEDAY]],"MMM")</f>
        <v>Jan</v>
      </c>
      <c r="O30" s="7" t="str">
        <f>TEXT(DATA_1_M[[#This Row],[DTEDAY]],"YYY")</f>
        <v>2011</v>
      </c>
      <c r="P30" s="7" t="str" cm="1">
        <f t="array" ref="P30">_xlfn.SWITCH(DATA_1_M[[#This Row],[WEATHERSIT]],1,"CLEAR SKY",2,"MIST SKY",3,"DARK SKY",4,"RAINY &amp; DARK SKY")</f>
        <v>MIST SKY</v>
      </c>
      <c r="Q30" s="7" t="str" cm="1">
        <f t="array" ref="Q30">_xlfn.SWITCH(DATA_1_M[[#This Row],[SEASON]],1,"WINTER",2,"SUMMER",3,"MONSOON",4,"POST MONSOON/AUTUMN")</f>
        <v>WINTER</v>
      </c>
    </row>
    <row r="31" spans="1:17" ht="12.75" x14ac:dyDescent="0.2">
      <c r="A31" s="9">
        <v>30</v>
      </c>
      <c r="B31" s="8">
        <v>40545</v>
      </c>
      <c r="C31" s="7">
        <v>1</v>
      </c>
      <c r="D31" s="7">
        <v>0</v>
      </c>
      <c r="E31" s="7">
        <v>1</v>
      </c>
      <c r="F31" s="7">
        <v>6</v>
      </c>
      <c r="G31" s="7" t="b">
        <v>0</v>
      </c>
      <c r="H31" s="7">
        <v>0</v>
      </c>
      <c r="I31" s="7">
        <v>3</v>
      </c>
      <c r="J31" s="37">
        <v>0.42</v>
      </c>
      <c r="K31" s="6" t="str">
        <f t="shared" si="0"/>
        <v>Sun</v>
      </c>
      <c r="L31" s="25">
        <f>IF(DATA_1_M[[#This Row],[TEMP]]="",AVERAGE(DATA_1_M[TEMP]),DATA_1_M[[#This Row],[TEMP]])</f>
        <v>0.42</v>
      </c>
      <c r="M31" s="64">
        <f>TIME(DATA_1_M[[#This Row],[HR]],,)</f>
        <v>0.25</v>
      </c>
      <c r="N31" s="7" t="str">
        <f>TEXT(DATA_1_M[[#This Row],[DTEDAY]],"MMM")</f>
        <v>Jan</v>
      </c>
      <c r="O31" s="7" t="str">
        <f>TEXT(DATA_1_M[[#This Row],[DTEDAY]],"YYY")</f>
        <v>2011</v>
      </c>
      <c r="P31" s="7" t="str" cm="1">
        <f t="array" ref="P31">_xlfn.SWITCH(DATA_1_M[[#This Row],[WEATHERSIT]],1,"CLEAR SKY",2,"MIST SKY",3,"DARK SKY",4,"RAINY &amp; DARK SKY")</f>
        <v>DARK SKY</v>
      </c>
      <c r="Q31" s="7" t="str" cm="1">
        <f t="array" ref="Q31">_xlfn.SWITCH(DATA_1_M[[#This Row],[SEASON]],1,"WINTER",2,"SUMMER",3,"MONSOON",4,"POST MONSOON/AUTUMN")</f>
        <v>WINTER</v>
      </c>
    </row>
    <row r="32" spans="1:17" ht="12.75" x14ac:dyDescent="0.2">
      <c r="A32" s="9">
        <v>31</v>
      </c>
      <c r="B32" s="8">
        <v>40545</v>
      </c>
      <c r="C32" s="7">
        <v>1</v>
      </c>
      <c r="D32" s="7">
        <v>0</v>
      </c>
      <c r="E32" s="7">
        <v>1</v>
      </c>
      <c r="F32" s="7">
        <v>7</v>
      </c>
      <c r="G32" s="7" t="b">
        <v>0</v>
      </c>
      <c r="H32" s="7">
        <v>0</v>
      </c>
      <c r="I32" s="7">
        <v>2</v>
      </c>
      <c r="J32" s="37">
        <v>0.4</v>
      </c>
      <c r="K32" s="6" t="str">
        <f t="shared" si="0"/>
        <v>Sun</v>
      </c>
      <c r="L32" s="25">
        <f>IF(DATA_1_M[[#This Row],[TEMP]]="",AVERAGE(DATA_1_M[TEMP]),DATA_1_M[[#This Row],[TEMP]])</f>
        <v>0.4</v>
      </c>
      <c r="M32" s="64">
        <f>TIME(DATA_1_M[[#This Row],[HR]],,)</f>
        <v>0.29166666666666669</v>
      </c>
      <c r="N32" s="7" t="str">
        <f>TEXT(DATA_1_M[[#This Row],[DTEDAY]],"MMM")</f>
        <v>Jan</v>
      </c>
      <c r="O32" s="7" t="str">
        <f>TEXT(DATA_1_M[[#This Row],[DTEDAY]],"YYY")</f>
        <v>2011</v>
      </c>
      <c r="P32" s="7" t="str" cm="1">
        <f t="array" ref="P32">_xlfn.SWITCH(DATA_1_M[[#This Row],[WEATHERSIT]],1,"CLEAR SKY",2,"MIST SKY",3,"DARK SKY",4,"RAINY &amp; DARK SKY")</f>
        <v>MIST SKY</v>
      </c>
      <c r="Q32" s="7" t="str" cm="1">
        <f t="array" ref="Q32">_xlfn.SWITCH(DATA_1_M[[#This Row],[SEASON]],1,"WINTER",2,"SUMMER",3,"MONSOON",4,"POST MONSOON/AUTUMN")</f>
        <v>WINTER</v>
      </c>
    </row>
    <row r="33" spans="1:17" ht="12.75" x14ac:dyDescent="0.2">
      <c r="A33" s="9">
        <v>32</v>
      </c>
      <c r="B33" s="8">
        <v>40545</v>
      </c>
      <c r="C33" s="7">
        <v>1</v>
      </c>
      <c r="D33" s="7">
        <v>0</v>
      </c>
      <c r="E33" s="7">
        <v>1</v>
      </c>
      <c r="F33" s="7">
        <v>8</v>
      </c>
      <c r="G33" s="7" t="b">
        <v>0</v>
      </c>
      <c r="H33" s="7">
        <v>0</v>
      </c>
      <c r="I33" s="7">
        <v>3</v>
      </c>
      <c r="J33" s="37">
        <v>0.4</v>
      </c>
      <c r="K33" s="6" t="str">
        <f t="shared" si="0"/>
        <v>Sun</v>
      </c>
      <c r="L33" s="25">
        <f>IF(DATA_1_M[[#This Row],[TEMP]]="",AVERAGE(DATA_1_M[TEMP]),DATA_1_M[[#This Row],[TEMP]])</f>
        <v>0.4</v>
      </c>
      <c r="M33" s="64">
        <f>TIME(DATA_1_M[[#This Row],[HR]],,)</f>
        <v>0.33333333333333331</v>
      </c>
      <c r="N33" s="7" t="str">
        <f>TEXT(DATA_1_M[[#This Row],[DTEDAY]],"MMM")</f>
        <v>Jan</v>
      </c>
      <c r="O33" s="7" t="str">
        <f>TEXT(DATA_1_M[[#This Row],[DTEDAY]],"YYY")</f>
        <v>2011</v>
      </c>
      <c r="P33" s="7" t="str" cm="1">
        <f t="array" ref="P33">_xlfn.SWITCH(DATA_1_M[[#This Row],[WEATHERSIT]],1,"CLEAR SKY",2,"MIST SKY",3,"DARK SKY",4,"RAINY &amp; DARK SKY")</f>
        <v>DARK SKY</v>
      </c>
      <c r="Q33" s="7" t="str" cm="1">
        <f t="array" ref="Q33">_xlfn.SWITCH(DATA_1_M[[#This Row],[SEASON]],1,"WINTER",2,"SUMMER",3,"MONSOON",4,"POST MONSOON/AUTUMN")</f>
        <v>WINTER</v>
      </c>
    </row>
    <row r="34" spans="1:17" ht="12.75" x14ac:dyDescent="0.2">
      <c r="A34" s="9">
        <v>33</v>
      </c>
      <c r="B34" s="8">
        <v>40545</v>
      </c>
      <c r="C34" s="7">
        <v>1</v>
      </c>
      <c r="D34" s="7">
        <v>0</v>
      </c>
      <c r="E34" s="7">
        <v>1</v>
      </c>
      <c r="F34" s="7">
        <v>9</v>
      </c>
      <c r="G34" s="7" t="b">
        <v>0</v>
      </c>
      <c r="H34" s="7">
        <v>0</v>
      </c>
      <c r="I34" s="7">
        <v>2</v>
      </c>
      <c r="J34" s="37">
        <v>0.38</v>
      </c>
      <c r="K34" s="6" t="str">
        <f t="shared" si="0"/>
        <v>Sun</v>
      </c>
      <c r="L34" s="25">
        <f>IF(DATA_1_M[[#This Row],[TEMP]]="",AVERAGE(DATA_1_M[TEMP]),DATA_1_M[[#This Row],[TEMP]])</f>
        <v>0.38</v>
      </c>
      <c r="M34" s="64">
        <f>TIME(DATA_1_M[[#This Row],[HR]],,)</f>
        <v>0.375</v>
      </c>
      <c r="N34" s="7" t="str">
        <f>TEXT(DATA_1_M[[#This Row],[DTEDAY]],"MMM")</f>
        <v>Jan</v>
      </c>
      <c r="O34" s="7" t="str">
        <f>TEXT(DATA_1_M[[#This Row],[DTEDAY]],"YYY")</f>
        <v>2011</v>
      </c>
      <c r="P34" s="7" t="str" cm="1">
        <f t="array" ref="P34">_xlfn.SWITCH(DATA_1_M[[#This Row],[WEATHERSIT]],1,"CLEAR SKY",2,"MIST SKY",3,"DARK SKY",4,"RAINY &amp; DARK SKY")</f>
        <v>MIST SKY</v>
      </c>
      <c r="Q34" s="7" t="str" cm="1">
        <f t="array" ref="Q34">_xlfn.SWITCH(DATA_1_M[[#This Row],[SEASON]],1,"WINTER",2,"SUMMER",3,"MONSOON",4,"POST MONSOON/AUTUMN")</f>
        <v>WINTER</v>
      </c>
    </row>
    <row r="35" spans="1:17" ht="12.75" x14ac:dyDescent="0.2">
      <c r="A35" s="9">
        <v>34</v>
      </c>
      <c r="B35" s="8">
        <v>40545</v>
      </c>
      <c r="C35" s="7">
        <v>1</v>
      </c>
      <c r="D35" s="7">
        <v>0</v>
      </c>
      <c r="E35" s="7">
        <v>1</v>
      </c>
      <c r="F35" s="7">
        <v>10</v>
      </c>
      <c r="G35" s="7" t="b">
        <v>0</v>
      </c>
      <c r="H35" s="7">
        <v>0</v>
      </c>
      <c r="I35" s="7">
        <v>2</v>
      </c>
      <c r="J35" s="37">
        <v>0.36</v>
      </c>
      <c r="K35" s="6" t="str">
        <f t="shared" si="0"/>
        <v>Sun</v>
      </c>
      <c r="L35" s="25">
        <f>IF(DATA_1_M[[#This Row],[TEMP]]="",AVERAGE(DATA_1_M[TEMP]),DATA_1_M[[#This Row],[TEMP]])</f>
        <v>0.36</v>
      </c>
      <c r="M35" s="64">
        <f>TIME(DATA_1_M[[#This Row],[HR]],,)</f>
        <v>0.41666666666666669</v>
      </c>
      <c r="N35" s="7" t="str">
        <f>TEXT(DATA_1_M[[#This Row],[DTEDAY]],"MMM")</f>
        <v>Jan</v>
      </c>
      <c r="O35" s="7" t="str">
        <f>TEXT(DATA_1_M[[#This Row],[DTEDAY]],"YYY")</f>
        <v>2011</v>
      </c>
      <c r="P35" s="7" t="str" cm="1">
        <f t="array" ref="P35">_xlfn.SWITCH(DATA_1_M[[#This Row],[WEATHERSIT]],1,"CLEAR SKY",2,"MIST SKY",3,"DARK SKY",4,"RAINY &amp; DARK SKY")</f>
        <v>MIST SKY</v>
      </c>
      <c r="Q35" s="7" t="str" cm="1">
        <f t="array" ref="Q35">_xlfn.SWITCH(DATA_1_M[[#This Row],[SEASON]],1,"WINTER",2,"SUMMER",3,"MONSOON",4,"POST MONSOON/AUTUMN")</f>
        <v>WINTER</v>
      </c>
    </row>
    <row r="36" spans="1:17" ht="12.75" x14ac:dyDescent="0.2">
      <c r="A36" s="9">
        <v>35</v>
      </c>
      <c r="B36" s="8">
        <v>40545</v>
      </c>
      <c r="C36" s="7">
        <v>1</v>
      </c>
      <c r="D36" s="7">
        <v>0</v>
      </c>
      <c r="E36" s="7">
        <v>1</v>
      </c>
      <c r="F36" s="7">
        <v>11</v>
      </c>
      <c r="G36" s="7" t="b">
        <v>0</v>
      </c>
      <c r="H36" s="7">
        <v>0</v>
      </c>
      <c r="I36" s="7">
        <v>2</v>
      </c>
      <c r="J36" s="37">
        <v>0.36</v>
      </c>
      <c r="K36" s="6" t="str">
        <f t="shared" si="0"/>
        <v>Sun</v>
      </c>
      <c r="L36" s="25">
        <f>IF(DATA_1_M[[#This Row],[TEMP]]="",AVERAGE(DATA_1_M[TEMP]),DATA_1_M[[#This Row],[TEMP]])</f>
        <v>0.36</v>
      </c>
      <c r="M36" s="64">
        <f>TIME(DATA_1_M[[#This Row],[HR]],,)</f>
        <v>0.45833333333333331</v>
      </c>
      <c r="N36" s="7" t="str">
        <f>TEXT(DATA_1_M[[#This Row],[DTEDAY]],"MMM")</f>
        <v>Jan</v>
      </c>
      <c r="O36" s="7" t="str">
        <f>TEXT(DATA_1_M[[#This Row],[DTEDAY]],"YYY")</f>
        <v>2011</v>
      </c>
      <c r="P36" s="7" t="str" cm="1">
        <f t="array" ref="P36">_xlfn.SWITCH(DATA_1_M[[#This Row],[WEATHERSIT]],1,"CLEAR SKY",2,"MIST SKY",3,"DARK SKY",4,"RAINY &amp; DARK SKY")</f>
        <v>MIST SKY</v>
      </c>
      <c r="Q36" s="7" t="str" cm="1">
        <f t="array" ref="Q36">_xlfn.SWITCH(DATA_1_M[[#This Row],[SEASON]],1,"WINTER",2,"SUMMER",3,"MONSOON",4,"POST MONSOON/AUTUMN")</f>
        <v>WINTER</v>
      </c>
    </row>
    <row r="37" spans="1:17" ht="12.75" x14ac:dyDescent="0.2">
      <c r="A37" s="9">
        <v>36</v>
      </c>
      <c r="B37" s="8">
        <v>40545</v>
      </c>
      <c r="C37" s="7">
        <v>1</v>
      </c>
      <c r="D37" s="7">
        <v>0</v>
      </c>
      <c r="E37" s="7">
        <v>1</v>
      </c>
      <c r="F37" s="7">
        <v>12</v>
      </c>
      <c r="G37" s="7" t="b">
        <v>0</v>
      </c>
      <c r="H37" s="7">
        <v>0</v>
      </c>
      <c r="I37" s="7">
        <v>2</v>
      </c>
      <c r="J37" s="37">
        <v>0.36</v>
      </c>
      <c r="K37" s="6" t="str">
        <f t="shared" si="0"/>
        <v>Sun</v>
      </c>
      <c r="L37" s="25">
        <f>IF(DATA_1_M[[#This Row],[TEMP]]="",AVERAGE(DATA_1_M[TEMP]),DATA_1_M[[#This Row],[TEMP]])</f>
        <v>0.36</v>
      </c>
      <c r="M37" s="64">
        <f>TIME(DATA_1_M[[#This Row],[HR]],,)</f>
        <v>0.5</v>
      </c>
      <c r="N37" s="7" t="str">
        <f>TEXT(DATA_1_M[[#This Row],[DTEDAY]],"MMM")</f>
        <v>Jan</v>
      </c>
      <c r="O37" s="7" t="str">
        <f>TEXT(DATA_1_M[[#This Row],[DTEDAY]],"YYY")</f>
        <v>2011</v>
      </c>
      <c r="P37" s="7" t="str" cm="1">
        <f t="array" ref="P37">_xlfn.SWITCH(DATA_1_M[[#This Row],[WEATHERSIT]],1,"CLEAR SKY",2,"MIST SKY",3,"DARK SKY",4,"RAINY &amp; DARK SKY")</f>
        <v>MIST SKY</v>
      </c>
      <c r="Q37" s="7" t="str" cm="1">
        <f t="array" ref="Q37">_xlfn.SWITCH(DATA_1_M[[#This Row],[SEASON]],1,"WINTER",2,"SUMMER",3,"MONSOON",4,"POST MONSOON/AUTUMN")</f>
        <v>WINTER</v>
      </c>
    </row>
    <row r="38" spans="1:17" ht="12.75" x14ac:dyDescent="0.2">
      <c r="A38" s="9">
        <v>37</v>
      </c>
      <c r="B38" s="8">
        <v>40545</v>
      </c>
      <c r="C38" s="7">
        <v>1</v>
      </c>
      <c r="D38" s="7">
        <v>0</v>
      </c>
      <c r="E38" s="7">
        <v>1</v>
      </c>
      <c r="F38" s="7">
        <v>13</v>
      </c>
      <c r="G38" s="7" t="b">
        <v>0</v>
      </c>
      <c r="H38" s="7">
        <v>0</v>
      </c>
      <c r="I38" s="7">
        <v>2</v>
      </c>
      <c r="J38" s="37">
        <v>0.36</v>
      </c>
      <c r="K38" s="6" t="str">
        <f t="shared" si="0"/>
        <v>Sun</v>
      </c>
      <c r="L38" s="25">
        <f>IF(DATA_1_M[[#This Row],[TEMP]]="",AVERAGE(DATA_1_M[TEMP]),DATA_1_M[[#This Row],[TEMP]])</f>
        <v>0.36</v>
      </c>
      <c r="M38" s="64">
        <f>TIME(DATA_1_M[[#This Row],[HR]],,)</f>
        <v>0.54166666666666663</v>
      </c>
      <c r="N38" s="7" t="str">
        <f>TEXT(DATA_1_M[[#This Row],[DTEDAY]],"MMM")</f>
        <v>Jan</v>
      </c>
      <c r="O38" s="7" t="str">
        <f>TEXT(DATA_1_M[[#This Row],[DTEDAY]],"YYY")</f>
        <v>2011</v>
      </c>
      <c r="P38" s="7" t="str" cm="1">
        <f t="array" ref="P38">_xlfn.SWITCH(DATA_1_M[[#This Row],[WEATHERSIT]],1,"CLEAR SKY",2,"MIST SKY",3,"DARK SKY",4,"RAINY &amp; DARK SKY")</f>
        <v>MIST SKY</v>
      </c>
      <c r="Q38" s="7" t="str" cm="1">
        <f t="array" ref="Q38">_xlfn.SWITCH(DATA_1_M[[#This Row],[SEASON]],1,"WINTER",2,"SUMMER",3,"MONSOON",4,"POST MONSOON/AUTUMN")</f>
        <v>WINTER</v>
      </c>
    </row>
    <row r="39" spans="1:17" ht="12.75" x14ac:dyDescent="0.2">
      <c r="A39" s="9">
        <v>38</v>
      </c>
      <c r="B39" s="8">
        <v>40545</v>
      </c>
      <c r="C39" s="7">
        <v>1</v>
      </c>
      <c r="D39" s="7">
        <v>0</v>
      </c>
      <c r="E39" s="7">
        <v>1</v>
      </c>
      <c r="F39" s="7">
        <v>14</v>
      </c>
      <c r="G39" s="7" t="b">
        <v>0</v>
      </c>
      <c r="H39" s="7">
        <v>0</v>
      </c>
      <c r="I39" s="7">
        <v>3</v>
      </c>
      <c r="J39" s="37">
        <v>0.36</v>
      </c>
      <c r="K39" s="6" t="str">
        <f t="shared" si="0"/>
        <v>Sun</v>
      </c>
      <c r="L39" s="25">
        <f>IF(DATA_1_M[[#This Row],[TEMP]]="",AVERAGE(DATA_1_M[TEMP]),DATA_1_M[[#This Row],[TEMP]])</f>
        <v>0.36</v>
      </c>
      <c r="M39" s="64">
        <f>TIME(DATA_1_M[[#This Row],[HR]],,)</f>
        <v>0.58333333333333337</v>
      </c>
      <c r="N39" s="7" t="str">
        <f>TEXT(DATA_1_M[[#This Row],[DTEDAY]],"MMM")</f>
        <v>Jan</v>
      </c>
      <c r="O39" s="7" t="str">
        <f>TEXT(DATA_1_M[[#This Row],[DTEDAY]],"YYY")</f>
        <v>2011</v>
      </c>
      <c r="P39" s="7" t="str" cm="1">
        <f t="array" ref="P39">_xlfn.SWITCH(DATA_1_M[[#This Row],[WEATHERSIT]],1,"CLEAR SKY",2,"MIST SKY",3,"DARK SKY",4,"RAINY &amp; DARK SKY")</f>
        <v>DARK SKY</v>
      </c>
      <c r="Q39" s="7" t="str" cm="1">
        <f t="array" ref="Q39">_xlfn.SWITCH(DATA_1_M[[#This Row],[SEASON]],1,"WINTER",2,"SUMMER",3,"MONSOON",4,"POST MONSOON/AUTUMN")</f>
        <v>WINTER</v>
      </c>
    </row>
    <row r="40" spans="1:17" ht="12.75" x14ac:dyDescent="0.2">
      <c r="A40" s="9">
        <v>39</v>
      </c>
      <c r="B40" s="8">
        <v>40545</v>
      </c>
      <c r="C40" s="7">
        <v>1</v>
      </c>
      <c r="D40" s="7">
        <v>0</v>
      </c>
      <c r="E40" s="7">
        <v>1</v>
      </c>
      <c r="F40" s="7">
        <v>15</v>
      </c>
      <c r="G40" s="7" t="b">
        <v>0</v>
      </c>
      <c r="H40" s="7">
        <v>0</v>
      </c>
      <c r="I40" s="7">
        <v>3</v>
      </c>
      <c r="J40" s="37">
        <v>0.34</v>
      </c>
      <c r="K40" s="6" t="str">
        <f t="shared" si="0"/>
        <v>Sun</v>
      </c>
      <c r="L40" s="25">
        <f>IF(DATA_1_M[[#This Row],[TEMP]]="",AVERAGE(DATA_1_M[TEMP]),DATA_1_M[[#This Row],[TEMP]])</f>
        <v>0.34</v>
      </c>
      <c r="M40" s="64">
        <f>TIME(DATA_1_M[[#This Row],[HR]],,)</f>
        <v>0.625</v>
      </c>
      <c r="N40" s="7" t="str">
        <f>TEXT(DATA_1_M[[#This Row],[DTEDAY]],"MMM")</f>
        <v>Jan</v>
      </c>
      <c r="O40" s="7" t="str">
        <f>TEXT(DATA_1_M[[#This Row],[DTEDAY]],"YYY")</f>
        <v>2011</v>
      </c>
      <c r="P40" s="7" t="str" cm="1">
        <f t="array" ref="P40">_xlfn.SWITCH(DATA_1_M[[#This Row],[WEATHERSIT]],1,"CLEAR SKY",2,"MIST SKY",3,"DARK SKY",4,"RAINY &amp; DARK SKY")</f>
        <v>DARK SKY</v>
      </c>
      <c r="Q40" s="7" t="str" cm="1">
        <f t="array" ref="Q40">_xlfn.SWITCH(DATA_1_M[[#This Row],[SEASON]],1,"WINTER",2,"SUMMER",3,"MONSOON",4,"POST MONSOON/AUTUMN")</f>
        <v>WINTER</v>
      </c>
    </row>
    <row r="41" spans="1:17" ht="12.75" x14ac:dyDescent="0.2">
      <c r="A41" s="9">
        <v>40</v>
      </c>
      <c r="B41" s="8">
        <v>40545</v>
      </c>
      <c r="C41" s="7">
        <v>1</v>
      </c>
      <c r="D41" s="7">
        <v>0</v>
      </c>
      <c r="E41" s="7">
        <v>1</v>
      </c>
      <c r="F41" s="7">
        <v>16</v>
      </c>
      <c r="G41" s="7" t="b">
        <v>0</v>
      </c>
      <c r="H41" s="7">
        <v>0</v>
      </c>
      <c r="I41" s="7">
        <v>3</v>
      </c>
      <c r="J41" s="37">
        <v>0.34</v>
      </c>
      <c r="K41" s="6" t="str">
        <f t="shared" si="0"/>
        <v>Sun</v>
      </c>
      <c r="L41" s="25">
        <f>IF(DATA_1_M[[#This Row],[TEMP]]="",AVERAGE(DATA_1_M[TEMP]),DATA_1_M[[#This Row],[TEMP]])</f>
        <v>0.34</v>
      </c>
      <c r="M41" s="64">
        <f>TIME(DATA_1_M[[#This Row],[HR]],,)</f>
        <v>0.66666666666666663</v>
      </c>
      <c r="N41" s="7" t="str">
        <f>TEXT(DATA_1_M[[#This Row],[DTEDAY]],"MMM")</f>
        <v>Jan</v>
      </c>
      <c r="O41" s="7" t="str">
        <f>TEXT(DATA_1_M[[#This Row],[DTEDAY]],"YYY")</f>
        <v>2011</v>
      </c>
      <c r="P41" s="7" t="str" cm="1">
        <f t="array" ref="P41">_xlfn.SWITCH(DATA_1_M[[#This Row],[WEATHERSIT]],1,"CLEAR SKY",2,"MIST SKY",3,"DARK SKY",4,"RAINY &amp; DARK SKY")</f>
        <v>DARK SKY</v>
      </c>
      <c r="Q41" s="7" t="str" cm="1">
        <f t="array" ref="Q41">_xlfn.SWITCH(DATA_1_M[[#This Row],[SEASON]],1,"WINTER",2,"SUMMER",3,"MONSOON",4,"POST MONSOON/AUTUMN")</f>
        <v>WINTER</v>
      </c>
    </row>
    <row r="42" spans="1:17" ht="12.75" x14ac:dyDescent="0.2">
      <c r="A42" s="9">
        <v>41</v>
      </c>
      <c r="B42" s="8">
        <v>40545</v>
      </c>
      <c r="C42" s="7">
        <v>1</v>
      </c>
      <c r="D42" s="7">
        <v>0</v>
      </c>
      <c r="E42" s="7">
        <v>1</v>
      </c>
      <c r="F42" s="7">
        <v>17</v>
      </c>
      <c r="G42" s="7" t="b">
        <v>0</v>
      </c>
      <c r="H42" s="7">
        <v>0</v>
      </c>
      <c r="I42" s="7">
        <v>1</v>
      </c>
      <c r="J42" s="37">
        <v>0.34</v>
      </c>
      <c r="K42" s="6" t="str">
        <f t="shared" si="0"/>
        <v>Sun</v>
      </c>
      <c r="L42" s="25">
        <f>IF(DATA_1_M[[#This Row],[TEMP]]="",AVERAGE(DATA_1_M[TEMP]),DATA_1_M[[#This Row],[TEMP]])</f>
        <v>0.34</v>
      </c>
      <c r="M42" s="64">
        <f>TIME(DATA_1_M[[#This Row],[HR]],,)</f>
        <v>0.70833333333333337</v>
      </c>
      <c r="N42" s="7" t="str">
        <f>TEXT(DATA_1_M[[#This Row],[DTEDAY]],"MMM")</f>
        <v>Jan</v>
      </c>
      <c r="O42" s="7" t="str">
        <f>TEXT(DATA_1_M[[#This Row],[DTEDAY]],"YYY")</f>
        <v>2011</v>
      </c>
      <c r="P42" s="7" t="str" cm="1">
        <f t="array" ref="P42">_xlfn.SWITCH(DATA_1_M[[#This Row],[WEATHERSIT]],1,"CLEAR SKY",2,"MIST SKY",3,"DARK SKY",4,"RAINY &amp; DARK SKY")</f>
        <v>CLEAR SKY</v>
      </c>
      <c r="Q42" s="7" t="str" cm="1">
        <f t="array" ref="Q42">_xlfn.SWITCH(DATA_1_M[[#This Row],[SEASON]],1,"WINTER",2,"SUMMER",3,"MONSOON",4,"POST MONSOON/AUTUMN")</f>
        <v>WINTER</v>
      </c>
    </row>
    <row r="43" spans="1:17" ht="12.75" x14ac:dyDescent="0.2">
      <c r="A43" s="9">
        <v>42</v>
      </c>
      <c r="B43" s="8">
        <v>40545</v>
      </c>
      <c r="C43" s="7">
        <v>1</v>
      </c>
      <c r="D43" s="7">
        <v>0</v>
      </c>
      <c r="E43" s="7">
        <v>1</v>
      </c>
      <c r="F43" s="7">
        <v>18</v>
      </c>
      <c r="G43" s="7" t="b">
        <v>0</v>
      </c>
      <c r="H43" s="7">
        <v>0</v>
      </c>
      <c r="I43" s="7">
        <v>2</v>
      </c>
      <c r="J43" s="37">
        <v>0.36</v>
      </c>
      <c r="K43" s="6" t="str">
        <f t="shared" si="0"/>
        <v>Sun</v>
      </c>
      <c r="L43" s="25">
        <f>IF(DATA_1_M[[#This Row],[TEMP]]="",AVERAGE(DATA_1_M[TEMP]),DATA_1_M[[#This Row],[TEMP]])</f>
        <v>0.36</v>
      </c>
      <c r="M43" s="64">
        <f>TIME(DATA_1_M[[#This Row],[HR]],,)</f>
        <v>0.75</v>
      </c>
      <c r="N43" s="7" t="str">
        <f>TEXT(DATA_1_M[[#This Row],[DTEDAY]],"MMM")</f>
        <v>Jan</v>
      </c>
      <c r="O43" s="7" t="str">
        <f>TEXT(DATA_1_M[[#This Row],[DTEDAY]],"YYY")</f>
        <v>2011</v>
      </c>
      <c r="P43" s="7" t="str" cm="1">
        <f t="array" ref="P43">_xlfn.SWITCH(DATA_1_M[[#This Row],[WEATHERSIT]],1,"CLEAR SKY",2,"MIST SKY",3,"DARK SKY",4,"RAINY &amp; DARK SKY")</f>
        <v>MIST SKY</v>
      </c>
      <c r="Q43" s="7" t="str" cm="1">
        <f t="array" ref="Q43">_xlfn.SWITCH(DATA_1_M[[#This Row],[SEASON]],1,"WINTER",2,"SUMMER",3,"MONSOON",4,"POST MONSOON/AUTUMN")</f>
        <v>WINTER</v>
      </c>
    </row>
    <row r="44" spans="1:17" ht="12.75" x14ac:dyDescent="0.2">
      <c r="A44" s="9">
        <v>43</v>
      </c>
      <c r="B44" s="8">
        <v>40545</v>
      </c>
      <c r="C44" s="7">
        <v>1</v>
      </c>
      <c r="D44" s="7">
        <v>0</v>
      </c>
      <c r="E44" s="7">
        <v>1</v>
      </c>
      <c r="F44" s="7">
        <v>19</v>
      </c>
      <c r="G44" s="7" t="b">
        <v>0</v>
      </c>
      <c r="H44" s="7">
        <v>0</v>
      </c>
      <c r="I44" s="7">
        <v>1</v>
      </c>
      <c r="J44" s="37">
        <v>0.32</v>
      </c>
      <c r="K44" s="6" t="str">
        <f t="shared" si="0"/>
        <v>Sun</v>
      </c>
      <c r="L44" s="25">
        <f>IF(DATA_1_M[[#This Row],[TEMP]]="",AVERAGE(DATA_1_M[TEMP]),DATA_1_M[[#This Row],[TEMP]])</f>
        <v>0.32</v>
      </c>
      <c r="M44" s="64">
        <f>TIME(DATA_1_M[[#This Row],[HR]],,)</f>
        <v>0.79166666666666663</v>
      </c>
      <c r="N44" s="7" t="str">
        <f>TEXT(DATA_1_M[[#This Row],[DTEDAY]],"MMM")</f>
        <v>Jan</v>
      </c>
      <c r="O44" s="7" t="str">
        <f>TEXT(DATA_1_M[[#This Row],[DTEDAY]],"YYY")</f>
        <v>2011</v>
      </c>
      <c r="P44" s="7" t="str" cm="1">
        <f t="array" ref="P44">_xlfn.SWITCH(DATA_1_M[[#This Row],[WEATHERSIT]],1,"CLEAR SKY",2,"MIST SKY",3,"DARK SKY",4,"RAINY &amp; DARK SKY")</f>
        <v>CLEAR SKY</v>
      </c>
      <c r="Q44" s="7" t="str" cm="1">
        <f t="array" ref="Q44">_xlfn.SWITCH(DATA_1_M[[#This Row],[SEASON]],1,"WINTER",2,"SUMMER",3,"MONSOON",4,"POST MONSOON/AUTUMN")</f>
        <v>WINTER</v>
      </c>
    </row>
    <row r="45" spans="1:17" ht="12.75" x14ac:dyDescent="0.2">
      <c r="A45" s="9">
        <v>44</v>
      </c>
      <c r="B45" s="8">
        <v>40545</v>
      </c>
      <c r="C45" s="7">
        <v>1</v>
      </c>
      <c r="D45" s="7">
        <v>0</v>
      </c>
      <c r="E45" s="7">
        <v>1</v>
      </c>
      <c r="F45" s="7">
        <v>20</v>
      </c>
      <c r="G45" s="7" t="b">
        <v>0</v>
      </c>
      <c r="H45" s="7">
        <v>0</v>
      </c>
      <c r="I45" s="7">
        <v>1</v>
      </c>
      <c r="J45" s="37">
        <v>0.3</v>
      </c>
      <c r="K45" s="6" t="str">
        <f t="shared" si="0"/>
        <v>Sun</v>
      </c>
      <c r="L45" s="25">
        <f>IF(DATA_1_M[[#This Row],[TEMP]]="",AVERAGE(DATA_1_M[TEMP]),DATA_1_M[[#This Row],[TEMP]])</f>
        <v>0.3</v>
      </c>
      <c r="M45" s="64">
        <f>TIME(DATA_1_M[[#This Row],[HR]],,)</f>
        <v>0.83333333333333337</v>
      </c>
      <c r="N45" s="7" t="str">
        <f>TEXT(DATA_1_M[[#This Row],[DTEDAY]],"MMM")</f>
        <v>Jan</v>
      </c>
      <c r="O45" s="7" t="str">
        <f>TEXT(DATA_1_M[[#This Row],[DTEDAY]],"YYY")</f>
        <v>2011</v>
      </c>
      <c r="P45" s="7" t="str" cm="1">
        <f t="array" ref="P45">_xlfn.SWITCH(DATA_1_M[[#This Row],[WEATHERSIT]],1,"CLEAR SKY",2,"MIST SKY",3,"DARK SKY",4,"RAINY &amp; DARK SKY")</f>
        <v>CLEAR SKY</v>
      </c>
      <c r="Q45" s="7" t="str" cm="1">
        <f t="array" ref="Q45">_xlfn.SWITCH(DATA_1_M[[#This Row],[SEASON]],1,"WINTER",2,"SUMMER",3,"MONSOON",4,"POST MONSOON/AUTUMN")</f>
        <v>WINTER</v>
      </c>
    </row>
    <row r="46" spans="1:17" ht="12.75" x14ac:dyDescent="0.2">
      <c r="A46" s="9">
        <v>45</v>
      </c>
      <c r="B46" s="8">
        <v>40545</v>
      </c>
      <c r="C46" s="7">
        <v>1</v>
      </c>
      <c r="D46" s="7">
        <v>0</v>
      </c>
      <c r="E46" s="7">
        <v>1</v>
      </c>
      <c r="F46" s="7">
        <v>21</v>
      </c>
      <c r="G46" s="7" t="b">
        <v>0</v>
      </c>
      <c r="H46" s="7">
        <v>0</v>
      </c>
      <c r="I46" s="7">
        <v>1</v>
      </c>
      <c r="J46" s="37">
        <v>0.26</v>
      </c>
      <c r="K46" s="6" t="str">
        <f t="shared" si="0"/>
        <v>Sun</v>
      </c>
      <c r="L46" s="25">
        <f>IF(DATA_1_M[[#This Row],[TEMP]]="",AVERAGE(DATA_1_M[TEMP]),DATA_1_M[[#This Row],[TEMP]])</f>
        <v>0.26</v>
      </c>
      <c r="M46" s="64">
        <f>TIME(DATA_1_M[[#This Row],[HR]],,)</f>
        <v>0.875</v>
      </c>
      <c r="N46" s="7" t="str">
        <f>TEXT(DATA_1_M[[#This Row],[DTEDAY]],"MMM")</f>
        <v>Jan</v>
      </c>
      <c r="O46" s="7" t="str">
        <f>TEXT(DATA_1_M[[#This Row],[DTEDAY]],"YYY")</f>
        <v>2011</v>
      </c>
      <c r="P46" s="7" t="str" cm="1">
        <f t="array" ref="P46">_xlfn.SWITCH(DATA_1_M[[#This Row],[WEATHERSIT]],1,"CLEAR SKY",2,"MIST SKY",3,"DARK SKY",4,"RAINY &amp; DARK SKY")</f>
        <v>CLEAR SKY</v>
      </c>
      <c r="Q46" s="7" t="str" cm="1">
        <f t="array" ref="Q46">_xlfn.SWITCH(DATA_1_M[[#This Row],[SEASON]],1,"WINTER",2,"SUMMER",3,"MONSOON",4,"POST MONSOON/AUTUMN")</f>
        <v>WINTER</v>
      </c>
    </row>
    <row r="47" spans="1:17" ht="12.75" x14ac:dyDescent="0.2">
      <c r="A47" s="9">
        <v>46</v>
      </c>
      <c r="B47" s="8">
        <v>40545</v>
      </c>
      <c r="C47" s="7">
        <v>1</v>
      </c>
      <c r="D47" s="7">
        <v>0</v>
      </c>
      <c r="E47" s="7">
        <v>1</v>
      </c>
      <c r="F47" s="7">
        <v>22</v>
      </c>
      <c r="G47" s="7" t="b">
        <v>0</v>
      </c>
      <c r="H47" s="7">
        <v>0</v>
      </c>
      <c r="I47" s="7">
        <v>1</v>
      </c>
      <c r="J47" s="37">
        <v>0.24</v>
      </c>
      <c r="K47" s="6" t="str">
        <f t="shared" si="0"/>
        <v>Sun</v>
      </c>
      <c r="L47" s="25">
        <f>IF(DATA_1_M[[#This Row],[TEMP]]="",AVERAGE(DATA_1_M[TEMP]),DATA_1_M[[#This Row],[TEMP]])</f>
        <v>0.24</v>
      </c>
      <c r="M47" s="64">
        <f>TIME(DATA_1_M[[#This Row],[HR]],,)</f>
        <v>0.91666666666666663</v>
      </c>
      <c r="N47" s="7" t="str">
        <f>TEXT(DATA_1_M[[#This Row],[DTEDAY]],"MMM")</f>
        <v>Jan</v>
      </c>
      <c r="O47" s="7" t="str">
        <f>TEXT(DATA_1_M[[#This Row],[DTEDAY]],"YYY")</f>
        <v>2011</v>
      </c>
      <c r="P47" s="7" t="str" cm="1">
        <f t="array" ref="P47">_xlfn.SWITCH(DATA_1_M[[#This Row],[WEATHERSIT]],1,"CLEAR SKY",2,"MIST SKY",3,"DARK SKY",4,"RAINY &amp; DARK SKY")</f>
        <v>CLEAR SKY</v>
      </c>
      <c r="Q47" s="7" t="str" cm="1">
        <f t="array" ref="Q47">_xlfn.SWITCH(DATA_1_M[[#This Row],[SEASON]],1,"WINTER",2,"SUMMER",3,"MONSOON",4,"POST MONSOON/AUTUMN")</f>
        <v>WINTER</v>
      </c>
    </row>
    <row r="48" spans="1:17" ht="12.75" x14ac:dyDescent="0.2">
      <c r="A48" s="9">
        <v>47</v>
      </c>
      <c r="B48" s="8">
        <v>40545</v>
      </c>
      <c r="C48" s="7">
        <v>1</v>
      </c>
      <c r="D48" s="7">
        <v>0</v>
      </c>
      <c r="E48" s="7">
        <v>1</v>
      </c>
      <c r="F48" s="7">
        <v>23</v>
      </c>
      <c r="G48" s="7" t="b">
        <v>0</v>
      </c>
      <c r="H48" s="7">
        <v>0</v>
      </c>
      <c r="I48" s="7">
        <v>1</v>
      </c>
      <c r="J48" s="37">
        <v>0.22</v>
      </c>
      <c r="K48" s="6" t="str">
        <f t="shared" si="0"/>
        <v>Sun</v>
      </c>
      <c r="L48" s="25">
        <f>IF(DATA_1_M[[#This Row],[TEMP]]="",AVERAGE(DATA_1_M[TEMP]),DATA_1_M[[#This Row],[TEMP]])</f>
        <v>0.22</v>
      </c>
      <c r="M48" s="64">
        <f>TIME(DATA_1_M[[#This Row],[HR]],,)</f>
        <v>0.95833333333333337</v>
      </c>
      <c r="N48" s="7" t="str">
        <f>TEXT(DATA_1_M[[#This Row],[DTEDAY]],"MMM")</f>
        <v>Jan</v>
      </c>
      <c r="O48" s="7" t="str">
        <f>TEXT(DATA_1_M[[#This Row],[DTEDAY]],"YYY")</f>
        <v>2011</v>
      </c>
      <c r="P48" s="7" t="str" cm="1">
        <f t="array" ref="P48">_xlfn.SWITCH(DATA_1_M[[#This Row],[WEATHERSIT]],1,"CLEAR SKY",2,"MIST SKY",3,"DARK SKY",4,"RAINY &amp; DARK SKY")</f>
        <v>CLEAR SKY</v>
      </c>
      <c r="Q48" s="7" t="str" cm="1">
        <f t="array" ref="Q48">_xlfn.SWITCH(DATA_1_M[[#This Row],[SEASON]],1,"WINTER",2,"SUMMER",3,"MONSOON",4,"POST MONSOON/AUTUMN")</f>
        <v>WINTER</v>
      </c>
    </row>
    <row r="49" spans="1:17" ht="12.75" x14ac:dyDescent="0.2">
      <c r="A49" s="9">
        <v>48</v>
      </c>
      <c r="B49" s="8">
        <v>40546</v>
      </c>
      <c r="C49" s="7">
        <v>1</v>
      </c>
      <c r="D49" s="7">
        <v>0</v>
      </c>
      <c r="E49" s="7">
        <v>1</v>
      </c>
      <c r="F49" s="7">
        <v>0</v>
      </c>
      <c r="G49" s="7" t="b">
        <v>0</v>
      </c>
      <c r="H49" s="7">
        <v>1</v>
      </c>
      <c r="I49" s="7">
        <v>1</v>
      </c>
      <c r="J49" s="37">
        <v>0.22</v>
      </c>
      <c r="K49" s="6" t="str">
        <f t="shared" si="0"/>
        <v>Mon</v>
      </c>
      <c r="L49" s="25">
        <f>IF(DATA_1_M[[#This Row],[TEMP]]="",AVERAGE(DATA_1_M[TEMP]),DATA_1_M[[#This Row],[TEMP]])</f>
        <v>0.22</v>
      </c>
      <c r="M49" s="64">
        <f>TIME(DATA_1_M[[#This Row],[HR]],,)</f>
        <v>0</v>
      </c>
      <c r="N49" s="7" t="str">
        <f>TEXT(DATA_1_M[[#This Row],[DTEDAY]],"MMM")</f>
        <v>Jan</v>
      </c>
      <c r="O49" s="7" t="str">
        <f>TEXT(DATA_1_M[[#This Row],[DTEDAY]],"YYY")</f>
        <v>2011</v>
      </c>
      <c r="P49" s="7" t="str" cm="1">
        <f t="array" ref="P49">_xlfn.SWITCH(DATA_1_M[[#This Row],[WEATHERSIT]],1,"CLEAR SKY",2,"MIST SKY",3,"DARK SKY",4,"RAINY &amp; DARK SKY")</f>
        <v>CLEAR SKY</v>
      </c>
      <c r="Q49" s="7" t="str" cm="1">
        <f t="array" ref="Q49">_xlfn.SWITCH(DATA_1_M[[#This Row],[SEASON]],1,"WINTER",2,"SUMMER",3,"MONSOON",4,"POST MONSOON/AUTUMN")</f>
        <v>WINTER</v>
      </c>
    </row>
    <row r="50" spans="1:17" ht="12.75" x14ac:dyDescent="0.2">
      <c r="A50" s="9">
        <v>49</v>
      </c>
      <c r="B50" s="8">
        <v>40546</v>
      </c>
      <c r="C50" s="7">
        <v>1</v>
      </c>
      <c r="D50" s="7">
        <v>0</v>
      </c>
      <c r="E50" s="7">
        <v>1</v>
      </c>
      <c r="F50" s="7">
        <v>1</v>
      </c>
      <c r="G50" s="7" t="b">
        <v>0</v>
      </c>
      <c r="H50" s="7">
        <v>1</v>
      </c>
      <c r="I50" s="7">
        <v>1</v>
      </c>
      <c r="J50" s="37">
        <v>0.2</v>
      </c>
      <c r="K50" s="6" t="str">
        <f t="shared" si="0"/>
        <v>Mon</v>
      </c>
      <c r="L50" s="25">
        <f>IF(DATA_1_M[[#This Row],[TEMP]]="",AVERAGE(DATA_1_M[TEMP]),DATA_1_M[[#This Row],[TEMP]])</f>
        <v>0.2</v>
      </c>
      <c r="M50" s="64">
        <f>TIME(DATA_1_M[[#This Row],[HR]],,)</f>
        <v>4.1666666666666664E-2</v>
      </c>
      <c r="N50" s="7" t="str">
        <f>TEXT(DATA_1_M[[#This Row],[DTEDAY]],"MMM")</f>
        <v>Jan</v>
      </c>
      <c r="O50" s="7" t="str">
        <f>TEXT(DATA_1_M[[#This Row],[DTEDAY]],"YYY")</f>
        <v>2011</v>
      </c>
      <c r="P50" s="7" t="str" cm="1">
        <f t="array" ref="P50">_xlfn.SWITCH(DATA_1_M[[#This Row],[WEATHERSIT]],1,"CLEAR SKY",2,"MIST SKY",3,"DARK SKY",4,"RAINY &amp; DARK SKY")</f>
        <v>CLEAR SKY</v>
      </c>
      <c r="Q50" s="7" t="str" cm="1">
        <f t="array" ref="Q50">_xlfn.SWITCH(DATA_1_M[[#This Row],[SEASON]],1,"WINTER",2,"SUMMER",3,"MONSOON",4,"POST MONSOON/AUTUMN")</f>
        <v>WINTER</v>
      </c>
    </row>
    <row r="51" spans="1:17" ht="12.75" x14ac:dyDescent="0.2">
      <c r="A51" s="9">
        <v>50</v>
      </c>
      <c r="B51" s="8">
        <v>40546</v>
      </c>
      <c r="C51" s="7">
        <v>1</v>
      </c>
      <c r="D51" s="7">
        <v>0</v>
      </c>
      <c r="E51" s="7">
        <v>1</v>
      </c>
      <c r="F51" s="7">
        <v>4</v>
      </c>
      <c r="G51" s="7" t="b">
        <v>0</v>
      </c>
      <c r="H51" s="7">
        <v>1</v>
      </c>
      <c r="I51" s="7">
        <v>1</v>
      </c>
      <c r="J51" s="37">
        <v>0.16</v>
      </c>
      <c r="K51" s="6" t="str">
        <f t="shared" si="0"/>
        <v>Mon</v>
      </c>
      <c r="L51" s="25">
        <f>IF(DATA_1_M[[#This Row],[TEMP]]="",AVERAGE(DATA_1_M[TEMP]),DATA_1_M[[#This Row],[TEMP]])</f>
        <v>0.16</v>
      </c>
      <c r="M51" s="64">
        <f>TIME(DATA_1_M[[#This Row],[HR]],,)</f>
        <v>0.16666666666666666</v>
      </c>
      <c r="N51" s="7" t="str">
        <f>TEXT(DATA_1_M[[#This Row],[DTEDAY]],"MMM")</f>
        <v>Jan</v>
      </c>
      <c r="O51" s="7" t="str">
        <f>TEXT(DATA_1_M[[#This Row],[DTEDAY]],"YYY")</f>
        <v>2011</v>
      </c>
      <c r="P51" s="7" t="str" cm="1">
        <f t="array" ref="P51">_xlfn.SWITCH(DATA_1_M[[#This Row],[WEATHERSIT]],1,"CLEAR SKY",2,"MIST SKY",3,"DARK SKY",4,"RAINY &amp; DARK SKY")</f>
        <v>CLEAR SKY</v>
      </c>
      <c r="Q51" s="7" t="str" cm="1">
        <f t="array" ref="Q51">_xlfn.SWITCH(DATA_1_M[[#This Row],[SEASON]],1,"WINTER",2,"SUMMER",3,"MONSOON",4,"POST MONSOON/AUTUMN")</f>
        <v>WINTER</v>
      </c>
    </row>
    <row r="52" spans="1:17" ht="12.75" x14ac:dyDescent="0.2">
      <c r="A52" s="9">
        <v>51</v>
      </c>
      <c r="B52" s="8">
        <v>40546</v>
      </c>
      <c r="C52" s="7">
        <v>1</v>
      </c>
      <c r="D52" s="7">
        <v>0</v>
      </c>
      <c r="E52" s="7">
        <v>1</v>
      </c>
      <c r="F52" s="7">
        <v>5</v>
      </c>
      <c r="G52" s="7" t="b">
        <v>0</v>
      </c>
      <c r="H52" s="7">
        <v>1</v>
      </c>
      <c r="I52" s="7">
        <v>1</v>
      </c>
      <c r="J52" s="37">
        <v>0.16</v>
      </c>
      <c r="K52" s="6" t="str">
        <f t="shared" si="0"/>
        <v>Mon</v>
      </c>
      <c r="L52" s="25">
        <f>IF(DATA_1_M[[#This Row],[TEMP]]="",AVERAGE(DATA_1_M[TEMP]),DATA_1_M[[#This Row],[TEMP]])</f>
        <v>0.16</v>
      </c>
      <c r="M52" s="64">
        <f>TIME(DATA_1_M[[#This Row],[HR]],,)</f>
        <v>0.20833333333333334</v>
      </c>
      <c r="N52" s="7" t="str">
        <f>TEXT(DATA_1_M[[#This Row],[DTEDAY]],"MMM")</f>
        <v>Jan</v>
      </c>
      <c r="O52" s="7" t="str">
        <f>TEXT(DATA_1_M[[#This Row],[DTEDAY]],"YYY")</f>
        <v>2011</v>
      </c>
      <c r="P52" s="7" t="str" cm="1">
        <f t="array" ref="P52">_xlfn.SWITCH(DATA_1_M[[#This Row],[WEATHERSIT]],1,"CLEAR SKY",2,"MIST SKY",3,"DARK SKY",4,"RAINY &amp; DARK SKY")</f>
        <v>CLEAR SKY</v>
      </c>
      <c r="Q52" s="7" t="str" cm="1">
        <f t="array" ref="Q52">_xlfn.SWITCH(DATA_1_M[[#This Row],[SEASON]],1,"WINTER",2,"SUMMER",3,"MONSOON",4,"POST MONSOON/AUTUMN")</f>
        <v>WINTER</v>
      </c>
    </row>
    <row r="53" spans="1:17" ht="12.75" x14ac:dyDescent="0.2">
      <c r="A53" s="9">
        <v>52</v>
      </c>
      <c r="B53" s="8">
        <v>40546</v>
      </c>
      <c r="C53" s="7">
        <v>1</v>
      </c>
      <c r="D53" s="7">
        <v>0</v>
      </c>
      <c r="E53" s="7">
        <v>1</v>
      </c>
      <c r="F53" s="7">
        <v>6</v>
      </c>
      <c r="G53" s="7" t="b">
        <v>0</v>
      </c>
      <c r="H53" s="7">
        <v>1</v>
      </c>
      <c r="I53" s="7">
        <v>1</v>
      </c>
      <c r="J53" s="37">
        <v>0.14000000000000001</v>
      </c>
      <c r="K53" s="6" t="str">
        <f t="shared" si="0"/>
        <v>Mon</v>
      </c>
      <c r="L53" s="25">
        <f>IF(DATA_1_M[[#This Row],[TEMP]]="",AVERAGE(DATA_1_M[TEMP]),DATA_1_M[[#This Row],[TEMP]])</f>
        <v>0.14000000000000001</v>
      </c>
      <c r="M53" s="64">
        <f>TIME(DATA_1_M[[#This Row],[HR]],,)</f>
        <v>0.25</v>
      </c>
      <c r="N53" s="7" t="str">
        <f>TEXT(DATA_1_M[[#This Row],[DTEDAY]],"MMM")</f>
        <v>Jan</v>
      </c>
      <c r="O53" s="7" t="str">
        <f>TEXT(DATA_1_M[[#This Row],[DTEDAY]],"YYY")</f>
        <v>2011</v>
      </c>
      <c r="P53" s="7" t="str" cm="1">
        <f t="array" ref="P53">_xlfn.SWITCH(DATA_1_M[[#This Row],[WEATHERSIT]],1,"CLEAR SKY",2,"MIST SKY",3,"DARK SKY",4,"RAINY &amp; DARK SKY")</f>
        <v>CLEAR SKY</v>
      </c>
      <c r="Q53" s="7" t="str" cm="1">
        <f t="array" ref="Q53">_xlfn.SWITCH(DATA_1_M[[#This Row],[SEASON]],1,"WINTER",2,"SUMMER",3,"MONSOON",4,"POST MONSOON/AUTUMN")</f>
        <v>WINTER</v>
      </c>
    </row>
    <row r="54" spans="1:17" ht="12.75" x14ac:dyDescent="0.2">
      <c r="A54" s="9">
        <v>53</v>
      </c>
      <c r="B54" s="8">
        <v>40546</v>
      </c>
      <c r="C54" s="7">
        <v>1</v>
      </c>
      <c r="D54" s="7">
        <v>0</v>
      </c>
      <c r="E54" s="7">
        <v>1</v>
      </c>
      <c r="F54" s="7">
        <v>7</v>
      </c>
      <c r="G54" s="7" t="b">
        <v>0</v>
      </c>
      <c r="H54" s="7">
        <v>1</v>
      </c>
      <c r="I54" s="7">
        <v>1</v>
      </c>
      <c r="J54" s="37">
        <v>0.14000000000000001</v>
      </c>
      <c r="K54" s="6" t="str">
        <f t="shared" si="0"/>
        <v>Mon</v>
      </c>
      <c r="L54" s="25">
        <f>IF(DATA_1_M[[#This Row],[TEMP]]="",AVERAGE(DATA_1_M[TEMP]),DATA_1_M[[#This Row],[TEMP]])</f>
        <v>0.14000000000000001</v>
      </c>
      <c r="M54" s="64">
        <f>TIME(DATA_1_M[[#This Row],[HR]],,)</f>
        <v>0.29166666666666669</v>
      </c>
      <c r="N54" s="7" t="str">
        <f>TEXT(DATA_1_M[[#This Row],[DTEDAY]],"MMM")</f>
        <v>Jan</v>
      </c>
      <c r="O54" s="7" t="str">
        <f>TEXT(DATA_1_M[[#This Row],[DTEDAY]],"YYY")</f>
        <v>2011</v>
      </c>
      <c r="P54" s="7" t="str" cm="1">
        <f t="array" ref="P54">_xlfn.SWITCH(DATA_1_M[[#This Row],[WEATHERSIT]],1,"CLEAR SKY",2,"MIST SKY",3,"DARK SKY",4,"RAINY &amp; DARK SKY")</f>
        <v>CLEAR SKY</v>
      </c>
      <c r="Q54" s="7" t="str" cm="1">
        <f t="array" ref="Q54">_xlfn.SWITCH(DATA_1_M[[#This Row],[SEASON]],1,"WINTER",2,"SUMMER",3,"MONSOON",4,"POST MONSOON/AUTUMN")</f>
        <v>WINTER</v>
      </c>
    </row>
    <row r="55" spans="1:17" ht="12.75" x14ac:dyDescent="0.2">
      <c r="A55" s="9">
        <v>54</v>
      </c>
      <c r="B55" s="8">
        <v>40546</v>
      </c>
      <c r="C55" s="7">
        <v>1</v>
      </c>
      <c r="D55" s="7">
        <v>0</v>
      </c>
      <c r="E55" s="7">
        <v>1</v>
      </c>
      <c r="F55" s="7">
        <v>8</v>
      </c>
      <c r="G55" s="7" t="b">
        <v>0</v>
      </c>
      <c r="H55" s="7">
        <v>1</v>
      </c>
      <c r="I55" s="7">
        <v>1</v>
      </c>
      <c r="J55" s="37">
        <v>0.14000000000000001</v>
      </c>
      <c r="K55" s="6" t="str">
        <f t="shared" si="0"/>
        <v>Mon</v>
      </c>
      <c r="L55" s="25">
        <f>IF(DATA_1_M[[#This Row],[TEMP]]="",AVERAGE(DATA_1_M[TEMP]),DATA_1_M[[#This Row],[TEMP]])</f>
        <v>0.14000000000000001</v>
      </c>
      <c r="M55" s="64">
        <f>TIME(DATA_1_M[[#This Row],[HR]],,)</f>
        <v>0.33333333333333331</v>
      </c>
      <c r="N55" s="7" t="str">
        <f>TEXT(DATA_1_M[[#This Row],[DTEDAY]],"MMM")</f>
        <v>Jan</v>
      </c>
      <c r="O55" s="7" t="str">
        <f>TEXT(DATA_1_M[[#This Row],[DTEDAY]],"YYY")</f>
        <v>2011</v>
      </c>
      <c r="P55" s="7" t="str" cm="1">
        <f t="array" ref="P55">_xlfn.SWITCH(DATA_1_M[[#This Row],[WEATHERSIT]],1,"CLEAR SKY",2,"MIST SKY",3,"DARK SKY",4,"RAINY &amp; DARK SKY")</f>
        <v>CLEAR SKY</v>
      </c>
      <c r="Q55" s="7" t="str" cm="1">
        <f t="array" ref="Q55">_xlfn.SWITCH(DATA_1_M[[#This Row],[SEASON]],1,"WINTER",2,"SUMMER",3,"MONSOON",4,"POST MONSOON/AUTUMN")</f>
        <v>WINTER</v>
      </c>
    </row>
    <row r="56" spans="1:17" ht="12.75" x14ac:dyDescent="0.2">
      <c r="A56" s="9">
        <v>55</v>
      </c>
      <c r="B56" s="8">
        <v>40546</v>
      </c>
      <c r="C56" s="7">
        <v>1</v>
      </c>
      <c r="D56" s="7">
        <v>0</v>
      </c>
      <c r="E56" s="7">
        <v>1</v>
      </c>
      <c r="F56" s="7">
        <v>9</v>
      </c>
      <c r="G56" s="7" t="b">
        <v>0</v>
      </c>
      <c r="H56" s="7">
        <v>1</v>
      </c>
      <c r="I56" s="7">
        <v>1</v>
      </c>
      <c r="J56" s="37">
        <v>0.16</v>
      </c>
      <c r="K56" s="6" t="str">
        <f t="shared" si="0"/>
        <v>Mon</v>
      </c>
      <c r="L56" s="25">
        <f>IF(DATA_1_M[[#This Row],[TEMP]]="",AVERAGE(DATA_1_M[TEMP]),DATA_1_M[[#This Row],[TEMP]])</f>
        <v>0.16</v>
      </c>
      <c r="M56" s="64">
        <f>TIME(DATA_1_M[[#This Row],[HR]],,)</f>
        <v>0.375</v>
      </c>
      <c r="N56" s="7" t="str">
        <f>TEXT(DATA_1_M[[#This Row],[DTEDAY]],"MMM")</f>
        <v>Jan</v>
      </c>
      <c r="O56" s="7" t="str">
        <f>TEXT(DATA_1_M[[#This Row],[DTEDAY]],"YYY")</f>
        <v>2011</v>
      </c>
      <c r="P56" s="7" t="str" cm="1">
        <f t="array" ref="P56">_xlfn.SWITCH(DATA_1_M[[#This Row],[WEATHERSIT]],1,"CLEAR SKY",2,"MIST SKY",3,"DARK SKY",4,"RAINY &amp; DARK SKY")</f>
        <v>CLEAR SKY</v>
      </c>
      <c r="Q56" s="7" t="str" cm="1">
        <f t="array" ref="Q56">_xlfn.SWITCH(DATA_1_M[[#This Row],[SEASON]],1,"WINTER",2,"SUMMER",3,"MONSOON",4,"POST MONSOON/AUTUMN")</f>
        <v>WINTER</v>
      </c>
    </row>
    <row r="57" spans="1:17" ht="12.75" x14ac:dyDescent="0.2">
      <c r="A57" s="9">
        <v>56</v>
      </c>
      <c r="B57" s="8">
        <v>40546</v>
      </c>
      <c r="C57" s="7">
        <v>1</v>
      </c>
      <c r="D57" s="7">
        <v>0</v>
      </c>
      <c r="E57" s="7">
        <v>1</v>
      </c>
      <c r="F57" s="7">
        <v>10</v>
      </c>
      <c r="G57" s="7" t="b">
        <v>0</v>
      </c>
      <c r="H57" s="7">
        <v>1</v>
      </c>
      <c r="I57" s="7">
        <v>1</v>
      </c>
      <c r="J57" s="37">
        <v>0.18</v>
      </c>
      <c r="K57" s="6" t="str">
        <f t="shared" si="0"/>
        <v>Mon</v>
      </c>
      <c r="L57" s="25">
        <f>IF(DATA_1_M[[#This Row],[TEMP]]="",AVERAGE(DATA_1_M[TEMP]),DATA_1_M[[#This Row],[TEMP]])</f>
        <v>0.18</v>
      </c>
      <c r="M57" s="64">
        <f>TIME(DATA_1_M[[#This Row],[HR]],,)</f>
        <v>0.41666666666666669</v>
      </c>
      <c r="N57" s="7" t="str">
        <f>TEXT(DATA_1_M[[#This Row],[DTEDAY]],"MMM")</f>
        <v>Jan</v>
      </c>
      <c r="O57" s="7" t="str">
        <f>TEXT(DATA_1_M[[#This Row],[DTEDAY]],"YYY")</f>
        <v>2011</v>
      </c>
      <c r="P57" s="7" t="str" cm="1">
        <f t="array" ref="P57">_xlfn.SWITCH(DATA_1_M[[#This Row],[WEATHERSIT]],1,"CLEAR SKY",2,"MIST SKY",3,"DARK SKY",4,"RAINY &amp; DARK SKY")</f>
        <v>CLEAR SKY</v>
      </c>
      <c r="Q57" s="7" t="str" cm="1">
        <f t="array" ref="Q57">_xlfn.SWITCH(DATA_1_M[[#This Row],[SEASON]],1,"WINTER",2,"SUMMER",3,"MONSOON",4,"POST MONSOON/AUTUMN")</f>
        <v>WINTER</v>
      </c>
    </row>
    <row r="58" spans="1:17" ht="12.75" x14ac:dyDescent="0.2">
      <c r="A58" s="9">
        <v>57</v>
      </c>
      <c r="B58" s="8">
        <v>40546</v>
      </c>
      <c r="C58" s="7">
        <v>1</v>
      </c>
      <c r="D58" s="7">
        <v>0</v>
      </c>
      <c r="E58" s="7">
        <v>1</v>
      </c>
      <c r="F58" s="7">
        <v>11</v>
      </c>
      <c r="G58" s="7" t="b">
        <v>0</v>
      </c>
      <c r="H58" s="7">
        <v>1</v>
      </c>
      <c r="I58" s="7">
        <v>1</v>
      </c>
      <c r="J58" s="37">
        <v>0.2</v>
      </c>
      <c r="K58" s="6" t="str">
        <f t="shared" si="0"/>
        <v>Mon</v>
      </c>
      <c r="L58" s="25">
        <f>IF(DATA_1_M[[#This Row],[TEMP]]="",AVERAGE(DATA_1_M[TEMP]),DATA_1_M[[#This Row],[TEMP]])</f>
        <v>0.2</v>
      </c>
      <c r="M58" s="64">
        <f>TIME(DATA_1_M[[#This Row],[HR]],,)</f>
        <v>0.45833333333333331</v>
      </c>
      <c r="N58" s="7" t="str">
        <f>TEXT(DATA_1_M[[#This Row],[DTEDAY]],"MMM")</f>
        <v>Jan</v>
      </c>
      <c r="O58" s="7" t="str">
        <f>TEXT(DATA_1_M[[#This Row],[DTEDAY]],"YYY")</f>
        <v>2011</v>
      </c>
      <c r="P58" s="7" t="str" cm="1">
        <f t="array" ref="P58">_xlfn.SWITCH(DATA_1_M[[#This Row],[WEATHERSIT]],1,"CLEAR SKY",2,"MIST SKY",3,"DARK SKY",4,"RAINY &amp; DARK SKY")</f>
        <v>CLEAR SKY</v>
      </c>
      <c r="Q58" s="7" t="str" cm="1">
        <f t="array" ref="Q58">_xlfn.SWITCH(DATA_1_M[[#This Row],[SEASON]],1,"WINTER",2,"SUMMER",3,"MONSOON",4,"POST MONSOON/AUTUMN")</f>
        <v>WINTER</v>
      </c>
    </row>
    <row r="59" spans="1:17" ht="12.75" x14ac:dyDescent="0.2">
      <c r="A59" s="9">
        <v>58</v>
      </c>
      <c r="B59" s="8">
        <v>40546</v>
      </c>
      <c r="C59" s="7">
        <v>1</v>
      </c>
      <c r="D59" s="7">
        <v>0</v>
      </c>
      <c r="E59" s="7">
        <v>1</v>
      </c>
      <c r="F59" s="7">
        <v>12</v>
      </c>
      <c r="G59" s="7" t="b">
        <v>0</v>
      </c>
      <c r="H59" s="7">
        <v>1</v>
      </c>
      <c r="I59" s="7">
        <v>1</v>
      </c>
      <c r="J59" s="37">
        <v>0.22</v>
      </c>
      <c r="K59" s="6" t="str">
        <f t="shared" si="0"/>
        <v>Mon</v>
      </c>
      <c r="L59" s="25">
        <f>IF(DATA_1_M[[#This Row],[TEMP]]="",AVERAGE(DATA_1_M[TEMP]),DATA_1_M[[#This Row],[TEMP]])</f>
        <v>0.22</v>
      </c>
      <c r="M59" s="64">
        <f>TIME(DATA_1_M[[#This Row],[HR]],,)</f>
        <v>0.5</v>
      </c>
      <c r="N59" s="7" t="str">
        <f>TEXT(DATA_1_M[[#This Row],[DTEDAY]],"MMM")</f>
        <v>Jan</v>
      </c>
      <c r="O59" s="7" t="str">
        <f>TEXT(DATA_1_M[[#This Row],[DTEDAY]],"YYY")</f>
        <v>2011</v>
      </c>
      <c r="P59" s="7" t="str" cm="1">
        <f t="array" ref="P59">_xlfn.SWITCH(DATA_1_M[[#This Row],[WEATHERSIT]],1,"CLEAR SKY",2,"MIST SKY",3,"DARK SKY",4,"RAINY &amp; DARK SKY")</f>
        <v>CLEAR SKY</v>
      </c>
      <c r="Q59" s="7" t="str" cm="1">
        <f t="array" ref="Q59">_xlfn.SWITCH(DATA_1_M[[#This Row],[SEASON]],1,"WINTER",2,"SUMMER",3,"MONSOON",4,"POST MONSOON/AUTUMN")</f>
        <v>WINTER</v>
      </c>
    </row>
    <row r="60" spans="1:17" ht="12.75" x14ac:dyDescent="0.2">
      <c r="A60" s="9">
        <v>59</v>
      </c>
      <c r="B60" s="8">
        <v>40546</v>
      </c>
      <c r="C60" s="7">
        <v>1</v>
      </c>
      <c r="D60" s="7">
        <v>0</v>
      </c>
      <c r="E60" s="7">
        <v>1</v>
      </c>
      <c r="F60" s="7">
        <v>13</v>
      </c>
      <c r="G60" s="7" t="b">
        <v>0</v>
      </c>
      <c r="H60" s="7">
        <v>1</v>
      </c>
      <c r="I60" s="7">
        <v>1</v>
      </c>
      <c r="J60" s="37">
        <v>0.24</v>
      </c>
      <c r="K60" s="6" t="str">
        <f t="shared" si="0"/>
        <v>Mon</v>
      </c>
      <c r="L60" s="25">
        <f>IF(DATA_1_M[[#This Row],[TEMP]]="",AVERAGE(DATA_1_M[TEMP]),DATA_1_M[[#This Row],[TEMP]])</f>
        <v>0.24</v>
      </c>
      <c r="M60" s="64">
        <f>TIME(DATA_1_M[[#This Row],[HR]],,)</f>
        <v>0.54166666666666663</v>
      </c>
      <c r="N60" s="7" t="str">
        <f>TEXT(DATA_1_M[[#This Row],[DTEDAY]],"MMM")</f>
        <v>Jan</v>
      </c>
      <c r="O60" s="7" t="str">
        <f>TEXT(DATA_1_M[[#This Row],[DTEDAY]],"YYY")</f>
        <v>2011</v>
      </c>
      <c r="P60" s="7" t="str" cm="1">
        <f t="array" ref="P60">_xlfn.SWITCH(DATA_1_M[[#This Row],[WEATHERSIT]],1,"CLEAR SKY",2,"MIST SKY",3,"DARK SKY",4,"RAINY &amp; DARK SKY")</f>
        <v>CLEAR SKY</v>
      </c>
      <c r="Q60" s="7" t="str" cm="1">
        <f t="array" ref="Q60">_xlfn.SWITCH(DATA_1_M[[#This Row],[SEASON]],1,"WINTER",2,"SUMMER",3,"MONSOON",4,"POST MONSOON/AUTUMN")</f>
        <v>WINTER</v>
      </c>
    </row>
    <row r="61" spans="1:17" ht="12.75" x14ac:dyDescent="0.2">
      <c r="A61" s="9">
        <v>60</v>
      </c>
      <c r="B61" s="8">
        <v>40546</v>
      </c>
      <c r="C61" s="7">
        <v>1</v>
      </c>
      <c r="D61" s="7">
        <v>0</v>
      </c>
      <c r="E61" s="7">
        <v>1</v>
      </c>
      <c r="F61" s="7">
        <v>14</v>
      </c>
      <c r="G61" s="7" t="b">
        <v>0</v>
      </c>
      <c r="H61" s="7">
        <v>1</v>
      </c>
      <c r="I61" s="7">
        <v>1</v>
      </c>
      <c r="J61" s="37">
        <v>0.26</v>
      </c>
      <c r="K61" s="6" t="str">
        <f t="shared" si="0"/>
        <v>Mon</v>
      </c>
      <c r="L61" s="25">
        <f>IF(DATA_1_M[[#This Row],[TEMP]]="",AVERAGE(DATA_1_M[TEMP]),DATA_1_M[[#This Row],[TEMP]])</f>
        <v>0.26</v>
      </c>
      <c r="M61" s="64">
        <f>TIME(DATA_1_M[[#This Row],[HR]],,)</f>
        <v>0.58333333333333337</v>
      </c>
      <c r="N61" s="7" t="str">
        <f>TEXT(DATA_1_M[[#This Row],[DTEDAY]],"MMM")</f>
        <v>Jan</v>
      </c>
      <c r="O61" s="7" t="str">
        <f>TEXT(DATA_1_M[[#This Row],[DTEDAY]],"YYY")</f>
        <v>2011</v>
      </c>
      <c r="P61" s="7" t="str" cm="1">
        <f t="array" ref="P61">_xlfn.SWITCH(DATA_1_M[[#This Row],[WEATHERSIT]],1,"CLEAR SKY",2,"MIST SKY",3,"DARK SKY",4,"RAINY &amp; DARK SKY")</f>
        <v>CLEAR SKY</v>
      </c>
      <c r="Q61" s="7" t="str" cm="1">
        <f t="array" ref="Q61">_xlfn.SWITCH(DATA_1_M[[#This Row],[SEASON]],1,"WINTER",2,"SUMMER",3,"MONSOON",4,"POST MONSOON/AUTUMN")</f>
        <v>WINTER</v>
      </c>
    </row>
    <row r="62" spans="1:17" ht="12.75" x14ac:dyDescent="0.2">
      <c r="A62" s="9">
        <v>61</v>
      </c>
      <c r="B62" s="8">
        <v>40546</v>
      </c>
      <c r="C62" s="7">
        <v>1</v>
      </c>
      <c r="D62" s="7">
        <v>0</v>
      </c>
      <c r="E62" s="7">
        <v>1</v>
      </c>
      <c r="F62" s="7">
        <v>15</v>
      </c>
      <c r="G62" s="7" t="b">
        <v>0</v>
      </c>
      <c r="H62" s="7">
        <v>1</v>
      </c>
      <c r="I62" s="7">
        <v>1</v>
      </c>
      <c r="J62" s="37">
        <v>0.26</v>
      </c>
      <c r="K62" s="6" t="str">
        <f t="shared" si="0"/>
        <v>Mon</v>
      </c>
      <c r="L62" s="25">
        <f>IF(DATA_1_M[[#This Row],[TEMP]]="",AVERAGE(DATA_1_M[TEMP]),DATA_1_M[[#This Row],[TEMP]])</f>
        <v>0.26</v>
      </c>
      <c r="M62" s="64">
        <f>TIME(DATA_1_M[[#This Row],[HR]],,)</f>
        <v>0.625</v>
      </c>
      <c r="N62" s="7" t="str">
        <f>TEXT(DATA_1_M[[#This Row],[DTEDAY]],"MMM")</f>
        <v>Jan</v>
      </c>
      <c r="O62" s="7" t="str">
        <f>TEXT(DATA_1_M[[#This Row],[DTEDAY]],"YYY")</f>
        <v>2011</v>
      </c>
      <c r="P62" s="7" t="str" cm="1">
        <f t="array" ref="P62">_xlfn.SWITCH(DATA_1_M[[#This Row],[WEATHERSIT]],1,"CLEAR SKY",2,"MIST SKY",3,"DARK SKY",4,"RAINY &amp; DARK SKY")</f>
        <v>CLEAR SKY</v>
      </c>
      <c r="Q62" s="7" t="str" cm="1">
        <f t="array" ref="Q62">_xlfn.SWITCH(DATA_1_M[[#This Row],[SEASON]],1,"WINTER",2,"SUMMER",3,"MONSOON",4,"POST MONSOON/AUTUMN")</f>
        <v>WINTER</v>
      </c>
    </row>
    <row r="63" spans="1:17" ht="12.75" x14ac:dyDescent="0.2">
      <c r="A63" s="9">
        <v>62</v>
      </c>
      <c r="B63" s="8">
        <v>40546</v>
      </c>
      <c r="C63" s="7">
        <v>1</v>
      </c>
      <c r="D63" s="7">
        <v>0</v>
      </c>
      <c r="E63" s="7">
        <v>1</v>
      </c>
      <c r="F63" s="7">
        <v>16</v>
      </c>
      <c r="G63" s="7" t="b">
        <v>0</v>
      </c>
      <c r="H63" s="7">
        <v>1</v>
      </c>
      <c r="I63" s="7">
        <v>1</v>
      </c>
      <c r="J63" s="37">
        <v>0.26</v>
      </c>
      <c r="K63" s="6" t="str">
        <f t="shared" si="0"/>
        <v>Mon</v>
      </c>
      <c r="L63" s="25">
        <f>IF(DATA_1_M[[#This Row],[TEMP]]="",AVERAGE(DATA_1_M[TEMP]),DATA_1_M[[#This Row],[TEMP]])</f>
        <v>0.26</v>
      </c>
      <c r="M63" s="64">
        <f>TIME(DATA_1_M[[#This Row],[HR]],,)</f>
        <v>0.66666666666666663</v>
      </c>
      <c r="N63" s="7" t="str">
        <f>TEXT(DATA_1_M[[#This Row],[DTEDAY]],"MMM")</f>
        <v>Jan</v>
      </c>
      <c r="O63" s="7" t="str">
        <f>TEXT(DATA_1_M[[#This Row],[DTEDAY]],"YYY")</f>
        <v>2011</v>
      </c>
      <c r="P63" s="7" t="str" cm="1">
        <f t="array" ref="P63">_xlfn.SWITCH(DATA_1_M[[#This Row],[WEATHERSIT]],1,"CLEAR SKY",2,"MIST SKY",3,"DARK SKY",4,"RAINY &amp; DARK SKY")</f>
        <v>CLEAR SKY</v>
      </c>
      <c r="Q63" s="7" t="str" cm="1">
        <f t="array" ref="Q63">_xlfn.SWITCH(DATA_1_M[[#This Row],[SEASON]],1,"WINTER",2,"SUMMER",3,"MONSOON",4,"POST MONSOON/AUTUMN")</f>
        <v>WINTER</v>
      </c>
    </row>
    <row r="64" spans="1:17" ht="12.75" x14ac:dyDescent="0.2">
      <c r="A64" s="9">
        <v>63</v>
      </c>
      <c r="B64" s="8">
        <v>40546</v>
      </c>
      <c r="C64" s="7">
        <v>1</v>
      </c>
      <c r="D64" s="7">
        <v>0</v>
      </c>
      <c r="E64" s="7">
        <v>1</v>
      </c>
      <c r="F64" s="7">
        <v>17</v>
      </c>
      <c r="G64" s="7" t="b">
        <v>0</v>
      </c>
      <c r="H64" s="7">
        <v>1</v>
      </c>
      <c r="I64" s="7">
        <v>1</v>
      </c>
      <c r="J64" s="37">
        <v>0.24</v>
      </c>
      <c r="K64" s="6" t="str">
        <f t="shared" si="0"/>
        <v>Mon</v>
      </c>
      <c r="L64" s="25">
        <f>IF(DATA_1_M[[#This Row],[TEMP]]="",AVERAGE(DATA_1_M[TEMP]),DATA_1_M[[#This Row],[TEMP]])</f>
        <v>0.24</v>
      </c>
      <c r="M64" s="64">
        <f>TIME(DATA_1_M[[#This Row],[HR]],,)</f>
        <v>0.70833333333333337</v>
      </c>
      <c r="N64" s="7" t="str">
        <f>TEXT(DATA_1_M[[#This Row],[DTEDAY]],"MMM")</f>
        <v>Jan</v>
      </c>
      <c r="O64" s="7" t="str">
        <f>TEXT(DATA_1_M[[#This Row],[DTEDAY]],"YYY")</f>
        <v>2011</v>
      </c>
      <c r="P64" s="7" t="str" cm="1">
        <f t="array" ref="P64">_xlfn.SWITCH(DATA_1_M[[#This Row],[WEATHERSIT]],1,"CLEAR SKY",2,"MIST SKY",3,"DARK SKY",4,"RAINY &amp; DARK SKY")</f>
        <v>CLEAR SKY</v>
      </c>
      <c r="Q64" s="7" t="str" cm="1">
        <f t="array" ref="Q64">_xlfn.SWITCH(DATA_1_M[[#This Row],[SEASON]],1,"WINTER",2,"SUMMER",3,"MONSOON",4,"POST MONSOON/AUTUMN")</f>
        <v>WINTER</v>
      </c>
    </row>
    <row r="65" spans="1:17" ht="12.75" x14ac:dyDescent="0.2">
      <c r="A65" s="9">
        <v>64</v>
      </c>
      <c r="B65" s="8">
        <v>40546</v>
      </c>
      <c r="C65" s="7">
        <v>1</v>
      </c>
      <c r="D65" s="7">
        <v>0</v>
      </c>
      <c r="E65" s="7">
        <v>1</v>
      </c>
      <c r="F65" s="7">
        <v>18</v>
      </c>
      <c r="G65" s="7" t="b">
        <v>0</v>
      </c>
      <c r="H65" s="7">
        <v>1</v>
      </c>
      <c r="I65" s="7">
        <v>1</v>
      </c>
      <c r="J65" s="37">
        <v>0.24</v>
      </c>
      <c r="K65" s="6" t="str">
        <f t="shared" si="0"/>
        <v>Mon</v>
      </c>
      <c r="L65" s="25">
        <f>IF(DATA_1_M[[#This Row],[TEMP]]="",AVERAGE(DATA_1_M[TEMP]),DATA_1_M[[#This Row],[TEMP]])</f>
        <v>0.24</v>
      </c>
      <c r="M65" s="64">
        <f>TIME(DATA_1_M[[#This Row],[HR]],,)</f>
        <v>0.75</v>
      </c>
      <c r="N65" s="7" t="str">
        <f>TEXT(DATA_1_M[[#This Row],[DTEDAY]],"MMM")</f>
        <v>Jan</v>
      </c>
      <c r="O65" s="7" t="str">
        <f>TEXT(DATA_1_M[[#This Row],[DTEDAY]],"YYY")</f>
        <v>2011</v>
      </c>
      <c r="P65" s="7" t="str" cm="1">
        <f t="array" ref="P65">_xlfn.SWITCH(DATA_1_M[[#This Row],[WEATHERSIT]],1,"CLEAR SKY",2,"MIST SKY",3,"DARK SKY",4,"RAINY &amp; DARK SKY")</f>
        <v>CLEAR SKY</v>
      </c>
      <c r="Q65" s="7" t="str" cm="1">
        <f t="array" ref="Q65">_xlfn.SWITCH(DATA_1_M[[#This Row],[SEASON]],1,"WINTER",2,"SUMMER",3,"MONSOON",4,"POST MONSOON/AUTUMN")</f>
        <v>WINTER</v>
      </c>
    </row>
    <row r="66" spans="1:17" ht="12.75" x14ac:dyDescent="0.2">
      <c r="A66" s="9">
        <v>65</v>
      </c>
      <c r="B66" s="8">
        <v>40546</v>
      </c>
      <c r="C66" s="7">
        <v>1</v>
      </c>
      <c r="D66" s="7">
        <v>0</v>
      </c>
      <c r="E66" s="7">
        <v>1</v>
      </c>
      <c r="F66" s="7">
        <v>19</v>
      </c>
      <c r="G66" s="7" t="b">
        <v>0</v>
      </c>
      <c r="H66" s="7">
        <v>1</v>
      </c>
      <c r="I66" s="7">
        <v>1</v>
      </c>
      <c r="J66" s="37">
        <v>0.2</v>
      </c>
      <c r="K66" s="6" t="str">
        <f t="shared" ref="K66:K129" si="1">TEXT(H66+1,"DDD")</f>
        <v>Mon</v>
      </c>
      <c r="L66" s="25">
        <f>IF(DATA_1_M[[#This Row],[TEMP]]="",AVERAGE(DATA_1_M[TEMP]),DATA_1_M[[#This Row],[TEMP]])</f>
        <v>0.2</v>
      </c>
      <c r="M66" s="64">
        <f>TIME(DATA_1_M[[#This Row],[HR]],,)</f>
        <v>0.79166666666666663</v>
      </c>
      <c r="N66" s="7" t="str">
        <f>TEXT(DATA_1_M[[#This Row],[DTEDAY]],"MMM")</f>
        <v>Jan</v>
      </c>
      <c r="O66" s="7" t="str">
        <f>TEXT(DATA_1_M[[#This Row],[DTEDAY]],"YYY")</f>
        <v>2011</v>
      </c>
      <c r="P66" s="7" t="str" cm="1">
        <f t="array" ref="P66">_xlfn.SWITCH(DATA_1_M[[#This Row],[WEATHERSIT]],1,"CLEAR SKY",2,"MIST SKY",3,"DARK SKY",4,"RAINY &amp; DARK SKY")</f>
        <v>CLEAR SKY</v>
      </c>
      <c r="Q66" s="7" t="str" cm="1">
        <f t="array" ref="Q66">_xlfn.SWITCH(DATA_1_M[[#This Row],[SEASON]],1,"WINTER",2,"SUMMER",3,"MONSOON",4,"POST MONSOON/AUTUMN")</f>
        <v>WINTER</v>
      </c>
    </row>
    <row r="67" spans="1:17" ht="12.75" x14ac:dyDescent="0.2">
      <c r="A67" s="9">
        <v>66</v>
      </c>
      <c r="B67" s="8">
        <v>40546</v>
      </c>
      <c r="C67" s="7">
        <v>1</v>
      </c>
      <c r="D67" s="7">
        <v>0</v>
      </c>
      <c r="E67" s="7">
        <v>1</v>
      </c>
      <c r="F67" s="7">
        <v>20</v>
      </c>
      <c r="G67" s="7" t="b">
        <v>0</v>
      </c>
      <c r="H67" s="7">
        <v>1</v>
      </c>
      <c r="I67" s="7">
        <v>1</v>
      </c>
      <c r="J67" s="37">
        <v>0.2</v>
      </c>
      <c r="K67" s="6" t="str">
        <f t="shared" si="1"/>
        <v>Mon</v>
      </c>
      <c r="L67" s="25">
        <f>IF(DATA_1_M[[#This Row],[TEMP]]="",AVERAGE(DATA_1_M[TEMP]),DATA_1_M[[#This Row],[TEMP]])</f>
        <v>0.2</v>
      </c>
      <c r="M67" s="64">
        <f>TIME(DATA_1_M[[#This Row],[HR]],,)</f>
        <v>0.83333333333333337</v>
      </c>
      <c r="N67" s="7" t="str">
        <f>TEXT(DATA_1_M[[#This Row],[DTEDAY]],"MMM")</f>
        <v>Jan</v>
      </c>
      <c r="O67" s="7" t="str">
        <f>TEXT(DATA_1_M[[#This Row],[DTEDAY]],"YYY")</f>
        <v>2011</v>
      </c>
      <c r="P67" s="7" t="str" cm="1">
        <f t="array" ref="P67">_xlfn.SWITCH(DATA_1_M[[#This Row],[WEATHERSIT]],1,"CLEAR SKY",2,"MIST SKY",3,"DARK SKY",4,"RAINY &amp; DARK SKY")</f>
        <v>CLEAR SKY</v>
      </c>
      <c r="Q67" s="7" t="str" cm="1">
        <f t="array" ref="Q67">_xlfn.SWITCH(DATA_1_M[[#This Row],[SEASON]],1,"WINTER",2,"SUMMER",3,"MONSOON",4,"POST MONSOON/AUTUMN")</f>
        <v>WINTER</v>
      </c>
    </row>
    <row r="68" spans="1:17" ht="12.75" x14ac:dyDescent="0.2">
      <c r="A68" s="9">
        <v>67</v>
      </c>
      <c r="B68" s="8">
        <v>40546</v>
      </c>
      <c r="C68" s="7">
        <v>1</v>
      </c>
      <c r="D68" s="7">
        <v>0</v>
      </c>
      <c r="E68" s="7">
        <v>1</v>
      </c>
      <c r="F68" s="7">
        <v>21</v>
      </c>
      <c r="G68" s="7" t="b">
        <v>0</v>
      </c>
      <c r="H68" s="7">
        <v>1</v>
      </c>
      <c r="I68" s="7">
        <v>1</v>
      </c>
      <c r="J68" s="37">
        <v>0.18</v>
      </c>
      <c r="K68" s="6" t="str">
        <f t="shared" si="1"/>
        <v>Mon</v>
      </c>
      <c r="L68" s="25">
        <f>IF(DATA_1_M[[#This Row],[TEMP]]="",AVERAGE(DATA_1_M[TEMP]),DATA_1_M[[#This Row],[TEMP]])</f>
        <v>0.18</v>
      </c>
      <c r="M68" s="64">
        <f>TIME(DATA_1_M[[#This Row],[HR]],,)</f>
        <v>0.875</v>
      </c>
      <c r="N68" s="7" t="str">
        <f>TEXT(DATA_1_M[[#This Row],[DTEDAY]],"MMM")</f>
        <v>Jan</v>
      </c>
      <c r="O68" s="7" t="str">
        <f>TEXT(DATA_1_M[[#This Row],[DTEDAY]],"YYY")</f>
        <v>2011</v>
      </c>
      <c r="P68" s="7" t="str" cm="1">
        <f t="array" ref="P68">_xlfn.SWITCH(DATA_1_M[[#This Row],[WEATHERSIT]],1,"CLEAR SKY",2,"MIST SKY",3,"DARK SKY",4,"RAINY &amp; DARK SKY")</f>
        <v>CLEAR SKY</v>
      </c>
      <c r="Q68" s="7" t="str" cm="1">
        <f t="array" ref="Q68">_xlfn.SWITCH(DATA_1_M[[#This Row],[SEASON]],1,"WINTER",2,"SUMMER",3,"MONSOON",4,"POST MONSOON/AUTUMN")</f>
        <v>WINTER</v>
      </c>
    </row>
    <row r="69" spans="1:17" ht="12.75" x14ac:dyDescent="0.2">
      <c r="A69" s="9">
        <v>68</v>
      </c>
      <c r="B69" s="8">
        <v>40546</v>
      </c>
      <c r="C69" s="7">
        <v>1</v>
      </c>
      <c r="D69" s="7">
        <v>0</v>
      </c>
      <c r="E69" s="7">
        <v>1</v>
      </c>
      <c r="F69" s="7">
        <v>22</v>
      </c>
      <c r="G69" s="7" t="b">
        <v>0</v>
      </c>
      <c r="H69" s="7">
        <v>1</v>
      </c>
      <c r="I69" s="7">
        <v>1</v>
      </c>
      <c r="J69" s="37">
        <v>0.14000000000000001</v>
      </c>
      <c r="K69" s="6" t="str">
        <f t="shared" si="1"/>
        <v>Mon</v>
      </c>
      <c r="L69" s="25">
        <f>IF(DATA_1_M[[#This Row],[TEMP]]="",AVERAGE(DATA_1_M[TEMP]),DATA_1_M[[#This Row],[TEMP]])</f>
        <v>0.14000000000000001</v>
      </c>
      <c r="M69" s="64">
        <f>TIME(DATA_1_M[[#This Row],[HR]],,)</f>
        <v>0.91666666666666663</v>
      </c>
      <c r="N69" s="7" t="str">
        <f>TEXT(DATA_1_M[[#This Row],[DTEDAY]],"MMM")</f>
        <v>Jan</v>
      </c>
      <c r="O69" s="7" t="str">
        <f>TEXT(DATA_1_M[[#This Row],[DTEDAY]],"YYY")</f>
        <v>2011</v>
      </c>
      <c r="P69" s="7" t="str" cm="1">
        <f t="array" ref="P69">_xlfn.SWITCH(DATA_1_M[[#This Row],[WEATHERSIT]],1,"CLEAR SKY",2,"MIST SKY",3,"DARK SKY",4,"RAINY &amp; DARK SKY")</f>
        <v>CLEAR SKY</v>
      </c>
      <c r="Q69" s="7" t="str" cm="1">
        <f t="array" ref="Q69">_xlfn.SWITCH(DATA_1_M[[#This Row],[SEASON]],1,"WINTER",2,"SUMMER",3,"MONSOON",4,"POST MONSOON/AUTUMN")</f>
        <v>WINTER</v>
      </c>
    </row>
    <row r="70" spans="1:17" ht="12.75" x14ac:dyDescent="0.2">
      <c r="A70" s="9">
        <v>69</v>
      </c>
      <c r="B70" s="8">
        <v>40546</v>
      </c>
      <c r="C70" s="7">
        <v>1</v>
      </c>
      <c r="D70" s="7">
        <v>0</v>
      </c>
      <c r="E70" s="7">
        <v>1</v>
      </c>
      <c r="F70" s="7">
        <v>23</v>
      </c>
      <c r="G70" s="7" t="b">
        <v>0</v>
      </c>
      <c r="H70" s="7">
        <v>1</v>
      </c>
      <c r="I70" s="7">
        <v>1</v>
      </c>
      <c r="J70" s="37">
        <v>0.18</v>
      </c>
      <c r="K70" s="6" t="str">
        <f t="shared" si="1"/>
        <v>Mon</v>
      </c>
      <c r="L70" s="25">
        <f>IF(DATA_1_M[[#This Row],[TEMP]]="",AVERAGE(DATA_1_M[TEMP]),DATA_1_M[[#This Row],[TEMP]])</f>
        <v>0.18</v>
      </c>
      <c r="M70" s="64">
        <f>TIME(DATA_1_M[[#This Row],[HR]],,)</f>
        <v>0.95833333333333337</v>
      </c>
      <c r="N70" s="7" t="str">
        <f>TEXT(DATA_1_M[[#This Row],[DTEDAY]],"MMM")</f>
        <v>Jan</v>
      </c>
      <c r="O70" s="7" t="str">
        <f>TEXT(DATA_1_M[[#This Row],[DTEDAY]],"YYY")</f>
        <v>2011</v>
      </c>
      <c r="P70" s="7" t="str" cm="1">
        <f t="array" ref="P70">_xlfn.SWITCH(DATA_1_M[[#This Row],[WEATHERSIT]],1,"CLEAR SKY",2,"MIST SKY",3,"DARK SKY",4,"RAINY &amp; DARK SKY")</f>
        <v>CLEAR SKY</v>
      </c>
      <c r="Q70" s="7" t="str" cm="1">
        <f t="array" ref="Q70">_xlfn.SWITCH(DATA_1_M[[#This Row],[SEASON]],1,"WINTER",2,"SUMMER",3,"MONSOON",4,"POST MONSOON/AUTUMN")</f>
        <v>WINTER</v>
      </c>
    </row>
    <row r="71" spans="1:17" ht="12.75" x14ac:dyDescent="0.2">
      <c r="A71" s="9">
        <v>70</v>
      </c>
      <c r="B71" s="8">
        <v>40547</v>
      </c>
      <c r="C71" s="7">
        <v>1</v>
      </c>
      <c r="D71" s="7">
        <v>0</v>
      </c>
      <c r="E71" s="7">
        <v>1</v>
      </c>
      <c r="F71" s="7">
        <v>0</v>
      </c>
      <c r="G71" s="7" t="b">
        <v>0</v>
      </c>
      <c r="H71" s="7">
        <v>2</v>
      </c>
      <c r="I71" s="7">
        <v>1</v>
      </c>
      <c r="J71" s="37">
        <v>0.16</v>
      </c>
      <c r="K71" s="6" t="str">
        <f t="shared" si="1"/>
        <v>Tue</v>
      </c>
      <c r="L71" s="25">
        <f>IF(DATA_1_M[[#This Row],[TEMP]]="",AVERAGE(DATA_1_M[TEMP]),DATA_1_M[[#This Row],[TEMP]])</f>
        <v>0.16</v>
      </c>
      <c r="M71" s="64">
        <f>TIME(DATA_1_M[[#This Row],[HR]],,)</f>
        <v>0</v>
      </c>
      <c r="N71" s="7" t="str">
        <f>TEXT(DATA_1_M[[#This Row],[DTEDAY]],"MMM")</f>
        <v>Jan</v>
      </c>
      <c r="O71" s="7" t="str">
        <f>TEXT(DATA_1_M[[#This Row],[DTEDAY]],"YYY")</f>
        <v>2011</v>
      </c>
      <c r="P71" s="7" t="str" cm="1">
        <f t="array" ref="P71">_xlfn.SWITCH(DATA_1_M[[#This Row],[WEATHERSIT]],1,"CLEAR SKY",2,"MIST SKY",3,"DARK SKY",4,"RAINY &amp; DARK SKY")</f>
        <v>CLEAR SKY</v>
      </c>
      <c r="Q71" s="7" t="str" cm="1">
        <f t="array" ref="Q71">_xlfn.SWITCH(DATA_1_M[[#This Row],[SEASON]],1,"WINTER",2,"SUMMER",3,"MONSOON",4,"POST MONSOON/AUTUMN")</f>
        <v>WINTER</v>
      </c>
    </row>
    <row r="72" spans="1:17" ht="12.75" x14ac:dyDescent="0.2">
      <c r="A72" s="9">
        <v>71</v>
      </c>
      <c r="B72" s="8">
        <v>40547</v>
      </c>
      <c r="C72" s="7">
        <v>1</v>
      </c>
      <c r="D72" s="7">
        <v>0</v>
      </c>
      <c r="E72" s="7">
        <v>1</v>
      </c>
      <c r="F72" s="7">
        <v>1</v>
      </c>
      <c r="G72" s="7" t="b">
        <v>0</v>
      </c>
      <c r="H72" s="7">
        <v>2</v>
      </c>
      <c r="I72" s="7">
        <v>1</v>
      </c>
      <c r="J72" s="37">
        <v>0.16</v>
      </c>
      <c r="K72" s="6" t="str">
        <f t="shared" si="1"/>
        <v>Tue</v>
      </c>
      <c r="L72" s="25">
        <f>IF(DATA_1_M[[#This Row],[TEMP]]="",AVERAGE(DATA_1_M[TEMP]),DATA_1_M[[#This Row],[TEMP]])</f>
        <v>0.16</v>
      </c>
      <c r="M72" s="64">
        <f>TIME(DATA_1_M[[#This Row],[HR]],,)</f>
        <v>4.1666666666666664E-2</v>
      </c>
      <c r="N72" s="7" t="str">
        <f>TEXT(DATA_1_M[[#This Row],[DTEDAY]],"MMM")</f>
        <v>Jan</v>
      </c>
      <c r="O72" s="7" t="str">
        <f>TEXT(DATA_1_M[[#This Row],[DTEDAY]],"YYY")</f>
        <v>2011</v>
      </c>
      <c r="P72" s="7" t="str" cm="1">
        <f t="array" ref="P72">_xlfn.SWITCH(DATA_1_M[[#This Row],[WEATHERSIT]],1,"CLEAR SKY",2,"MIST SKY",3,"DARK SKY",4,"RAINY &amp; DARK SKY")</f>
        <v>CLEAR SKY</v>
      </c>
      <c r="Q72" s="7" t="str" cm="1">
        <f t="array" ref="Q72">_xlfn.SWITCH(DATA_1_M[[#This Row],[SEASON]],1,"WINTER",2,"SUMMER",3,"MONSOON",4,"POST MONSOON/AUTUMN")</f>
        <v>WINTER</v>
      </c>
    </row>
    <row r="73" spans="1:17" ht="12.75" x14ac:dyDescent="0.2">
      <c r="A73" s="9">
        <v>72</v>
      </c>
      <c r="B73" s="8">
        <v>40547</v>
      </c>
      <c r="C73" s="7">
        <v>1</v>
      </c>
      <c r="D73" s="7">
        <v>0</v>
      </c>
      <c r="E73" s="7">
        <v>1</v>
      </c>
      <c r="F73" s="7">
        <v>2</v>
      </c>
      <c r="G73" s="7" t="b">
        <v>0</v>
      </c>
      <c r="H73" s="7">
        <v>2</v>
      </c>
      <c r="I73" s="7">
        <v>1</v>
      </c>
      <c r="J73" s="37">
        <v>0.14000000000000001</v>
      </c>
      <c r="K73" s="6" t="str">
        <f t="shared" si="1"/>
        <v>Tue</v>
      </c>
      <c r="L73" s="25">
        <f>IF(DATA_1_M[[#This Row],[TEMP]]="",AVERAGE(DATA_1_M[TEMP]),DATA_1_M[[#This Row],[TEMP]])</f>
        <v>0.14000000000000001</v>
      </c>
      <c r="M73" s="64">
        <f>TIME(DATA_1_M[[#This Row],[HR]],,)</f>
        <v>8.3333333333333329E-2</v>
      </c>
      <c r="N73" s="7" t="str">
        <f>TEXT(DATA_1_M[[#This Row],[DTEDAY]],"MMM")</f>
        <v>Jan</v>
      </c>
      <c r="O73" s="7" t="str">
        <f>TEXT(DATA_1_M[[#This Row],[DTEDAY]],"YYY")</f>
        <v>2011</v>
      </c>
      <c r="P73" s="7" t="str" cm="1">
        <f t="array" ref="P73">_xlfn.SWITCH(DATA_1_M[[#This Row],[WEATHERSIT]],1,"CLEAR SKY",2,"MIST SKY",3,"DARK SKY",4,"RAINY &amp; DARK SKY")</f>
        <v>CLEAR SKY</v>
      </c>
      <c r="Q73" s="7" t="str" cm="1">
        <f t="array" ref="Q73">_xlfn.SWITCH(DATA_1_M[[#This Row],[SEASON]],1,"WINTER",2,"SUMMER",3,"MONSOON",4,"POST MONSOON/AUTUMN")</f>
        <v>WINTER</v>
      </c>
    </row>
    <row r="74" spans="1:17" ht="12.75" x14ac:dyDescent="0.2">
      <c r="A74" s="9">
        <v>73</v>
      </c>
      <c r="B74" s="8">
        <v>40547</v>
      </c>
      <c r="C74" s="7">
        <v>1</v>
      </c>
      <c r="D74" s="7">
        <v>0</v>
      </c>
      <c r="E74" s="7">
        <v>1</v>
      </c>
      <c r="F74" s="7">
        <v>4</v>
      </c>
      <c r="G74" s="7" t="b">
        <v>0</v>
      </c>
      <c r="H74" s="7">
        <v>2</v>
      </c>
      <c r="I74" s="7">
        <v>1</v>
      </c>
      <c r="J74" s="37">
        <v>0.14000000000000001</v>
      </c>
      <c r="K74" s="6" t="str">
        <f t="shared" si="1"/>
        <v>Tue</v>
      </c>
      <c r="L74" s="25">
        <f>IF(DATA_1_M[[#This Row],[TEMP]]="",AVERAGE(DATA_1_M[TEMP]),DATA_1_M[[#This Row],[TEMP]])</f>
        <v>0.14000000000000001</v>
      </c>
      <c r="M74" s="64">
        <f>TIME(DATA_1_M[[#This Row],[HR]],,)</f>
        <v>0.16666666666666666</v>
      </c>
      <c r="N74" s="7" t="str">
        <f>TEXT(DATA_1_M[[#This Row],[DTEDAY]],"MMM")</f>
        <v>Jan</v>
      </c>
      <c r="O74" s="7" t="str">
        <f>TEXT(DATA_1_M[[#This Row],[DTEDAY]],"YYY")</f>
        <v>2011</v>
      </c>
      <c r="P74" s="7" t="str" cm="1">
        <f t="array" ref="P74">_xlfn.SWITCH(DATA_1_M[[#This Row],[WEATHERSIT]],1,"CLEAR SKY",2,"MIST SKY",3,"DARK SKY",4,"RAINY &amp; DARK SKY")</f>
        <v>CLEAR SKY</v>
      </c>
      <c r="Q74" s="7" t="str" cm="1">
        <f t="array" ref="Q74">_xlfn.SWITCH(DATA_1_M[[#This Row],[SEASON]],1,"WINTER",2,"SUMMER",3,"MONSOON",4,"POST MONSOON/AUTUMN")</f>
        <v>WINTER</v>
      </c>
    </row>
    <row r="75" spans="1:17" ht="12.75" x14ac:dyDescent="0.2">
      <c r="A75" s="9">
        <v>74</v>
      </c>
      <c r="B75" s="8">
        <v>40547</v>
      </c>
      <c r="C75" s="7">
        <v>1</v>
      </c>
      <c r="D75" s="7">
        <v>0</v>
      </c>
      <c r="E75" s="7">
        <v>1</v>
      </c>
      <c r="F75" s="7">
        <v>5</v>
      </c>
      <c r="G75" s="7" t="b">
        <v>0</v>
      </c>
      <c r="H75" s="7">
        <v>2</v>
      </c>
      <c r="I75" s="7">
        <v>1</v>
      </c>
      <c r="J75" s="37">
        <v>0.12</v>
      </c>
      <c r="K75" s="6" t="str">
        <f t="shared" si="1"/>
        <v>Tue</v>
      </c>
      <c r="L75" s="25">
        <f>IF(DATA_1_M[[#This Row],[TEMP]]="",AVERAGE(DATA_1_M[TEMP]),DATA_1_M[[#This Row],[TEMP]])</f>
        <v>0.12</v>
      </c>
      <c r="M75" s="64">
        <f>TIME(DATA_1_M[[#This Row],[HR]],,)</f>
        <v>0.20833333333333334</v>
      </c>
      <c r="N75" s="7" t="str">
        <f>TEXT(DATA_1_M[[#This Row],[DTEDAY]],"MMM")</f>
        <v>Jan</v>
      </c>
      <c r="O75" s="7" t="str">
        <f>TEXT(DATA_1_M[[#This Row],[DTEDAY]],"YYY")</f>
        <v>2011</v>
      </c>
      <c r="P75" s="7" t="str" cm="1">
        <f t="array" ref="P75">_xlfn.SWITCH(DATA_1_M[[#This Row],[WEATHERSIT]],1,"CLEAR SKY",2,"MIST SKY",3,"DARK SKY",4,"RAINY &amp; DARK SKY")</f>
        <v>CLEAR SKY</v>
      </c>
      <c r="Q75" s="7" t="str" cm="1">
        <f t="array" ref="Q75">_xlfn.SWITCH(DATA_1_M[[#This Row],[SEASON]],1,"WINTER",2,"SUMMER",3,"MONSOON",4,"POST MONSOON/AUTUMN")</f>
        <v>WINTER</v>
      </c>
    </row>
    <row r="76" spans="1:17" ht="12.75" x14ac:dyDescent="0.2">
      <c r="A76" s="9">
        <v>75</v>
      </c>
      <c r="B76" s="8">
        <v>40547</v>
      </c>
      <c r="C76" s="7">
        <v>1</v>
      </c>
      <c r="D76" s="7">
        <v>0</v>
      </c>
      <c r="E76" s="7">
        <v>1</v>
      </c>
      <c r="F76" s="7">
        <v>6</v>
      </c>
      <c r="G76" s="7" t="b">
        <v>0</v>
      </c>
      <c r="H76" s="7">
        <v>2</v>
      </c>
      <c r="I76" s="7">
        <v>1</v>
      </c>
      <c r="J76" s="37">
        <v>0.12</v>
      </c>
      <c r="K76" s="6" t="str">
        <f t="shared" si="1"/>
        <v>Tue</v>
      </c>
      <c r="L76" s="25">
        <f>IF(DATA_1_M[[#This Row],[TEMP]]="",AVERAGE(DATA_1_M[TEMP]),DATA_1_M[[#This Row],[TEMP]])</f>
        <v>0.12</v>
      </c>
      <c r="M76" s="64">
        <f>TIME(DATA_1_M[[#This Row],[HR]],,)</f>
        <v>0.25</v>
      </c>
      <c r="N76" s="7" t="str">
        <f>TEXT(DATA_1_M[[#This Row],[DTEDAY]],"MMM")</f>
        <v>Jan</v>
      </c>
      <c r="O76" s="7" t="str">
        <f>TEXT(DATA_1_M[[#This Row],[DTEDAY]],"YYY")</f>
        <v>2011</v>
      </c>
      <c r="P76" s="7" t="str" cm="1">
        <f t="array" ref="P76">_xlfn.SWITCH(DATA_1_M[[#This Row],[WEATHERSIT]],1,"CLEAR SKY",2,"MIST SKY",3,"DARK SKY",4,"RAINY &amp; DARK SKY")</f>
        <v>CLEAR SKY</v>
      </c>
      <c r="Q76" s="7" t="str" cm="1">
        <f t="array" ref="Q76">_xlfn.SWITCH(DATA_1_M[[#This Row],[SEASON]],1,"WINTER",2,"SUMMER",3,"MONSOON",4,"POST MONSOON/AUTUMN")</f>
        <v>WINTER</v>
      </c>
    </row>
    <row r="77" spans="1:17" ht="12.75" x14ac:dyDescent="0.2">
      <c r="A77" s="9">
        <v>76</v>
      </c>
      <c r="B77" s="8">
        <v>40547</v>
      </c>
      <c r="C77" s="7">
        <v>1</v>
      </c>
      <c r="D77" s="7">
        <v>0</v>
      </c>
      <c r="E77" s="7">
        <v>1</v>
      </c>
      <c r="F77" s="7">
        <v>7</v>
      </c>
      <c r="G77" s="7" t="b">
        <v>0</v>
      </c>
      <c r="H77" s="7">
        <v>2</v>
      </c>
      <c r="I77" s="7">
        <v>1</v>
      </c>
      <c r="J77" s="37">
        <v>0.12</v>
      </c>
      <c r="K77" s="6" t="str">
        <f t="shared" si="1"/>
        <v>Tue</v>
      </c>
      <c r="L77" s="25">
        <f>IF(DATA_1_M[[#This Row],[TEMP]]="",AVERAGE(DATA_1_M[TEMP]),DATA_1_M[[#This Row],[TEMP]])</f>
        <v>0.12</v>
      </c>
      <c r="M77" s="64">
        <f>TIME(DATA_1_M[[#This Row],[HR]],,)</f>
        <v>0.29166666666666669</v>
      </c>
      <c r="N77" s="7" t="str">
        <f>TEXT(DATA_1_M[[#This Row],[DTEDAY]],"MMM")</f>
        <v>Jan</v>
      </c>
      <c r="O77" s="7" t="str">
        <f>TEXT(DATA_1_M[[#This Row],[DTEDAY]],"YYY")</f>
        <v>2011</v>
      </c>
      <c r="P77" s="7" t="str" cm="1">
        <f t="array" ref="P77">_xlfn.SWITCH(DATA_1_M[[#This Row],[WEATHERSIT]],1,"CLEAR SKY",2,"MIST SKY",3,"DARK SKY",4,"RAINY &amp; DARK SKY")</f>
        <v>CLEAR SKY</v>
      </c>
      <c r="Q77" s="7" t="str" cm="1">
        <f t="array" ref="Q77">_xlfn.SWITCH(DATA_1_M[[#This Row],[SEASON]],1,"WINTER",2,"SUMMER",3,"MONSOON",4,"POST MONSOON/AUTUMN")</f>
        <v>WINTER</v>
      </c>
    </row>
    <row r="78" spans="1:17" ht="12.75" x14ac:dyDescent="0.2">
      <c r="A78" s="9">
        <v>77</v>
      </c>
      <c r="B78" s="8">
        <v>40547</v>
      </c>
      <c r="C78" s="7">
        <v>1</v>
      </c>
      <c r="D78" s="7">
        <v>0</v>
      </c>
      <c r="E78" s="7">
        <v>1</v>
      </c>
      <c r="F78" s="7">
        <v>8</v>
      </c>
      <c r="G78" s="7" t="b">
        <v>0</v>
      </c>
      <c r="H78" s="7">
        <v>2</v>
      </c>
      <c r="I78" s="7">
        <v>1</v>
      </c>
      <c r="J78" s="37">
        <v>0.14000000000000001</v>
      </c>
      <c r="K78" s="6" t="str">
        <f t="shared" si="1"/>
        <v>Tue</v>
      </c>
      <c r="L78" s="25">
        <f>IF(DATA_1_M[[#This Row],[TEMP]]="",AVERAGE(DATA_1_M[TEMP]),DATA_1_M[[#This Row],[TEMP]])</f>
        <v>0.14000000000000001</v>
      </c>
      <c r="M78" s="64">
        <f>TIME(DATA_1_M[[#This Row],[HR]],,)</f>
        <v>0.33333333333333331</v>
      </c>
      <c r="N78" s="7" t="str">
        <f>TEXT(DATA_1_M[[#This Row],[DTEDAY]],"MMM")</f>
        <v>Jan</v>
      </c>
      <c r="O78" s="7" t="str">
        <f>TEXT(DATA_1_M[[#This Row],[DTEDAY]],"YYY")</f>
        <v>2011</v>
      </c>
      <c r="P78" s="7" t="str" cm="1">
        <f t="array" ref="P78">_xlfn.SWITCH(DATA_1_M[[#This Row],[WEATHERSIT]],1,"CLEAR SKY",2,"MIST SKY",3,"DARK SKY",4,"RAINY &amp; DARK SKY")</f>
        <v>CLEAR SKY</v>
      </c>
      <c r="Q78" s="7" t="str" cm="1">
        <f t="array" ref="Q78">_xlfn.SWITCH(DATA_1_M[[#This Row],[SEASON]],1,"WINTER",2,"SUMMER",3,"MONSOON",4,"POST MONSOON/AUTUMN")</f>
        <v>WINTER</v>
      </c>
    </row>
    <row r="79" spans="1:17" ht="12.75" x14ac:dyDescent="0.2">
      <c r="A79" s="9">
        <v>78</v>
      </c>
      <c r="B79" s="8">
        <v>40547</v>
      </c>
      <c r="C79" s="7">
        <v>1</v>
      </c>
      <c r="D79" s="7">
        <v>0</v>
      </c>
      <c r="E79" s="7">
        <v>1</v>
      </c>
      <c r="F79" s="7">
        <v>9</v>
      </c>
      <c r="G79" s="7" t="b">
        <v>0</v>
      </c>
      <c r="H79" s="7">
        <v>2</v>
      </c>
      <c r="I79" s="7">
        <v>1</v>
      </c>
      <c r="J79" s="37">
        <v>0.16</v>
      </c>
      <c r="K79" s="6" t="str">
        <f t="shared" si="1"/>
        <v>Tue</v>
      </c>
      <c r="L79" s="25">
        <f>IF(DATA_1_M[[#This Row],[TEMP]]="",AVERAGE(DATA_1_M[TEMP]),DATA_1_M[[#This Row],[TEMP]])</f>
        <v>0.16</v>
      </c>
      <c r="M79" s="64">
        <f>TIME(DATA_1_M[[#This Row],[HR]],,)</f>
        <v>0.375</v>
      </c>
      <c r="N79" s="7" t="str">
        <f>TEXT(DATA_1_M[[#This Row],[DTEDAY]],"MMM")</f>
        <v>Jan</v>
      </c>
      <c r="O79" s="7" t="str">
        <f>TEXT(DATA_1_M[[#This Row],[DTEDAY]],"YYY")</f>
        <v>2011</v>
      </c>
      <c r="P79" s="7" t="str" cm="1">
        <f t="array" ref="P79">_xlfn.SWITCH(DATA_1_M[[#This Row],[WEATHERSIT]],1,"CLEAR SKY",2,"MIST SKY",3,"DARK SKY",4,"RAINY &amp; DARK SKY")</f>
        <v>CLEAR SKY</v>
      </c>
      <c r="Q79" s="7" t="str" cm="1">
        <f t="array" ref="Q79">_xlfn.SWITCH(DATA_1_M[[#This Row],[SEASON]],1,"WINTER",2,"SUMMER",3,"MONSOON",4,"POST MONSOON/AUTUMN")</f>
        <v>WINTER</v>
      </c>
    </row>
    <row r="80" spans="1:17" ht="12.75" x14ac:dyDescent="0.2">
      <c r="A80" s="9">
        <v>79</v>
      </c>
      <c r="B80" s="8">
        <v>40547</v>
      </c>
      <c r="C80" s="7">
        <v>1</v>
      </c>
      <c r="D80" s="7">
        <v>0</v>
      </c>
      <c r="E80" s="7">
        <v>1</v>
      </c>
      <c r="F80" s="7">
        <v>10</v>
      </c>
      <c r="G80" s="7" t="b">
        <v>0</v>
      </c>
      <c r="H80" s="7">
        <v>2</v>
      </c>
      <c r="I80" s="7">
        <v>2</v>
      </c>
      <c r="J80" s="37">
        <v>0.16</v>
      </c>
      <c r="K80" s="6" t="str">
        <f t="shared" si="1"/>
        <v>Tue</v>
      </c>
      <c r="L80" s="25">
        <f>IF(DATA_1_M[[#This Row],[TEMP]]="",AVERAGE(DATA_1_M[TEMP]),DATA_1_M[[#This Row],[TEMP]])</f>
        <v>0.16</v>
      </c>
      <c r="M80" s="64">
        <f>TIME(DATA_1_M[[#This Row],[HR]],,)</f>
        <v>0.41666666666666669</v>
      </c>
      <c r="N80" s="7" t="str">
        <f>TEXT(DATA_1_M[[#This Row],[DTEDAY]],"MMM")</f>
        <v>Jan</v>
      </c>
      <c r="O80" s="7" t="str">
        <f>TEXT(DATA_1_M[[#This Row],[DTEDAY]],"YYY")</f>
        <v>2011</v>
      </c>
      <c r="P80" s="7" t="str" cm="1">
        <f t="array" ref="P80">_xlfn.SWITCH(DATA_1_M[[#This Row],[WEATHERSIT]],1,"CLEAR SKY",2,"MIST SKY",3,"DARK SKY",4,"RAINY &amp; DARK SKY")</f>
        <v>MIST SKY</v>
      </c>
      <c r="Q80" s="7" t="str" cm="1">
        <f t="array" ref="Q80">_xlfn.SWITCH(DATA_1_M[[#This Row],[SEASON]],1,"WINTER",2,"SUMMER",3,"MONSOON",4,"POST MONSOON/AUTUMN")</f>
        <v>WINTER</v>
      </c>
    </row>
    <row r="81" spans="1:17" ht="12.75" x14ac:dyDescent="0.2">
      <c r="A81" s="9">
        <v>80</v>
      </c>
      <c r="B81" s="8">
        <v>40547</v>
      </c>
      <c r="C81" s="7">
        <v>1</v>
      </c>
      <c r="D81" s="7">
        <v>0</v>
      </c>
      <c r="E81" s="7">
        <v>1</v>
      </c>
      <c r="F81" s="7">
        <v>11</v>
      </c>
      <c r="G81" s="7" t="b">
        <v>0</v>
      </c>
      <c r="H81" s="7">
        <v>2</v>
      </c>
      <c r="I81" s="7">
        <v>1</v>
      </c>
      <c r="J81" s="37">
        <v>0.22</v>
      </c>
      <c r="K81" s="6" t="str">
        <f t="shared" si="1"/>
        <v>Tue</v>
      </c>
      <c r="L81" s="25">
        <f>IF(DATA_1_M[[#This Row],[TEMP]]="",AVERAGE(DATA_1_M[TEMP]),DATA_1_M[[#This Row],[TEMP]])</f>
        <v>0.22</v>
      </c>
      <c r="M81" s="64">
        <f>TIME(DATA_1_M[[#This Row],[HR]],,)</f>
        <v>0.45833333333333331</v>
      </c>
      <c r="N81" s="7" t="str">
        <f>TEXT(DATA_1_M[[#This Row],[DTEDAY]],"MMM")</f>
        <v>Jan</v>
      </c>
      <c r="O81" s="7" t="str">
        <f>TEXT(DATA_1_M[[#This Row],[DTEDAY]],"YYY")</f>
        <v>2011</v>
      </c>
      <c r="P81" s="7" t="str" cm="1">
        <f t="array" ref="P81">_xlfn.SWITCH(DATA_1_M[[#This Row],[WEATHERSIT]],1,"CLEAR SKY",2,"MIST SKY",3,"DARK SKY",4,"RAINY &amp; DARK SKY")</f>
        <v>CLEAR SKY</v>
      </c>
      <c r="Q81" s="7" t="str" cm="1">
        <f t="array" ref="Q81">_xlfn.SWITCH(DATA_1_M[[#This Row],[SEASON]],1,"WINTER",2,"SUMMER",3,"MONSOON",4,"POST MONSOON/AUTUMN")</f>
        <v>WINTER</v>
      </c>
    </row>
    <row r="82" spans="1:17" ht="12.75" x14ac:dyDescent="0.2">
      <c r="A82" s="9">
        <v>81</v>
      </c>
      <c r="B82" s="8">
        <v>40547</v>
      </c>
      <c r="C82" s="7">
        <v>1</v>
      </c>
      <c r="D82" s="7">
        <v>0</v>
      </c>
      <c r="E82" s="7">
        <v>1</v>
      </c>
      <c r="F82" s="7">
        <v>12</v>
      </c>
      <c r="G82" s="7" t="b">
        <v>0</v>
      </c>
      <c r="H82" s="7">
        <v>2</v>
      </c>
      <c r="I82" s="7">
        <v>1</v>
      </c>
      <c r="J82" s="37">
        <v>0.22</v>
      </c>
      <c r="K82" s="6" t="str">
        <f t="shared" si="1"/>
        <v>Tue</v>
      </c>
      <c r="L82" s="25">
        <f>IF(DATA_1_M[[#This Row],[TEMP]]="",AVERAGE(DATA_1_M[TEMP]),DATA_1_M[[#This Row],[TEMP]])</f>
        <v>0.22</v>
      </c>
      <c r="M82" s="64">
        <f>TIME(DATA_1_M[[#This Row],[HR]],,)</f>
        <v>0.5</v>
      </c>
      <c r="N82" s="7" t="str">
        <f>TEXT(DATA_1_M[[#This Row],[DTEDAY]],"MMM")</f>
        <v>Jan</v>
      </c>
      <c r="O82" s="7" t="str">
        <f>TEXT(DATA_1_M[[#This Row],[DTEDAY]],"YYY")</f>
        <v>2011</v>
      </c>
      <c r="P82" s="7" t="str" cm="1">
        <f t="array" ref="P82">_xlfn.SWITCH(DATA_1_M[[#This Row],[WEATHERSIT]],1,"CLEAR SKY",2,"MIST SKY",3,"DARK SKY",4,"RAINY &amp; DARK SKY")</f>
        <v>CLEAR SKY</v>
      </c>
      <c r="Q82" s="7" t="str" cm="1">
        <f t="array" ref="Q82">_xlfn.SWITCH(DATA_1_M[[#This Row],[SEASON]],1,"WINTER",2,"SUMMER",3,"MONSOON",4,"POST MONSOON/AUTUMN")</f>
        <v>WINTER</v>
      </c>
    </row>
    <row r="83" spans="1:17" ht="12.75" x14ac:dyDescent="0.2">
      <c r="A83" s="9">
        <v>82</v>
      </c>
      <c r="B83" s="8">
        <v>40547</v>
      </c>
      <c r="C83" s="7">
        <v>1</v>
      </c>
      <c r="D83" s="7">
        <v>0</v>
      </c>
      <c r="E83" s="7">
        <v>1</v>
      </c>
      <c r="F83" s="7">
        <v>13</v>
      </c>
      <c r="G83" s="7" t="b">
        <v>0</v>
      </c>
      <c r="H83" s="7">
        <v>2</v>
      </c>
      <c r="I83" s="7">
        <v>1</v>
      </c>
      <c r="J83" s="37">
        <v>0.24</v>
      </c>
      <c r="K83" s="6" t="str">
        <f t="shared" si="1"/>
        <v>Tue</v>
      </c>
      <c r="L83" s="25">
        <f>IF(DATA_1_M[[#This Row],[TEMP]]="",AVERAGE(DATA_1_M[TEMP]),DATA_1_M[[#This Row],[TEMP]])</f>
        <v>0.24</v>
      </c>
      <c r="M83" s="64">
        <f>TIME(DATA_1_M[[#This Row],[HR]],,)</f>
        <v>0.54166666666666663</v>
      </c>
      <c r="N83" s="7" t="str">
        <f>TEXT(DATA_1_M[[#This Row],[DTEDAY]],"MMM")</f>
        <v>Jan</v>
      </c>
      <c r="O83" s="7" t="str">
        <f>TEXT(DATA_1_M[[#This Row],[DTEDAY]],"YYY")</f>
        <v>2011</v>
      </c>
      <c r="P83" s="7" t="str" cm="1">
        <f t="array" ref="P83">_xlfn.SWITCH(DATA_1_M[[#This Row],[WEATHERSIT]],1,"CLEAR SKY",2,"MIST SKY",3,"DARK SKY",4,"RAINY &amp; DARK SKY")</f>
        <v>CLEAR SKY</v>
      </c>
      <c r="Q83" s="7" t="str" cm="1">
        <f t="array" ref="Q83">_xlfn.SWITCH(DATA_1_M[[#This Row],[SEASON]],1,"WINTER",2,"SUMMER",3,"MONSOON",4,"POST MONSOON/AUTUMN")</f>
        <v>WINTER</v>
      </c>
    </row>
    <row r="84" spans="1:17" ht="12.75" x14ac:dyDescent="0.2">
      <c r="A84" s="9">
        <v>83</v>
      </c>
      <c r="B84" s="8">
        <v>40547</v>
      </c>
      <c r="C84" s="7">
        <v>1</v>
      </c>
      <c r="D84" s="7">
        <v>0</v>
      </c>
      <c r="E84" s="7">
        <v>1</v>
      </c>
      <c r="F84" s="7">
        <v>14</v>
      </c>
      <c r="G84" s="7" t="b">
        <v>0</v>
      </c>
      <c r="H84" s="7">
        <v>2</v>
      </c>
      <c r="I84" s="7">
        <v>1</v>
      </c>
      <c r="J84" s="37">
        <v>0.26</v>
      </c>
      <c r="K84" s="6" t="str">
        <f t="shared" si="1"/>
        <v>Tue</v>
      </c>
      <c r="L84" s="25">
        <f>IF(DATA_1_M[[#This Row],[TEMP]]="",AVERAGE(DATA_1_M[TEMP]),DATA_1_M[[#This Row],[TEMP]])</f>
        <v>0.26</v>
      </c>
      <c r="M84" s="64">
        <f>TIME(DATA_1_M[[#This Row],[HR]],,)</f>
        <v>0.58333333333333337</v>
      </c>
      <c r="N84" s="7" t="str">
        <f>TEXT(DATA_1_M[[#This Row],[DTEDAY]],"MMM")</f>
        <v>Jan</v>
      </c>
      <c r="O84" s="7" t="str">
        <f>TEXT(DATA_1_M[[#This Row],[DTEDAY]],"YYY")</f>
        <v>2011</v>
      </c>
      <c r="P84" s="7" t="str" cm="1">
        <f t="array" ref="P84">_xlfn.SWITCH(DATA_1_M[[#This Row],[WEATHERSIT]],1,"CLEAR SKY",2,"MIST SKY",3,"DARK SKY",4,"RAINY &amp; DARK SKY")</f>
        <v>CLEAR SKY</v>
      </c>
      <c r="Q84" s="7" t="str" cm="1">
        <f t="array" ref="Q84">_xlfn.SWITCH(DATA_1_M[[#This Row],[SEASON]],1,"WINTER",2,"SUMMER",3,"MONSOON",4,"POST MONSOON/AUTUMN")</f>
        <v>WINTER</v>
      </c>
    </row>
    <row r="85" spans="1:17" ht="12.75" x14ac:dyDescent="0.2">
      <c r="A85" s="9">
        <v>84</v>
      </c>
      <c r="B85" s="8">
        <v>40547</v>
      </c>
      <c r="C85" s="7">
        <v>1</v>
      </c>
      <c r="D85" s="7">
        <v>0</v>
      </c>
      <c r="E85" s="7">
        <v>1</v>
      </c>
      <c r="F85" s="7">
        <v>15</v>
      </c>
      <c r="G85" s="7" t="b">
        <v>0</v>
      </c>
      <c r="H85" s="7">
        <v>2</v>
      </c>
      <c r="I85" s="7">
        <v>1</v>
      </c>
      <c r="J85" s="37">
        <v>0.28000000000000003</v>
      </c>
      <c r="K85" s="6" t="str">
        <f t="shared" si="1"/>
        <v>Tue</v>
      </c>
      <c r="L85" s="25">
        <f>IF(DATA_1_M[[#This Row],[TEMP]]="",AVERAGE(DATA_1_M[TEMP]),DATA_1_M[[#This Row],[TEMP]])</f>
        <v>0.28000000000000003</v>
      </c>
      <c r="M85" s="64">
        <f>TIME(DATA_1_M[[#This Row],[HR]],,)</f>
        <v>0.625</v>
      </c>
      <c r="N85" s="7" t="str">
        <f>TEXT(DATA_1_M[[#This Row],[DTEDAY]],"MMM")</f>
        <v>Jan</v>
      </c>
      <c r="O85" s="7" t="str">
        <f>TEXT(DATA_1_M[[#This Row],[DTEDAY]],"YYY")</f>
        <v>2011</v>
      </c>
      <c r="P85" s="7" t="str" cm="1">
        <f t="array" ref="P85">_xlfn.SWITCH(DATA_1_M[[#This Row],[WEATHERSIT]],1,"CLEAR SKY",2,"MIST SKY",3,"DARK SKY",4,"RAINY &amp; DARK SKY")</f>
        <v>CLEAR SKY</v>
      </c>
      <c r="Q85" s="7" t="str" cm="1">
        <f t="array" ref="Q85">_xlfn.SWITCH(DATA_1_M[[#This Row],[SEASON]],1,"WINTER",2,"SUMMER",3,"MONSOON",4,"POST MONSOON/AUTUMN")</f>
        <v>WINTER</v>
      </c>
    </row>
    <row r="86" spans="1:17" ht="12.75" x14ac:dyDescent="0.2">
      <c r="A86" s="9">
        <v>85</v>
      </c>
      <c r="B86" s="8">
        <v>40547</v>
      </c>
      <c r="C86" s="7">
        <v>1</v>
      </c>
      <c r="D86" s="7">
        <v>0</v>
      </c>
      <c r="E86" s="7">
        <v>1</v>
      </c>
      <c r="F86" s="7">
        <v>16</v>
      </c>
      <c r="G86" s="7" t="b">
        <v>0</v>
      </c>
      <c r="H86" s="7">
        <v>2</v>
      </c>
      <c r="I86" s="7">
        <v>1</v>
      </c>
      <c r="J86" s="37">
        <v>0.3</v>
      </c>
      <c r="K86" s="6" t="str">
        <f t="shared" si="1"/>
        <v>Tue</v>
      </c>
      <c r="L86" s="25">
        <f>IF(DATA_1_M[[#This Row],[TEMP]]="",AVERAGE(DATA_1_M[TEMP]),DATA_1_M[[#This Row],[TEMP]])</f>
        <v>0.3</v>
      </c>
      <c r="M86" s="64">
        <f>TIME(DATA_1_M[[#This Row],[HR]],,)</f>
        <v>0.66666666666666663</v>
      </c>
      <c r="N86" s="7" t="str">
        <f>TEXT(DATA_1_M[[#This Row],[DTEDAY]],"MMM")</f>
        <v>Jan</v>
      </c>
      <c r="O86" s="7" t="str">
        <f>TEXT(DATA_1_M[[#This Row],[DTEDAY]],"YYY")</f>
        <v>2011</v>
      </c>
      <c r="P86" s="7" t="str" cm="1">
        <f t="array" ref="P86">_xlfn.SWITCH(DATA_1_M[[#This Row],[WEATHERSIT]],1,"CLEAR SKY",2,"MIST SKY",3,"DARK SKY",4,"RAINY &amp; DARK SKY")</f>
        <v>CLEAR SKY</v>
      </c>
      <c r="Q86" s="7" t="str" cm="1">
        <f t="array" ref="Q86">_xlfn.SWITCH(DATA_1_M[[#This Row],[SEASON]],1,"WINTER",2,"SUMMER",3,"MONSOON",4,"POST MONSOON/AUTUMN")</f>
        <v>WINTER</v>
      </c>
    </row>
    <row r="87" spans="1:17" ht="12.75" x14ac:dyDescent="0.2">
      <c r="A87" s="9">
        <v>86</v>
      </c>
      <c r="B87" s="8">
        <v>40547</v>
      </c>
      <c r="C87" s="7">
        <v>1</v>
      </c>
      <c r="D87" s="7">
        <v>0</v>
      </c>
      <c r="E87" s="7">
        <v>1</v>
      </c>
      <c r="F87" s="7">
        <v>17</v>
      </c>
      <c r="G87" s="7" t="b">
        <v>0</v>
      </c>
      <c r="H87" s="7">
        <v>2</v>
      </c>
      <c r="I87" s="7">
        <v>1</v>
      </c>
      <c r="J87" s="37">
        <v>0.28000000000000003</v>
      </c>
      <c r="K87" s="6" t="str">
        <f t="shared" si="1"/>
        <v>Tue</v>
      </c>
      <c r="L87" s="25">
        <f>IF(DATA_1_M[[#This Row],[TEMP]]="",AVERAGE(DATA_1_M[TEMP]),DATA_1_M[[#This Row],[TEMP]])</f>
        <v>0.28000000000000003</v>
      </c>
      <c r="M87" s="64">
        <f>TIME(DATA_1_M[[#This Row],[HR]],,)</f>
        <v>0.70833333333333337</v>
      </c>
      <c r="N87" s="7" t="str">
        <f>TEXT(DATA_1_M[[#This Row],[DTEDAY]],"MMM")</f>
        <v>Jan</v>
      </c>
      <c r="O87" s="7" t="str">
        <f>TEXT(DATA_1_M[[#This Row],[DTEDAY]],"YYY")</f>
        <v>2011</v>
      </c>
      <c r="P87" s="7" t="str" cm="1">
        <f t="array" ref="P87">_xlfn.SWITCH(DATA_1_M[[#This Row],[WEATHERSIT]],1,"CLEAR SKY",2,"MIST SKY",3,"DARK SKY",4,"RAINY &amp; DARK SKY")</f>
        <v>CLEAR SKY</v>
      </c>
      <c r="Q87" s="7" t="str" cm="1">
        <f t="array" ref="Q87">_xlfn.SWITCH(DATA_1_M[[#This Row],[SEASON]],1,"WINTER",2,"SUMMER",3,"MONSOON",4,"POST MONSOON/AUTUMN")</f>
        <v>WINTER</v>
      </c>
    </row>
    <row r="88" spans="1:17" ht="12.75" x14ac:dyDescent="0.2">
      <c r="A88" s="9">
        <v>87</v>
      </c>
      <c r="B88" s="8">
        <v>40547</v>
      </c>
      <c r="C88" s="7">
        <v>1</v>
      </c>
      <c r="D88" s="7">
        <v>0</v>
      </c>
      <c r="E88" s="7">
        <v>1</v>
      </c>
      <c r="F88" s="7">
        <v>18</v>
      </c>
      <c r="G88" s="7" t="b">
        <v>0</v>
      </c>
      <c r="H88" s="7">
        <v>2</v>
      </c>
      <c r="I88" s="7">
        <v>1</v>
      </c>
      <c r="J88" s="37">
        <v>0.26</v>
      </c>
      <c r="K88" s="6" t="str">
        <f t="shared" si="1"/>
        <v>Tue</v>
      </c>
      <c r="L88" s="25">
        <f>IF(DATA_1_M[[#This Row],[TEMP]]="",AVERAGE(DATA_1_M[TEMP]),DATA_1_M[[#This Row],[TEMP]])</f>
        <v>0.26</v>
      </c>
      <c r="M88" s="64">
        <f>TIME(DATA_1_M[[#This Row],[HR]],,)</f>
        <v>0.75</v>
      </c>
      <c r="N88" s="7" t="str">
        <f>TEXT(DATA_1_M[[#This Row],[DTEDAY]],"MMM")</f>
        <v>Jan</v>
      </c>
      <c r="O88" s="7" t="str">
        <f>TEXT(DATA_1_M[[#This Row],[DTEDAY]],"YYY")</f>
        <v>2011</v>
      </c>
      <c r="P88" s="7" t="str" cm="1">
        <f t="array" ref="P88">_xlfn.SWITCH(DATA_1_M[[#This Row],[WEATHERSIT]],1,"CLEAR SKY",2,"MIST SKY",3,"DARK SKY",4,"RAINY &amp; DARK SKY")</f>
        <v>CLEAR SKY</v>
      </c>
      <c r="Q88" s="7" t="str" cm="1">
        <f t="array" ref="Q88">_xlfn.SWITCH(DATA_1_M[[#This Row],[SEASON]],1,"WINTER",2,"SUMMER",3,"MONSOON",4,"POST MONSOON/AUTUMN")</f>
        <v>WINTER</v>
      </c>
    </row>
    <row r="89" spans="1:17" ht="12.75" x14ac:dyDescent="0.2">
      <c r="A89" s="9">
        <v>88</v>
      </c>
      <c r="B89" s="8">
        <v>40547</v>
      </c>
      <c r="C89" s="7">
        <v>1</v>
      </c>
      <c r="D89" s="7">
        <v>0</v>
      </c>
      <c r="E89" s="7">
        <v>1</v>
      </c>
      <c r="F89" s="7">
        <v>19</v>
      </c>
      <c r="G89" s="7" t="b">
        <v>0</v>
      </c>
      <c r="H89" s="7">
        <v>2</v>
      </c>
      <c r="I89" s="7">
        <v>1</v>
      </c>
      <c r="J89" s="37">
        <v>0.24</v>
      </c>
      <c r="K89" s="6" t="str">
        <f t="shared" si="1"/>
        <v>Tue</v>
      </c>
      <c r="L89" s="25">
        <f>IF(DATA_1_M[[#This Row],[TEMP]]="",AVERAGE(DATA_1_M[TEMP]),DATA_1_M[[#This Row],[TEMP]])</f>
        <v>0.24</v>
      </c>
      <c r="M89" s="64">
        <f>TIME(DATA_1_M[[#This Row],[HR]],,)</f>
        <v>0.79166666666666663</v>
      </c>
      <c r="N89" s="7" t="str">
        <f>TEXT(DATA_1_M[[#This Row],[DTEDAY]],"MMM")</f>
        <v>Jan</v>
      </c>
      <c r="O89" s="7" t="str">
        <f>TEXT(DATA_1_M[[#This Row],[DTEDAY]],"YYY")</f>
        <v>2011</v>
      </c>
      <c r="P89" s="7" t="str" cm="1">
        <f t="array" ref="P89">_xlfn.SWITCH(DATA_1_M[[#This Row],[WEATHERSIT]],1,"CLEAR SKY",2,"MIST SKY",3,"DARK SKY",4,"RAINY &amp; DARK SKY")</f>
        <v>CLEAR SKY</v>
      </c>
      <c r="Q89" s="7" t="str" cm="1">
        <f t="array" ref="Q89">_xlfn.SWITCH(DATA_1_M[[#This Row],[SEASON]],1,"WINTER",2,"SUMMER",3,"MONSOON",4,"POST MONSOON/AUTUMN")</f>
        <v>WINTER</v>
      </c>
    </row>
    <row r="90" spans="1:17" ht="12.75" x14ac:dyDescent="0.2">
      <c r="A90" s="9">
        <v>89</v>
      </c>
      <c r="B90" s="8">
        <v>40547</v>
      </c>
      <c r="C90" s="7">
        <v>1</v>
      </c>
      <c r="D90" s="7">
        <v>0</v>
      </c>
      <c r="E90" s="7">
        <v>1</v>
      </c>
      <c r="F90" s="7">
        <v>20</v>
      </c>
      <c r="G90" s="7" t="b">
        <v>0</v>
      </c>
      <c r="H90" s="7">
        <v>2</v>
      </c>
      <c r="I90" s="7">
        <v>1</v>
      </c>
      <c r="J90" s="37">
        <v>0.24</v>
      </c>
      <c r="K90" s="6" t="str">
        <f t="shared" si="1"/>
        <v>Tue</v>
      </c>
      <c r="L90" s="25">
        <f>IF(DATA_1_M[[#This Row],[TEMP]]="",AVERAGE(DATA_1_M[TEMP]),DATA_1_M[[#This Row],[TEMP]])</f>
        <v>0.24</v>
      </c>
      <c r="M90" s="64">
        <f>TIME(DATA_1_M[[#This Row],[HR]],,)</f>
        <v>0.83333333333333337</v>
      </c>
      <c r="N90" s="7" t="str">
        <f>TEXT(DATA_1_M[[#This Row],[DTEDAY]],"MMM")</f>
        <v>Jan</v>
      </c>
      <c r="O90" s="7" t="str">
        <f>TEXT(DATA_1_M[[#This Row],[DTEDAY]],"YYY")</f>
        <v>2011</v>
      </c>
      <c r="P90" s="7" t="str" cm="1">
        <f t="array" ref="P90">_xlfn.SWITCH(DATA_1_M[[#This Row],[WEATHERSIT]],1,"CLEAR SKY",2,"MIST SKY",3,"DARK SKY",4,"RAINY &amp; DARK SKY")</f>
        <v>CLEAR SKY</v>
      </c>
      <c r="Q90" s="7" t="str" cm="1">
        <f t="array" ref="Q90">_xlfn.SWITCH(DATA_1_M[[#This Row],[SEASON]],1,"WINTER",2,"SUMMER",3,"MONSOON",4,"POST MONSOON/AUTUMN")</f>
        <v>WINTER</v>
      </c>
    </row>
    <row r="91" spans="1:17" ht="12.75" x14ac:dyDescent="0.2">
      <c r="A91" s="9">
        <v>90</v>
      </c>
      <c r="B91" s="8">
        <v>40547</v>
      </c>
      <c r="C91" s="7">
        <v>1</v>
      </c>
      <c r="D91" s="7">
        <v>0</v>
      </c>
      <c r="E91" s="7">
        <v>1</v>
      </c>
      <c r="F91" s="7">
        <v>21</v>
      </c>
      <c r="G91" s="7" t="b">
        <v>0</v>
      </c>
      <c r="H91" s="7">
        <v>2</v>
      </c>
      <c r="I91" s="7">
        <v>1</v>
      </c>
      <c r="J91" s="37">
        <v>0.22</v>
      </c>
      <c r="K91" s="6" t="str">
        <f t="shared" si="1"/>
        <v>Tue</v>
      </c>
      <c r="L91" s="25">
        <f>IF(DATA_1_M[[#This Row],[TEMP]]="",AVERAGE(DATA_1_M[TEMP]),DATA_1_M[[#This Row],[TEMP]])</f>
        <v>0.22</v>
      </c>
      <c r="M91" s="64">
        <f>TIME(DATA_1_M[[#This Row],[HR]],,)</f>
        <v>0.875</v>
      </c>
      <c r="N91" s="7" t="str">
        <f>TEXT(DATA_1_M[[#This Row],[DTEDAY]],"MMM")</f>
        <v>Jan</v>
      </c>
      <c r="O91" s="7" t="str">
        <f>TEXT(DATA_1_M[[#This Row],[DTEDAY]],"YYY")</f>
        <v>2011</v>
      </c>
      <c r="P91" s="7" t="str" cm="1">
        <f t="array" ref="P91">_xlfn.SWITCH(DATA_1_M[[#This Row],[WEATHERSIT]],1,"CLEAR SKY",2,"MIST SKY",3,"DARK SKY",4,"RAINY &amp; DARK SKY")</f>
        <v>CLEAR SKY</v>
      </c>
      <c r="Q91" s="7" t="str" cm="1">
        <f t="array" ref="Q91">_xlfn.SWITCH(DATA_1_M[[#This Row],[SEASON]],1,"WINTER",2,"SUMMER",3,"MONSOON",4,"POST MONSOON/AUTUMN")</f>
        <v>WINTER</v>
      </c>
    </row>
    <row r="92" spans="1:17" ht="12.75" x14ac:dyDescent="0.2">
      <c r="A92" s="9">
        <v>91</v>
      </c>
      <c r="B92" s="8">
        <v>40547</v>
      </c>
      <c r="C92" s="7">
        <v>1</v>
      </c>
      <c r="D92" s="7">
        <v>0</v>
      </c>
      <c r="E92" s="7">
        <v>1</v>
      </c>
      <c r="F92" s="7">
        <v>22</v>
      </c>
      <c r="G92" s="7" t="b">
        <v>0</v>
      </c>
      <c r="H92" s="7">
        <v>2</v>
      </c>
      <c r="I92" s="7">
        <v>1</v>
      </c>
      <c r="J92" s="37">
        <v>0.22</v>
      </c>
      <c r="K92" s="6" t="str">
        <f t="shared" si="1"/>
        <v>Tue</v>
      </c>
      <c r="L92" s="25">
        <f>IF(DATA_1_M[[#This Row],[TEMP]]="",AVERAGE(DATA_1_M[TEMP]),DATA_1_M[[#This Row],[TEMP]])</f>
        <v>0.22</v>
      </c>
      <c r="M92" s="64">
        <f>TIME(DATA_1_M[[#This Row],[HR]],,)</f>
        <v>0.91666666666666663</v>
      </c>
      <c r="N92" s="7" t="str">
        <f>TEXT(DATA_1_M[[#This Row],[DTEDAY]],"MMM")</f>
        <v>Jan</v>
      </c>
      <c r="O92" s="7" t="str">
        <f>TEXT(DATA_1_M[[#This Row],[DTEDAY]],"YYY")</f>
        <v>2011</v>
      </c>
      <c r="P92" s="7" t="str" cm="1">
        <f t="array" ref="P92">_xlfn.SWITCH(DATA_1_M[[#This Row],[WEATHERSIT]],1,"CLEAR SKY",2,"MIST SKY",3,"DARK SKY",4,"RAINY &amp; DARK SKY")</f>
        <v>CLEAR SKY</v>
      </c>
      <c r="Q92" s="7" t="str" cm="1">
        <f t="array" ref="Q92">_xlfn.SWITCH(DATA_1_M[[#This Row],[SEASON]],1,"WINTER",2,"SUMMER",3,"MONSOON",4,"POST MONSOON/AUTUMN")</f>
        <v>WINTER</v>
      </c>
    </row>
    <row r="93" spans="1:17" ht="12.75" x14ac:dyDescent="0.2">
      <c r="A93" s="9">
        <v>92</v>
      </c>
      <c r="B93" s="8">
        <v>40547</v>
      </c>
      <c r="C93" s="7">
        <v>1</v>
      </c>
      <c r="D93" s="7">
        <v>0</v>
      </c>
      <c r="E93" s="7">
        <v>1</v>
      </c>
      <c r="F93" s="7">
        <v>23</v>
      </c>
      <c r="G93" s="7" t="b">
        <v>0</v>
      </c>
      <c r="H93" s="7">
        <v>2</v>
      </c>
      <c r="I93" s="7">
        <v>1</v>
      </c>
      <c r="J93" s="37">
        <v>0.2</v>
      </c>
      <c r="K93" s="6" t="str">
        <f t="shared" si="1"/>
        <v>Tue</v>
      </c>
      <c r="L93" s="25">
        <f>IF(DATA_1_M[[#This Row],[TEMP]]="",AVERAGE(DATA_1_M[TEMP]),DATA_1_M[[#This Row],[TEMP]])</f>
        <v>0.2</v>
      </c>
      <c r="M93" s="64">
        <f>TIME(DATA_1_M[[#This Row],[HR]],,)</f>
        <v>0.95833333333333337</v>
      </c>
      <c r="N93" s="7" t="str">
        <f>TEXT(DATA_1_M[[#This Row],[DTEDAY]],"MMM")</f>
        <v>Jan</v>
      </c>
      <c r="O93" s="7" t="str">
        <f>TEXT(DATA_1_M[[#This Row],[DTEDAY]],"YYY")</f>
        <v>2011</v>
      </c>
      <c r="P93" s="7" t="str" cm="1">
        <f t="array" ref="P93">_xlfn.SWITCH(DATA_1_M[[#This Row],[WEATHERSIT]],1,"CLEAR SKY",2,"MIST SKY",3,"DARK SKY",4,"RAINY &amp; DARK SKY")</f>
        <v>CLEAR SKY</v>
      </c>
      <c r="Q93" s="7" t="str" cm="1">
        <f t="array" ref="Q93">_xlfn.SWITCH(DATA_1_M[[#This Row],[SEASON]],1,"WINTER",2,"SUMMER",3,"MONSOON",4,"POST MONSOON/AUTUMN")</f>
        <v>WINTER</v>
      </c>
    </row>
    <row r="94" spans="1:17" ht="12.75" x14ac:dyDescent="0.2">
      <c r="A94" s="9">
        <v>93</v>
      </c>
      <c r="B94" s="8">
        <v>40548</v>
      </c>
      <c r="C94" s="7">
        <v>1</v>
      </c>
      <c r="D94" s="7">
        <v>0</v>
      </c>
      <c r="E94" s="7">
        <v>1</v>
      </c>
      <c r="F94" s="7">
        <v>0</v>
      </c>
      <c r="G94" s="7" t="b">
        <v>0</v>
      </c>
      <c r="H94" s="7">
        <v>3</v>
      </c>
      <c r="I94" s="7">
        <v>1</v>
      </c>
      <c r="J94" s="37">
        <v>0.2</v>
      </c>
      <c r="K94" s="6" t="str">
        <f t="shared" si="1"/>
        <v>Wed</v>
      </c>
      <c r="L94" s="25">
        <f>IF(DATA_1_M[[#This Row],[TEMP]]="",AVERAGE(DATA_1_M[TEMP]),DATA_1_M[[#This Row],[TEMP]])</f>
        <v>0.2</v>
      </c>
      <c r="M94" s="64">
        <f>TIME(DATA_1_M[[#This Row],[HR]],,)</f>
        <v>0</v>
      </c>
      <c r="N94" s="7" t="str">
        <f>TEXT(DATA_1_M[[#This Row],[DTEDAY]],"MMM")</f>
        <v>Jan</v>
      </c>
      <c r="O94" s="7" t="str">
        <f>TEXT(DATA_1_M[[#This Row],[DTEDAY]],"YYY")</f>
        <v>2011</v>
      </c>
      <c r="P94" s="7" t="str" cm="1">
        <f t="array" ref="P94">_xlfn.SWITCH(DATA_1_M[[#This Row],[WEATHERSIT]],1,"CLEAR SKY",2,"MIST SKY",3,"DARK SKY",4,"RAINY &amp; DARK SKY")</f>
        <v>CLEAR SKY</v>
      </c>
      <c r="Q94" s="7" t="str" cm="1">
        <f t="array" ref="Q94">_xlfn.SWITCH(DATA_1_M[[#This Row],[SEASON]],1,"WINTER",2,"SUMMER",3,"MONSOON",4,"POST MONSOON/AUTUMN")</f>
        <v>WINTER</v>
      </c>
    </row>
    <row r="95" spans="1:17" ht="12.75" x14ac:dyDescent="0.2">
      <c r="A95" s="9">
        <v>94</v>
      </c>
      <c r="B95" s="8">
        <v>40548</v>
      </c>
      <c r="C95" s="7">
        <v>1</v>
      </c>
      <c r="D95" s="7">
        <v>0</v>
      </c>
      <c r="E95" s="7">
        <v>1</v>
      </c>
      <c r="F95" s="7">
        <v>1</v>
      </c>
      <c r="G95" s="7" t="b">
        <v>0</v>
      </c>
      <c r="H95" s="7">
        <v>3</v>
      </c>
      <c r="I95" s="7">
        <v>1</v>
      </c>
      <c r="J95" s="37">
        <v>0.16</v>
      </c>
      <c r="K95" s="6" t="str">
        <f t="shared" si="1"/>
        <v>Wed</v>
      </c>
      <c r="L95" s="25">
        <f>IF(DATA_1_M[[#This Row],[TEMP]]="",AVERAGE(DATA_1_M[TEMP]),DATA_1_M[[#This Row],[TEMP]])</f>
        <v>0.16</v>
      </c>
      <c r="M95" s="64">
        <f>TIME(DATA_1_M[[#This Row],[HR]],,)</f>
        <v>4.1666666666666664E-2</v>
      </c>
      <c r="N95" s="7" t="str">
        <f>TEXT(DATA_1_M[[#This Row],[DTEDAY]],"MMM")</f>
        <v>Jan</v>
      </c>
      <c r="O95" s="7" t="str">
        <f>TEXT(DATA_1_M[[#This Row],[DTEDAY]],"YYY")</f>
        <v>2011</v>
      </c>
      <c r="P95" s="7" t="str" cm="1">
        <f t="array" ref="P95">_xlfn.SWITCH(DATA_1_M[[#This Row],[WEATHERSIT]],1,"CLEAR SKY",2,"MIST SKY",3,"DARK SKY",4,"RAINY &amp; DARK SKY")</f>
        <v>CLEAR SKY</v>
      </c>
      <c r="Q95" s="7" t="str" cm="1">
        <f t="array" ref="Q95">_xlfn.SWITCH(DATA_1_M[[#This Row],[SEASON]],1,"WINTER",2,"SUMMER",3,"MONSOON",4,"POST MONSOON/AUTUMN")</f>
        <v>WINTER</v>
      </c>
    </row>
    <row r="96" spans="1:17" ht="12.75" x14ac:dyDescent="0.2">
      <c r="A96" s="9">
        <v>95</v>
      </c>
      <c r="B96" s="8">
        <v>40548</v>
      </c>
      <c r="C96" s="7">
        <v>1</v>
      </c>
      <c r="D96" s="7">
        <v>0</v>
      </c>
      <c r="E96" s="7">
        <v>1</v>
      </c>
      <c r="F96" s="7">
        <v>2</v>
      </c>
      <c r="G96" s="7" t="b">
        <v>0</v>
      </c>
      <c r="H96" s="7">
        <v>3</v>
      </c>
      <c r="I96" s="7">
        <v>1</v>
      </c>
      <c r="J96" s="37">
        <v>0.16</v>
      </c>
      <c r="K96" s="6" t="str">
        <f t="shared" si="1"/>
        <v>Wed</v>
      </c>
      <c r="L96" s="25">
        <f>IF(DATA_1_M[[#This Row],[TEMP]]="",AVERAGE(DATA_1_M[TEMP]),DATA_1_M[[#This Row],[TEMP]])</f>
        <v>0.16</v>
      </c>
      <c r="M96" s="64">
        <f>TIME(DATA_1_M[[#This Row],[HR]],,)</f>
        <v>8.3333333333333329E-2</v>
      </c>
      <c r="N96" s="7" t="str">
        <f>TEXT(DATA_1_M[[#This Row],[DTEDAY]],"MMM")</f>
        <v>Jan</v>
      </c>
      <c r="O96" s="7" t="str">
        <f>TEXT(DATA_1_M[[#This Row],[DTEDAY]],"YYY")</f>
        <v>2011</v>
      </c>
      <c r="P96" s="7" t="str" cm="1">
        <f t="array" ref="P96">_xlfn.SWITCH(DATA_1_M[[#This Row],[WEATHERSIT]],1,"CLEAR SKY",2,"MIST SKY",3,"DARK SKY",4,"RAINY &amp; DARK SKY")</f>
        <v>CLEAR SKY</v>
      </c>
      <c r="Q96" s="7" t="str" cm="1">
        <f t="array" ref="Q96">_xlfn.SWITCH(DATA_1_M[[#This Row],[SEASON]],1,"WINTER",2,"SUMMER",3,"MONSOON",4,"POST MONSOON/AUTUMN")</f>
        <v>WINTER</v>
      </c>
    </row>
    <row r="97" spans="1:17" ht="12.75" x14ac:dyDescent="0.2">
      <c r="A97" s="9">
        <v>96</v>
      </c>
      <c r="B97" s="8">
        <v>40548</v>
      </c>
      <c r="C97" s="7">
        <v>1</v>
      </c>
      <c r="D97" s="7">
        <v>0</v>
      </c>
      <c r="E97" s="7">
        <v>1</v>
      </c>
      <c r="F97" s="7">
        <v>4</v>
      </c>
      <c r="G97" s="7" t="b">
        <v>0</v>
      </c>
      <c r="H97" s="7">
        <v>3</v>
      </c>
      <c r="I97" s="7">
        <v>1</v>
      </c>
      <c r="J97" s="37">
        <v>0.24</v>
      </c>
      <c r="K97" s="6" t="str">
        <f t="shared" si="1"/>
        <v>Wed</v>
      </c>
      <c r="L97" s="25">
        <f>IF(DATA_1_M[[#This Row],[TEMP]]="",AVERAGE(DATA_1_M[TEMP]),DATA_1_M[[#This Row],[TEMP]])</f>
        <v>0.24</v>
      </c>
      <c r="M97" s="64">
        <f>TIME(DATA_1_M[[#This Row],[HR]],,)</f>
        <v>0.16666666666666666</v>
      </c>
      <c r="N97" s="7" t="str">
        <f>TEXT(DATA_1_M[[#This Row],[DTEDAY]],"MMM")</f>
        <v>Jan</v>
      </c>
      <c r="O97" s="7" t="str">
        <f>TEXT(DATA_1_M[[#This Row],[DTEDAY]],"YYY")</f>
        <v>2011</v>
      </c>
      <c r="P97" s="7" t="str" cm="1">
        <f t="array" ref="P97">_xlfn.SWITCH(DATA_1_M[[#This Row],[WEATHERSIT]],1,"CLEAR SKY",2,"MIST SKY",3,"DARK SKY",4,"RAINY &amp; DARK SKY")</f>
        <v>CLEAR SKY</v>
      </c>
      <c r="Q97" s="7" t="str" cm="1">
        <f t="array" ref="Q97">_xlfn.SWITCH(DATA_1_M[[#This Row],[SEASON]],1,"WINTER",2,"SUMMER",3,"MONSOON",4,"POST MONSOON/AUTUMN")</f>
        <v>WINTER</v>
      </c>
    </row>
    <row r="98" spans="1:17" ht="12.75" x14ac:dyDescent="0.2">
      <c r="A98" s="9">
        <v>97</v>
      </c>
      <c r="B98" s="8">
        <v>40548</v>
      </c>
      <c r="C98" s="7">
        <v>1</v>
      </c>
      <c r="D98" s="7">
        <v>0</v>
      </c>
      <c r="E98" s="7">
        <v>1</v>
      </c>
      <c r="F98" s="7">
        <v>5</v>
      </c>
      <c r="G98" s="7" t="b">
        <v>0</v>
      </c>
      <c r="H98" s="7">
        <v>3</v>
      </c>
      <c r="I98" s="7">
        <v>1</v>
      </c>
      <c r="J98" s="37">
        <v>0.22</v>
      </c>
      <c r="K98" s="6" t="str">
        <f t="shared" si="1"/>
        <v>Wed</v>
      </c>
      <c r="L98" s="25">
        <f>IF(DATA_1_M[[#This Row],[TEMP]]="",AVERAGE(DATA_1_M[TEMP]),DATA_1_M[[#This Row],[TEMP]])</f>
        <v>0.22</v>
      </c>
      <c r="M98" s="64">
        <f>TIME(DATA_1_M[[#This Row],[HR]],,)</f>
        <v>0.20833333333333334</v>
      </c>
      <c r="N98" s="7" t="str">
        <f>TEXT(DATA_1_M[[#This Row],[DTEDAY]],"MMM")</f>
        <v>Jan</v>
      </c>
      <c r="O98" s="7" t="str">
        <f>TEXT(DATA_1_M[[#This Row],[DTEDAY]],"YYY")</f>
        <v>2011</v>
      </c>
      <c r="P98" s="7" t="str" cm="1">
        <f t="array" ref="P98">_xlfn.SWITCH(DATA_1_M[[#This Row],[WEATHERSIT]],1,"CLEAR SKY",2,"MIST SKY",3,"DARK SKY",4,"RAINY &amp; DARK SKY")</f>
        <v>CLEAR SKY</v>
      </c>
      <c r="Q98" s="7" t="str" cm="1">
        <f t="array" ref="Q98">_xlfn.SWITCH(DATA_1_M[[#This Row],[SEASON]],1,"WINTER",2,"SUMMER",3,"MONSOON",4,"POST MONSOON/AUTUMN")</f>
        <v>WINTER</v>
      </c>
    </row>
    <row r="99" spans="1:17" ht="12.75" x14ac:dyDescent="0.2">
      <c r="A99" s="9">
        <v>98</v>
      </c>
      <c r="B99" s="8">
        <v>40548</v>
      </c>
      <c r="C99" s="7">
        <v>1</v>
      </c>
      <c r="D99" s="7">
        <v>0</v>
      </c>
      <c r="E99" s="7">
        <v>1</v>
      </c>
      <c r="F99" s="7">
        <v>6</v>
      </c>
      <c r="G99" s="7" t="b">
        <v>0</v>
      </c>
      <c r="H99" s="7">
        <v>3</v>
      </c>
      <c r="I99" s="7">
        <v>1</v>
      </c>
      <c r="J99" s="37">
        <v>0.2</v>
      </c>
      <c r="K99" s="6" t="str">
        <f t="shared" si="1"/>
        <v>Wed</v>
      </c>
      <c r="L99" s="25">
        <f>IF(DATA_1_M[[#This Row],[TEMP]]="",AVERAGE(DATA_1_M[TEMP]),DATA_1_M[[#This Row],[TEMP]])</f>
        <v>0.2</v>
      </c>
      <c r="M99" s="64">
        <f>TIME(DATA_1_M[[#This Row],[HR]],,)</f>
        <v>0.25</v>
      </c>
      <c r="N99" s="7" t="str">
        <f>TEXT(DATA_1_M[[#This Row],[DTEDAY]],"MMM")</f>
        <v>Jan</v>
      </c>
      <c r="O99" s="7" t="str">
        <f>TEXT(DATA_1_M[[#This Row],[DTEDAY]],"YYY")</f>
        <v>2011</v>
      </c>
      <c r="P99" s="7" t="str" cm="1">
        <f t="array" ref="P99">_xlfn.SWITCH(DATA_1_M[[#This Row],[WEATHERSIT]],1,"CLEAR SKY",2,"MIST SKY",3,"DARK SKY",4,"RAINY &amp; DARK SKY")</f>
        <v>CLEAR SKY</v>
      </c>
      <c r="Q99" s="7" t="str" cm="1">
        <f t="array" ref="Q99">_xlfn.SWITCH(DATA_1_M[[#This Row],[SEASON]],1,"WINTER",2,"SUMMER",3,"MONSOON",4,"POST MONSOON/AUTUMN")</f>
        <v>WINTER</v>
      </c>
    </row>
    <row r="100" spans="1:17" ht="12.75" x14ac:dyDescent="0.2">
      <c r="A100" s="9">
        <v>99</v>
      </c>
      <c r="B100" s="8">
        <v>40548</v>
      </c>
      <c r="C100" s="7">
        <v>1</v>
      </c>
      <c r="D100" s="7">
        <v>0</v>
      </c>
      <c r="E100" s="7">
        <v>1</v>
      </c>
      <c r="F100" s="7">
        <v>7</v>
      </c>
      <c r="G100" s="7" t="b">
        <v>0</v>
      </c>
      <c r="H100" s="7">
        <v>3</v>
      </c>
      <c r="I100" s="7">
        <v>1</v>
      </c>
      <c r="J100" s="37">
        <v>0.18</v>
      </c>
      <c r="K100" s="6" t="str">
        <f t="shared" si="1"/>
        <v>Wed</v>
      </c>
      <c r="L100" s="25">
        <f>IF(DATA_1_M[[#This Row],[TEMP]]="",AVERAGE(DATA_1_M[TEMP]),DATA_1_M[[#This Row],[TEMP]])</f>
        <v>0.18</v>
      </c>
      <c r="M100" s="64">
        <f>TIME(DATA_1_M[[#This Row],[HR]],,)</f>
        <v>0.29166666666666669</v>
      </c>
      <c r="N100" s="7" t="str">
        <f>TEXT(DATA_1_M[[#This Row],[DTEDAY]],"MMM")</f>
        <v>Jan</v>
      </c>
      <c r="O100" s="7" t="str">
        <f>TEXT(DATA_1_M[[#This Row],[DTEDAY]],"YYY")</f>
        <v>2011</v>
      </c>
      <c r="P100" s="7" t="str" cm="1">
        <f t="array" ref="P100">_xlfn.SWITCH(DATA_1_M[[#This Row],[WEATHERSIT]],1,"CLEAR SKY",2,"MIST SKY",3,"DARK SKY",4,"RAINY &amp; DARK SKY")</f>
        <v>CLEAR SKY</v>
      </c>
      <c r="Q100" s="7" t="str" cm="1">
        <f t="array" ref="Q100">_xlfn.SWITCH(DATA_1_M[[#This Row],[SEASON]],1,"WINTER",2,"SUMMER",3,"MONSOON",4,"POST MONSOON/AUTUMN")</f>
        <v>WINTER</v>
      </c>
    </row>
    <row r="101" spans="1:17" ht="12.75" x14ac:dyDescent="0.2">
      <c r="A101" s="9">
        <v>100</v>
      </c>
      <c r="B101" s="8">
        <v>40548</v>
      </c>
      <c r="C101" s="7">
        <v>1</v>
      </c>
      <c r="D101" s="7">
        <v>0</v>
      </c>
      <c r="E101" s="7">
        <v>1</v>
      </c>
      <c r="F101" s="7">
        <v>8</v>
      </c>
      <c r="G101" s="7" t="b">
        <v>0</v>
      </c>
      <c r="H101" s="7">
        <v>3</v>
      </c>
      <c r="I101" s="7">
        <v>1</v>
      </c>
      <c r="J101" s="37">
        <v>0.2</v>
      </c>
      <c r="K101" s="6" t="str">
        <f t="shared" si="1"/>
        <v>Wed</v>
      </c>
      <c r="L101" s="25">
        <f>IF(DATA_1_M[[#This Row],[TEMP]]="",AVERAGE(DATA_1_M[TEMP]),DATA_1_M[[#This Row],[TEMP]])</f>
        <v>0.2</v>
      </c>
      <c r="M101" s="64">
        <f>TIME(DATA_1_M[[#This Row],[HR]],,)</f>
        <v>0.33333333333333331</v>
      </c>
      <c r="N101" s="7" t="str">
        <f>TEXT(DATA_1_M[[#This Row],[DTEDAY]],"MMM")</f>
        <v>Jan</v>
      </c>
      <c r="O101" s="7" t="str">
        <f>TEXT(DATA_1_M[[#This Row],[DTEDAY]],"YYY")</f>
        <v>2011</v>
      </c>
      <c r="P101" s="7" t="str" cm="1">
        <f t="array" ref="P101">_xlfn.SWITCH(DATA_1_M[[#This Row],[WEATHERSIT]],1,"CLEAR SKY",2,"MIST SKY",3,"DARK SKY",4,"RAINY &amp; DARK SKY")</f>
        <v>CLEAR SKY</v>
      </c>
      <c r="Q101" s="7" t="str" cm="1">
        <f t="array" ref="Q101">_xlfn.SWITCH(DATA_1_M[[#This Row],[SEASON]],1,"WINTER",2,"SUMMER",3,"MONSOON",4,"POST MONSOON/AUTUMN")</f>
        <v>WINTER</v>
      </c>
    </row>
    <row r="102" spans="1:17" ht="12.75" x14ac:dyDescent="0.2">
      <c r="A102" s="9">
        <v>101</v>
      </c>
      <c r="B102" s="8">
        <v>40548</v>
      </c>
      <c r="C102" s="7">
        <v>1</v>
      </c>
      <c r="D102" s="7">
        <v>0</v>
      </c>
      <c r="E102" s="7">
        <v>1</v>
      </c>
      <c r="F102" s="7">
        <v>9</v>
      </c>
      <c r="G102" s="7" t="b">
        <v>0</v>
      </c>
      <c r="H102" s="7">
        <v>3</v>
      </c>
      <c r="I102" s="7">
        <v>1</v>
      </c>
      <c r="J102" s="37">
        <v>0.22</v>
      </c>
      <c r="K102" s="6" t="str">
        <f t="shared" si="1"/>
        <v>Wed</v>
      </c>
      <c r="L102" s="25">
        <f>IF(DATA_1_M[[#This Row],[TEMP]]="",AVERAGE(DATA_1_M[TEMP]),DATA_1_M[[#This Row],[TEMP]])</f>
        <v>0.22</v>
      </c>
      <c r="M102" s="64">
        <f>TIME(DATA_1_M[[#This Row],[HR]],,)</f>
        <v>0.375</v>
      </c>
      <c r="N102" s="7" t="str">
        <f>TEXT(DATA_1_M[[#This Row],[DTEDAY]],"MMM")</f>
        <v>Jan</v>
      </c>
      <c r="O102" s="7" t="str">
        <f>TEXT(DATA_1_M[[#This Row],[DTEDAY]],"YYY")</f>
        <v>2011</v>
      </c>
      <c r="P102" s="7" t="str" cm="1">
        <f t="array" ref="P102">_xlfn.SWITCH(DATA_1_M[[#This Row],[WEATHERSIT]],1,"CLEAR SKY",2,"MIST SKY",3,"DARK SKY",4,"RAINY &amp; DARK SKY")</f>
        <v>CLEAR SKY</v>
      </c>
      <c r="Q102" s="7" t="str" cm="1">
        <f t="array" ref="Q102">_xlfn.SWITCH(DATA_1_M[[#This Row],[SEASON]],1,"WINTER",2,"SUMMER",3,"MONSOON",4,"POST MONSOON/AUTUMN")</f>
        <v>WINTER</v>
      </c>
    </row>
    <row r="103" spans="1:17" ht="12.75" x14ac:dyDescent="0.2">
      <c r="A103" s="9">
        <v>102</v>
      </c>
      <c r="B103" s="8">
        <v>40548</v>
      </c>
      <c r="C103" s="7">
        <v>1</v>
      </c>
      <c r="D103" s="7">
        <v>0</v>
      </c>
      <c r="E103" s="7">
        <v>1</v>
      </c>
      <c r="F103" s="7">
        <v>10</v>
      </c>
      <c r="G103" s="7" t="b">
        <v>0</v>
      </c>
      <c r="H103" s="7">
        <v>3</v>
      </c>
      <c r="I103" s="7">
        <v>1</v>
      </c>
      <c r="J103" s="37">
        <v>0.22</v>
      </c>
      <c r="K103" s="6" t="str">
        <f t="shared" si="1"/>
        <v>Wed</v>
      </c>
      <c r="L103" s="25">
        <f>IF(DATA_1_M[[#This Row],[TEMP]]="",AVERAGE(DATA_1_M[TEMP]),DATA_1_M[[#This Row],[TEMP]])</f>
        <v>0.22</v>
      </c>
      <c r="M103" s="64">
        <f>TIME(DATA_1_M[[#This Row],[HR]],,)</f>
        <v>0.41666666666666669</v>
      </c>
      <c r="N103" s="7" t="str">
        <f>TEXT(DATA_1_M[[#This Row],[DTEDAY]],"MMM")</f>
        <v>Jan</v>
      </c>
      <c r="O103" s="7" t="str">
        <f>TEXT(DATA_1_M[[#This Row],[DTEDAY]],"YYY")</f>
        <v>2011</v>
      </c>
      <c r="P103" s="7" t="str" cm="1">
        <f t="array" ref="P103">_xlfn.SWITCH(DATA_1_M[[#This Row],[WEATHERSIT]],1,"CLEAR SKY",2,"MIST SKY",3,"DARK SKY",4,"RAINY &amp; DARK SKY")</f>
        <v>CLEAR SKY</v>
      </c>
      <c r="Q103" s="7" t="str" cm="1">
        <f t="array" ref="Q103">_xlfn.SWITCH(DATA_1_M[[#This Row],[SEASON]],1,"WINTER",2,"SUMMER",3,"MONSOON",4,"POST MONSOON/AUTUMN")</f>
        <v>WINTER</v>
      </c>
    </row>
    <row r="104" spans="1:17" ht="12.75" x14ac:dyDescent="0.2">
      <c r="A104" s="9">
        <v>103</v>
      </c>
      <c r="B104" s="8">
        <v>40548</v>
      </c>
      <c r="C104" s="7">
        <v>1</v>
      </c>
      <c r="D104" s="7">
        <v>0</v>
      </c>
      <c r="E104" s="7">
        <v>1</v>
      </c>
      <c r="F104" s="7">
        <v>11</v>
      </c>
      <c r="G104" s="7" t="b">
        <v>0</v>
      </c>
      <c r="H104" s="7">
        <v>3</v>
      </c>
      <c r="I104" s="7">
        <v>1</v>
      </c>
      <c r="J104" s="37">
        <v>0.26</v>
      </c>
      <c r="K104" s="6" t="str">
        <f t="shared" si="1"/>
        <v>Wed</v>
      </c>
      <c r="L104" s="25">
        <f>IF(DATA_1_M[[#This Row],[TEMP]]="",AVERAGE(DATA_1_M[TEMP]),DATA_1_M[[#This Row],[TEMP]])</f>
        <v>0.26</v>
      </c>
      <c r="M104" s="64">
        <f>TIME(DATA_1_M[[#This Row],[HR]],,)</f>
        <v>0.45833333333333331</v>
      </c>
      <c r="N104" s="7" t="str">
        <f>TEXT(DATA_1_M[[#This Row],[DTEDAY]],"MMM")</f>
        <v>Jan</v>
      </c>
      <c r="O104" s="7" t="str">
        <f>TEXT(DATA_1_M[[#This Row],[DTEDAY]],"YYY")</f>
        <v>2011</v>
      </c>
      <c r="P104" s="7" t="str" cm="1">
        <f t="array" ref="P104">_xlfn.SWITCH(DATA_1_M[[#This Row],[WEATHERSIT]],1,"CLEAR SKY",2,"MIST SKY",3,"DARK SKY",4,"RAINY &amp; DARK SKY")</f>
        <v>CLEAR SKY</v>
      </c>
      <c r="Q104" s="7" t="str" cm="1">
        <f t="array" ref="Q104">_xlfn.SWITCH(DATA_1_M[[#This Row],[SEASON]],1,"WINTER",2,"SUMMER",3,"MONSOON",4,"POST MONSOON/AUTUMN")</f>
        <v>WINTER</v>
      </c>
    </row>
    <row r="105" spans="1:17" ht="12.75" x14ac:dyDescent="0.2">
      <c r="A105" s="9">
        <v>104</v>
      </c>
      <c r="B105" s="8">
        <v>40548</v>
      </c>
      <c r="C105" s="7">
        <v>1</v>
      </c>
      <c r="D105" s="7">
        <v>0</v>
      </c>
      <c r="E105" s="7">
        <v>1</v>
      </c>
      <c r="F105" s="7">
        <v>12</v>
      </c>
      <c r="G105" s="7" t="b">
        <v>0</v>
      </c>
      <c r="H105" s="7">
        <v>3</v>
      </c>
      <c r="I105" s="7">
        <v>1</v>
      </c>
      <c r="J105" s="37">
        <v>0.26</v>
      </c>
      <c r="K105" s="6" t="str">
        <f t="shared" si="1"/>
        <v>Wed</v>
      </c>
      <c r="L105" s="25">
        <f>IF(DATA_1_M[[#This Row],[TEMP]]="",AVERAGE(DATA_1_M[TEMP]),DATA_1_M[[#This Row],[TEMP]])</f>
        <v>0.26</v>
      </c>
      <c r="M105" s="64">
        <f>TIME(DATA_1_M[[#This Row],[HR]],,)</f>
        <v>0.5</v>
      </c>
      <c r="N105" s="7" t="str">
        <f>TEXT(DATA_1_M[[#This Row],[DTEDAY]],"MMM")</f>
        <v>Jan</v>
      </c>
      <c r="O105" s="7" t="str">
        <f>TEXT(DATA_1_M[[#This Row],[DTEDAY]],"YYY")</f>
        <v>2011</v>
      </c>
      <c r="P105" s="7" t="str" cm="1">
        <f t="array" ref="P105">_xlfn.SWITCH(DATA_1_M[[#This Row],[WEATHERSIT]],1,"CLEAR SKY",2,"MIST SKY",3,"DARK SKY",4,"RAINY &amp; DARK SKY")</f>
        <v>CLEAR SKY</v>
      </c>
      <c r="Q105" s="7" t="str" cm="1">
        <f t="array" ref="Q105">_xlfn.SWITCH(DATA_1_M[[#This Row],[SEASON]],1,"WINTER",2,"SUMMER",3,"MONSOON",4,"POST MONSOON/AUTUMN")</f>
        <v>WINTER</v>
      </c>
    </row>
    <row r="106" spans="1:17" ht="12.75" x14ac:dyDescent="0.2">
      <c r="A106" s="9">
        <v>105</v>
      </c>
      <c r="B106" s="8">
        <v>40548</v>
      </c>
      <c r="C106" s="7">
        <v>1</v>
      </c>
      <c r="D106" s="7">
        <v>0</v>
      </c>
      <c r="E106" s="7">
        <v>1</v>
      </c>
      <c r="F106" s="7">
        <v>13</v>
      </c>
      <c r="G106" s="7" t="b">
        <v>0</v>
      </c>
      <c r="H106" s="7">
        <v>3</v>
      </c>
      <c r="I106" s="7">
        <v>1</v>
      </c>
      <c r="J106" s="37">
        <v>0.28000000000000003</v>
      </c>
      <c r="K106" s="6" t="str">
        <f t="shared" si="1"/>
        <v>Wed</v>
      </c>
      <c r="L106" s="25">
        <f>IF(DATA_1_M[[#This Row],[TEMP]]="",AVERAGE(DATA_1_M[TEMP]),DATA_1_M[[#This Row],[TEMP]])</f>
        <v>0.28000000000000003</v>
      </c>
      <c r="M106" s="64">
        <f>TIME(DATA_1_M[[#This Row],[HR]],,)</f>
        <v>0.54166666666666663</v>
      </c>
      <c r="N106" s="7" t="str">
        <f>TEXT(DATA_1_M[[#This Row],[DTEDAY]],"MMM")</f>
        <v>Jan</v>
      </c>
      <c r="O106" s="7" t="str">
        <f>TEXT(DATA_1_M[[#This Row],[DTEDAY]],"YYY")</f>
        <v>2011</v>
      </c>
      <c r="P106" s="7" t="str" cm="1">
        <f t="array" ref="P106">_xlfn.SWITCH(DATA_1_M[[#This Row],[WEATHERSIT]],1,"CLEAR SKY",2,"MIST SKY",3,"DARK SKY",4,"RAINY &amp; DARK SKY")</f>
        <v>CLEAR SKY</v>
      </c>
      <c r="Q106" s="7" t="str" cm="1">
        <f t="array" ref="Q106">_xlfn.SWITCH(DATA_1_M[[#This Row],[SEASON]],1,"WINTER",2,"SUMMER",3,"MONSOON",4,"POST MONSOON/AUTUMN")</f>
        <v>WINTER</v>
      </c>
    </row>
    <row r="107" spans="1:17" ht="12.75" x14ac:dyDescent="0.2">
      <c r="A107" s="9">
        <v>106</v>
      </c>
      <c r="B107" s="8">
        <v>40548</v>
      </c>
      <c r="C107" s="7">
        <v>1</v>
      </c>
      <c r="D107" s="7">
        <v>0</v>
      </c>
      <c r="E107" s="7">
        <v>1</v>
      </c>
      <c r="F107" s="7">
        <v>14</v>
      </c>
      <c r="G107" s="7" t="b">
        <v>0</v>
      </c>
      <c r="H107" s="7">
        <v>3</v>
      </c>
      <c r="I107" s="7">
        <v>1</v>
      </c>
      <c r="J107" s="37">
        <v>0.3</v>
      </c>
      <c r="K107" s="6" t="str">
        <f t="shared" si="1"/>
        <v>Wed</v>
      </c>
      <c r="L107" s="25">
        <f>IF(DATA_1_M[[#This Row],[TEMP]]="",AVERAGE(DATA_1_M[TEMP]),DATA_1_M[[#This Row],[TEMP]])</f>
        <v>0.3</v>
      </c>
      <c r="M107" s="64">
        <f>TIME(DATA_1_M[[#This Row],[HR]],,)</f>
        <v>0.58333333333333337</v>
      </c>
      <c r="N107" s="7" t="str">
        <f>TEXT(DATA_1_M[[#This Row],[DTEDAY]],"MMM")</f>
        <v>Jan</v>
      </c>
      <c r="O107" s="7" t="str">
        <f>TEXT(DATA_1_M[[#This Row],[DTEDAY]],"YYY")</f>
        <v>2011</v>
      </c>
      <c r="P107" s="7" t="str" cm="1">
        <f t="array" ref="P107">_xlfn.SWITCH(DATA_1_M[[#This Row],[WEATHERSIT]],1,"CLEAR SKY",2,"MIST SKY",3,"DARK SKY",4,"RAINY &amp; DARK SKY")</f>
        <v>CLEAR SKY</v>
      </c>
      <c r="Q107" s="7" t="str" cm="1">
        <f t="array" ref="Q107">_xlfn.SWITCH(DATA_1_M[[#This Row],[SEASON]],1,"WINTER",2,"SUMMER",3,"MONSOON",4,"POST MONSOON/AUTUMN")</f>
        <v>WINTER</v>
      </c>
    </row>
    <row r="108" spans="1:17" ht="12.75" x14ac:dyDescent="0.2">
      <c r="A108" s="9">
        <v>107</v>
      </c>
      <c r="B108" s="8">
        <v>40548</v>
      </c>
      <c r="C108" s="7">
        <v>1</v>
      </c>
      <c r="D108" s="7">
        <v>0</v>
      </c>
      <c r="E108" s="7">
        <v>1</v>
      </c>
      <c r="F108" s="7">
        <v>15</v>
      </c>
      <c r="G108" s="7" t="b">
        <v>0</v>
      </c>
      <c r="H108" s="7">
        <v>3</v>
      </c>
      <c r="I108" s="7">
        <v>1</v>
      </c>
      <c r="J108" s="37">
        <v>0.3</v>
      </c>
      <c r="K108" s="6" t="str">
        <f t="shared" si="1"/>
        <v>Wed</v>
      </c>
      <c r="L108" s="25">
        <f>IF(DATA_1_M[[#This Row],[TEMP]]="",AVERAGE(DATA_1_M[TEMP]),DATA_1_M[[#This Row],[TEMP]])</f>
        <v>0.3</v>
      </c>
      <c r="M108" s="64">
        <f>TIME(DATA_1_M[[#This Row],[HR]],,)</f>
        <v>0.625</v>
      </c>
      <c r="N108" s="7" t="str">
        <f>TEXT(DATA_1_M[[#This Row],[DTEDAY]],"MMM")</f>
        <v>Jan</v>
      </c>
      <c r="O108" s="7" t="str">
        <f>TEXT(DATA_1_M[[#This Row],[DTEDAY]],"YYY")</f>
        <v>2011</v>
      </c>
      <c r="P108" s="7" t="str" cm="1">
        <f t="array" ref="P108">_xlfn.SWITCH(DATA_1_M[[#This Row],[WEATHERSIT]],1,"CLEAR SKY",2,"MIST SKY",3,"DARK SKY",4,"RAINY &amp; DARK SKY")</f>
        <v>CLEAR SKY</v>
      </c>
      <c r="Q108" s="7" t="str" cm="1">
        <f t="array" ref="Q108">_xlfn.SWITCH(DATA_1_M[[#This Row],[SEASON]],1,"WINTER",2,"SUMMER",3,"MONSOON",4,"POST MONSOON/AUTUMN")</f>
        <v>WINTER</v>
      </c>
    </row>
    <row r="109" spans="1:17" ht="12.75" x14ac:dyDescent="0.2">
      <c r="A109" s="9">
        <v>108</v>
      </c>
      <c r="B109" s="8">
        <v>40548</v>
      </c>
      <c r="C109" s="7">
        <v>1</v>
      </c>
      <c r="D109" s="7">
        <v>0</v>
      </c>
      <c r="E109" s="7">
        <v>1</v>
      </c>
      <c r="F109" s="7">
        <v>16</v>
      </c>
      <c r="G109" s="7" t="b">
        <v>0</v>
      </c>
      <c r="H109" s="7">
        <v>3</v>
      </c>
      <c r="I109" s="7">
        <v>1</v>
      </c>
      <c r="J109" s="37">
        <v>0.3</v>
      </c>
      <c r="K109" s="6" t="str">
        <f t="shared" si="1"/>
        <v>Wed</v>
      </c>
      <c r="L109" s="25">
        <f>IF(DATA_1_M[[#This Row],[TEMP]]="",AVERAGE(DATA_1_M[TEMP]),DATA_1_M[[#This Row],[TEMP]])</f>
        <v>0.3</v>
      </c>
      <c r="M109" s="64">
        <f>TIME(DATA_1_M[[#This Row],[HR]],,)</f>
        <v>0.66666666666666663</v>
      </c>
      <c r="N109" s="7" t="str">
        <f>TEXT(DATA_1_M[[#This Row],[DTEDAY]],"MMM")</f>
        <v>Jan</v>
      </c>
      <c r="O109" s="7" t="str">
        <f>TEXT(DATA_1_M[[#This Row],[DTEDAY]],"YYY")</f>
        <v>2011</v>
      </c>
      <c r="P109" s="7" t="str" cm="1">
        <f t="array" ref="P109">_xlfn.SWITCH(DATA_1_M[[#This Row],[WEATHERSIT]],1,"CLEAR SKY",2,"MIST SKY",3,"DARK SKY",4,"RAINY &amp; DARK SKY")</f>
        <v>CLEAR SKY</v>
      </c>
      <c r="Q109" s="7" t="str" cm="1">
        <f t="array" ref="Q109">_xlfn.SWITCH(DATA_1_M[[#This Row],[SEASON]],1,"WINTER",2,"SUMMER",3,"MONSOON",4,"POST MONSOON/AUTUMN")</f>
        <v>WINTER</v>
      </c>
    </row>
    <row r="110" spans="1:17" ht="12.75" x14ac:dyDescent="0.2">
      <c r="A110" s="9">
        <v>109</v>
      </c>
      <c r="B110" s="8">
        <v>40548</v>
      </c>
      <c r="C110" s="7">
        <v>1</v>
      </c>
      <c r="D110" s="7">
        <v>0</v>
      </c>
      <c r="E110" s="7">
        <v>1</v>
      </c>
      <c r="F110" s="7">
        <v>17</v>
      </c>
      <c r="G110" s="7" t="b">
        <v>0</v>
      </c>
      <c r="H110" s="7">
        <v>3</v>
      </c>
      <c r="I110" s="7">
        <v>1</v>
      </c>
      <c r="J110" s="37">
        <v>0.24</v>
      </c>
      <c r="K110" s="6" t="str">
        <f t="shared" si="1"/>
        <v>Wed</v>
      </c>
      <c r="L110" s="25">
        <f>IF(DATA_1_M[[#This Row],[TEMP]]="",AVERAGE(DATA_1_M[TEMP]),DATA_1_M[[#This Row],[TEMP]])</f>
        <v>0.24</v>
      </c>
      <c r="M110" s="64">
        <f>TIME(DATA_1_M[[#This Row],[HR]],,)</f>
        <v>0.70833333333333337</v>
      </c>
      <c r="N110" s="7" t="str">
        <f>TEXT(DATA_1_M[[#This Row],[DTEDAY]],"MMM")</f>
        <v>Jan</v>
      </c>
      <c r="O110" s="7" t="str">
        <f>TEXT(DATA_1_M[[#This Row],[DTEDAY]],"YYY")</f>
        <v>2011</v>
      </c>
      <c r="P110" s="7" t="str" cm="1">
        <f t="array" ref="P110">_xlfn.SWITCH(DATA_1_M[[#This Row],[WEATHERSIT]],1,"CLEAR SKY",2,"MIST SKY",3,"DARK SKY",4,"RAINY &amp; DARK SKY")</f>
        <v>CLEAR SKY</v>
      </c>
      <c r="Q110" s="7" t="str" cm="1">
        <f t="array" ref="Q110">_xlfn.SWITCH(DATA_1_M[[#This Row],[SEASON]],1,"WINTER",2,"SUMMER",3,"MONSOON",4,"POST MONSOON/AUTUMN")</f>
        <v>WINTER</v>
      </c>
    </row>
    <row r="111" spans="1:17" ht="12.75" x14ac:dyDescent="0.2">
      <c r="A111" s="9">
        <v>110</v>
      </c>
      <c r="B111" s="8">
        <v>40548</v>
      </c>
      <c r="C111" s="7">
        <v>1</v>
      </c>
      <c r="D111" s="7">
        <v>0</v>
      </c>
      <c r="E111" s="7">
        <v>1</v>
      </c>
      <c r="F111" s="7">
        <v>18</v>
      </c>
      <c r="G111" s="7" t="b">
        <v>0</v>
      </c>
      <c r="H111" s="7">
        <v>3</v>
      </c>
      <c r="I111" s="7">
        <v>1</v>
      </c>
      <c r="J111" s="37">
        <v>0.24</v>
      </c>
      <c r="K111" s="6" t="str">
        <f t="shared" si="1"/>
        <v>Wed</v>
      </c>
      <c r="L111" s="25">
        <f>IF(DATA_1_M[[#This Row],[TEMP]]="",AVERAGE(DATA_1_M[TEMP]),DATA_1_M[[#This Row],[TEMP]])</f>
        <v>0.24</v>
      </c>
      <c r="M111" s="64">
        <f>TIME(DATA_1_M[[#This Row],[HR]],,)</f>
        <v>0.75</v>
      </c>
      <c r="N111" s="7" t="str">
        <f>TEXT(DATA_1_M[[#This Row],[DTEDAY]],"MMM")</f>
        <v>Jan</v>
      </c>
      <c r="O111" s="7" t="str">
        <f>TEXT(DATA_1_M[[#This Row],[DTEDAY]],"YYY")</f>
        <v>2011</v>
      </c>
      <c r="P111" s="7" t="str" cm="1">
        <f t="array" ref="P111">_xlfn.SWITCH(DATA_1_M[[#This Row],[WEATHERSIT]],1,"CLEAR SKY",2,"MIST SKY",3,"DARK SKY",4,"RAINY &amp; DARK SKY")</f>
        <v>CLEAR SKY</v>
      </c>
      <c r="Q111" s="7" t="str" cm="1">
        <f t="array" ref="Q111">_xlfn.SWITCH(DATA_1_M[[#This Row],[SEASON]],1,"WINTER",2,"SUMMER",3,"MONSOON",4,"POST MONSOON/AUTUMN")</f>
        <v>WINTER</v>
      </c>
    </row>
    <row r="112" spans="1:17" ht="12.75" x14ac:dyDescent="0.2">
      <c r="A112" s="9">
        <v>111</v>
      </c>
      <c r="B112" s="8">
        <v>40548</v>
      </c>
      <c r="C112" s="7">
        <v>1</v>
      </c>
      <c r="D112" s="7">
        <v>0</v>
      </c>
      <c r="E112" s="7">
        <v>1</v>
      </c>
      <c r="F112" s="7">
        <v>19</v>
      </c>
      <c r="G112" s="7" t="b">
        <v>0</v>
      </c>
      <c r="H112" s="7">
        <v>3</v>
      </c>
      <c r="I112" s="7">
        <v>1</v>
      </c>
      <c r="J112" s="37">
        <v>0.24</v>
      </c>
      <c r="K112" s="6" t="str">
        <f t="shared" si="1"/>
        <v>Wed</v>
      </c>
      <c r="L112" s="25">
        <f>IF(DATA_1_M[[#This Row],[TEMP]]="",AVERAGE(DATA_1_M[TEMP]),DATA_1_M[[#This Row],[TEMP]])</f>
        <v>0.24</v>
      </c>
      <c r="M112" s="64">
        <f>TIME(DATA_1_M[[#This Row],[HR]],,)</f>
        <v>0.79166666666666663</v>
      </c>
      <c r="N112" s="7" t="str">
        <f>TEXT(DATA_1_M[[#This Row],[DTEDAY]],"MMM")</f>
        <v>Jan</v>
      </c>
      <c r="O112" s="7" t="str">
        <f>TEXT(DATA_1_M[[#This Row],[DTEDAY]],"YYY")</f>
        <v>2011</v>
      </c>
      <c r="P112" s="7" t="str" cm="1">
        <f t="array" ref="P112">_xlfn.SWITCH(DATA_1_M[[#This Row],[WEATHERSIT]],1,"CLEAR SKY",2,"MIST SKY",3,"DARK SKY",4,"RAINY &amp; DARK SKY")</f>
        <v>CLEAR SKY</v>
      </c>
      <c r="Q112" s="7" t="str" cm="1">
        <f t="array" ref="Q112">_xlfn.SWITCH(DATA_1_M[[#This Row],[SEASON]],1,"WINTER",2,"SUMMER",3,"MONSOON",4,"POST MONSOON/AUTUMN")</f>
        <v>WINTER</v>
      </c>
    </row>
    <row r="113" spans="1:17" ht="12.75" x14ac:dyDescent="0.2">
      <c r="A113" s="9">
        <v>112</v>
      </c>
      <c r="B113" s="8">
        <v>40548</v>
      </c>
      <c r="C113" s="7">
        <v>1</v>
      </c>
      <c r="D113" s="7">
        <v>0</v>
      </c>
      <c r="E113" s="7">
        <v>1</v>
      </c>
      <c r="F113" s="7">
        <v>20</v>
      </c>
      <c r="G113" s="7" t="b">
        <v>0</v>
      </c>
      <c r="H113" s="7">
        <v>3</v>
      </c>
      <c r="I113" s="7">
        <v>1</v>
      </c>
      <c r="J113" s="37">
        <v>0.22</v>
      </c>
      <c r="K113" s="6" t="str">
        <f t="shared" si="1"/>
        <v>Wed</v>
      </c>
      <c r="L113" s="25">
        <f>IF(DATA_1_M[[#This Row],[TEMP]]="",AVERAGE(DATA_1_M[TEMP]),DATA_1_M[[#This Row],[TEMP]])</f>
        <v>0.22</v>
      </c>
      <c r="M113" s="64">
        <f>TIME(DATA_1_M[[#This Row],[HR]],,)</f>
        <v>0.83333333333333337</v>
      </c>
      <c r="N113" s="7" t="str">
        <f>TEXT(DATA_1_M[[#This Row],[DTEDAY]],"MMM")</f>
        <v>Jan</v>
      </c>
      <c r="O113" s="7" t="str">
        <f>TEXT(DATA_1_M[[#This Row],[DTEDAY]],"YYY")</f>
        <v>2011</v>
      </c>
      <c r="P113" s="7" t="str" cm="1">
        <f t="array" ref="P113">_xlfn.SWITCH(DATA_1_M[[#This Row],[WEATHERSIT]],1,"CLEAR SKY",2,"MIST SKY",3,"DARK SKY",4,"RAINY &amp; DARK SKY")</f>
        <v>CLEAR SKY</v>
      </c>
      <c r="Q113" s="7" t="str" cm="1">
        <f t="array" ref="Q113">_xlfn.SWITCH(DATA_1_M[[#This Row],[SEASON]],1,"WINTER",2,"SUMMER",3,"MONSOON",4,"POST MONSOON/AUTUMN")</f>
        <v>WINTER</v>
      </c>
    </row>
    <row r="114" spans="1:17" ht="12.75" x14ac:dyDescent="0.2">
      <c r="A114" s="9">
        <v>113</v>
      </c>
      <c r="B114" s="8">
        <v>40548</v>
      </c>
      <c r="C114" s="7">
        <v>1</v>
      </c>
      <c r="D114" s="7">
        <v>0</v>
      </c>
      <c r="E114" s="7">
        <v>1</v>
      </c>
      <c r="F114" s="7">
        <v>21</v>
      </c>
      <c r="G114" s="7" t="b">
        <v>0</v>
      </c>
      <c r="H114" s="7">
        <v>3</v>
      </c>
      <c r="I114" s="7">
        <v>1</v>
      </c>
      <c r="J114" s="37">
        <v>0.2</v>
      </c>
      <c r="K114" s="6" t="str">
        <f t="shared" si="1"/>
        <v>Wed</v>
      </c>
      <c r="L114" s="25">
        <f>IF(DATA_1_M[[#This Row],[TEMP]]="",AVERAGE(DATA_1_M[TEMP]),DATA_1_M[[#This Row],[TEMP]])</f>
        <v>0.2</v>
      </c>
      <c r="M114" s="64">
        <f>TIME(DATA_1_M[[#This Row],[HR]],,)</f>
        <v>0.875</v>
      </c>
      <c r="N114" s="7" t="str">
        <f>TEXT(DATA_1_M[[#This Row],[DTEDAY]],"MMM")</f>
        <v>Jan</v>
      </c>
      <c r="O114" s="7" t="str">
        <f>TEXT(DATA_1_M[[#This Row],[DTEDAY]],"YYY")</f>
        <v>2011</v>
      </c>
      <c r="P114" s="7" t="str" cm="1">
        <f t="array" ref="P114">_xlfn.SWITCH(DATA_1_M[[#This Row],[WEATHERSIT]],1,"CLEAR SKY",2,"MIST SKY",3,"DARK SKY",4,"RAINY &amp; DARK SKY")</f>
        <v>CLEAR SKY</v>
      </c>
      <c r="Q114" s="7" t="str" cm="1">
        <f t="array" ref="Q114">_xlfn.SWITCH(DATA_1_M[[#This Row],[SEASON]],1,"WINTER",2,"SUMMER",3,"MONSOON",4,"POST MONSOON/AUTUMN")</f>
        <v>WINTER</v>
      </c>
    </row>
    <row r="115" spans="1:17" ht="12.75" x14ac:dyDescent="0.2">
      <c r="A115" s="9">
        <v>114</v>
      </c>
      <c r="B115" s="8">
        <v>40548</v>
      </c>
      <c r="C115" s="7">
        <v>1</v>
      </c>
      <c r="D115" s="7">
        <v>0</v>
      </c>
      <c r="E115" s="7">
        <v>1</v>
      </c>
      <c r="F115" s="7">
        <v>22</v>
      </c>
      <c r="G115" s="7" t="b">
        <v>0</v>
      </c>
      <c r="H115" s="7">
        <v>3</v>
      </c>
      <c r="I115" s="7">
        <v>1</v>
      </c>
      <c r="J115" s="37">
        <v>0.18</v>
      </c>
      <c r="K115" s="6" t="str">
        <f t="shared" si="1"/>
        <v>Wed</v>
      </c>
      <c r="L115" s="25">
        <f>IF(DATA_1_M[[#This Row],[TEMP]]="",AVERAGE(DATA_1_M[TEMP]),DATA_1_M[[#This Row],[TEMP]])</f>
        <v>0.18</v>
      </c>
      <c r="M115" s="64">
        <f>TIME(DATA_1_M[[#This Row],[HR]],,)</f>
        <v>0.91666666666666663</v>
      </c>
      <c r="N115" s="7" t="str">
        <f>TEXT(DATA_1_M[[#This Row],[DTEDAY]],"MMM")</f>
        <v>Jan</v>
      </c>
      <c r="O115" s="7" t="str">
        <f>TEXT(DATA_1_M[[#This Row],[DTEDAY]],"YYY")</f>
        <v>2011</v>
      </c>
      <c r="P115" s="7" t="str" cm="1">
        <f t="array" ref="P115">_xlfn.SWITCH(DATA_1_M[[#This Row],[WEATHERSIT]],1,"CLEAR SKY",2,"MIST SKY",3,"DARK SKY",4,"RAINY &amp; DARK SKY")</f>
        <v>CLEAR SKY</v>
      </c>
      <c r="Q115" s="7" t="str" cm="1">
        <f t="array" ref="Q115">_xlfn.SWITCH(DATA_1_M[[#This Row],[SEASON]],1,"WINTER",2,"SUMMER",3,"MONSOON",4,"POST MONSOON/AUTUMN")</f>
        <v>WINTER</v>
      </c>
    </row>
    <row r="116" spans="1:17" ht="12.75" x14ac:dyDescent="0.2">
      <c r="A116" s="9">
        <v>115</v>
      </c>
      <c r="B116" s="8">
        <v>40548</v>
      </c>
      <c r="C116" s="7">
        <v>1</v>
      </c>
      <c r="D116" s="7">
        <v>0</v>
      </c>
      <c r="E116" s="7">
        <v>1</v>
      </c>
      <c r="F116" s="7">
        <v>23</v>
      </c>
      <c r="G116" s="7" t="b">
        <v>0</v>
      </c>
      <c r="H116" s="7">
        <v>3</v>
      </c>
      <c r="I116" s="7">
        <v>1</v>
      </c>
      <c r="J116" s="37">
        <v>0.2</v>
      </c>
      <c r="K116" s="6" t="str">
        <f t="shared" si="1"/>
        <v>Wed</v>
      </c>
      <c r="L116" s="25">
        <f>IF(DATA_1_M[[#This Row],[TEMP]]="",AVERAGE(DATA_1_M[TEMP]),DATA_1_M[[#This Row],[TEMP]])</f>
        <v>0.2</v>
      </c>
      <c r="M116" s="64">
        <f>TIME(DATA_1_M[[#This Row],[HR]],,)</f>
        <v>0.95833333333333337</v>
      </c>
      <c r="N116" s="7" t="str">
        <f>TEXT(DATA_1_M[[#This Row],[DTEDAY]],"MMM")</f>
        <v>Jan</v>
      </c>
      <c r="O116" s="7" t="str">
        <f>TEXT(DATA_1_M[[#This Row],[DTEDAY]],"YYY")</f>
        <v>2011</v>
      </c>
      <c r="P116" s="7" t="str" cm="1">
        <f t="array" ref="P116">_xlfn.SWITCH(DATA_1_M[[#This Row],[WEATHERSIT]],1,"CLEAR SKY",2,"MIST SKY",3,"DARK SKY",4,"RAINY &amp; DARK SKY")</f>
        <v>CLEAR SKY</v>
      </c>
      <c r="Q116" s="7" t="str" cm="1">
        <f t="array" ref="Q116">_xlfn.SWITCH(DATA_1_M[[#This Row],[SEASON]],1,"WINTER",2,"SUMMER",3,"MONSOON",4,"POST MONSOON/AUTUMN")</f>
        <v>WINTER</v>
      </c>
    </row>
    <row r="117" spans="1:17" ht="12.75" x14ac:dyDescent="0.2">
      <c r="A117" s="9">
        <v>116</v>
      </c>
      <c r="B117" s="8">
        <v>40549</v>
      </c>
      <c r="C117" s="7">
        <v>1</v>
      </c>
      <c r="D117" s="7">
        <v>0</v>
      </c>
      <c r="E117" s="7">
        <v>1</v>
      </c>
      <c r="F117" s="7">
        <v>0</v>
      </c>
      <c r="G117" s="7" t="b">
        <v>0</v>
      </c>
      <c r="H117" s="7">
        <v>4</v>
      </c>
      <c r="I117" s="7">
        <v>1</v>
      </c>
      <c r="J117" s="37">
        <v>0.18</v>
      </c>
      <c r="K117" s="6" t="str">
        <f t="shared" si="1"/>
        <v>Thu</v>
      </c>
      <c r="L117" s="25">
        <f>IF(DATA_1_M[[#This Row],[TEMP]]="",AVERAGE(DATA_1_M[TEMP]),DATA_1_M[[#This Row],[TEMP]])</f>
        <v>0.18</v>
      </c>
      <c r="M117" s="64">
        <f>TIME(DATA_1_M[[#This Row],[HR]],,)</f>
        <v>0</v>
      </c>
      <c r="N117" s="7" t="str">
        <f>TEXT(DATA_1_M[[#This Row],[DTEDAY]],"MMM")</f>
        <v>Jan</v>
      </c>
      <c r="O117" s="7" t="str">
        <f>TEXT(DATA_1_M[[#This Row],[DTEDAY]],"YYY")</f>
        <v>2011</v>
      </c>
      <c r="P117" s="7" t="str" cm="1">
        <f t="array" ref="P117">_xlfn.SWITCH(DATA_1_M[[#This Row],[WEATHERSIT]],1,"CLEAR SKY",2,"MIST SKY",3,"DARK SKY",4,"RAINY &amp; DARK SKY")</f>
        <v>CLEAR SKY</v>
      </c>
      <c r="Q117" s="7" t="str" cm="1">
        <f t="array" ref="Q117">_xlfn.SWITCH(DATA_1_M[[#This Row],[SEASON]],1,"WINTER",2,"SUMMER",3,"MONSOON",4,"POST MONSOON/AUTUMN")</f>
        <v>WINTER</v>
      </c>
    </row>
    <row r="118" spans="1:17" ht="12.75" x14ac:dyDescent="0.2">
      <c r="A118" s="9">
        <v>117</v>
      </c>
      <c r="B118" s="8">
        <v>40549</v>
      </c>
      <c r="C118" s="7">
        <v>1</v>
      </c>
      <c r="D118" s="7">
        <v>0</v>
      </c>
      <c r="E118" s="7">
        <v>1</v>
      </c>
      <c r="F118" s="7">
        <v>1</v>
      </c>
      <c r="G118" s="7" t="b">
        <v>0</v>
      </c>
      <c r="H118" s="7">
        <v>4</v>
      </c>
      <c r="I118" s="7">
        <v>1</v>
      </c>
      <c r="J118" s="37">
        <v>0.16</v>
      </c>
      <c r="K118" s="6" t="str">
        <f t="shared" si="1"/>
        <v>Thu</v>
      </c>
      <c r="L118" s="25">
        <f>IF(DATA_1_M[[#This Row],[TEMP]]="",AVERAGE(DATA_1_M[TEMP]),DATA_1_M[[#This Row],[TEMP]])</f>
        <v>0.16</v>
      </c>
      <c r="M118" s="64">
        <f>TIME(DATA_1_M[[#This Row],[HR]],,)</f>
        <v>4.1666666666666664E-2</v>
      </c>
      <c r="N118" s="7" t="str">
        <f>TEXT(DATA_1_M[[#This Row],[DTEDAY]],"MMM")</f>
        <v>Jan</v>
      </c>
      <c r="O118" s="7" t="str">
        <f>TEXT(DATA_1_M[[#This Row],[DTEDAY]],"YYY")</f>
        <v>2011</v>
      </c>
      <c r="P118" s="7" t="str" cm="1">
        <f t="array" ref="P118">_xlfn.SWITCH(DATA_1_M[[#This Row],[WEATHERSIT]],1,"CLEAR SKY",2,"MIST SKY",3,"DARK SKY",4,"RAINY &amp; DARK SKY")</f>
        <v>CLEAR SKY</v>
      </c>
      <c r="Q118" s="7" t="str" cm="1">
        <f t="array" ref="Q118">_xlfn.SWITCH(DATA_1_M[[#This Row],[SEASON]],1,"WINTER",2,"SUMMER",3,"MONSOON",4,"POST MONSOON/AUTUMN")</f>
        <v>WINTER</v>
      </c>
    </row>
    <row r="119" spans="1:17" ht="12.75" x14ac:dyDescent="0.2">
      <c r="A119" s="9">
        <v>118</v>
      </c>
      <c r="B119" s="8">
        <v>40549</v>
      </c>
      <c r="C119" s="7">
        <v>1</v>
      </c>
      <c r="D119" s="7">
        <v>0</v>
      </c>
      <c r="E119" s="7">
        <v>1</v>
      </c>
      <c r="F119" s="7">
        <v>2</v>
      </c>
      <c r="G119" s="7" t="b">
        <v>0</v>
      </c>
      <c r="H119" s="7">
        <v>4</v>
      </c>
      <c r="I119" s="7">
        <v>1</v>
      </c>
      <c r="J119" s="37">
        <v>0.16</v>
      </c>
      <c r="K119" s="6" t="str">
        <f t="shared" si="1"/>
        <v>Thu</v>
      </c>
      <c r="L119" s="25">
        <f>IF(DATA_1_M[[#This Row],[TEMP]]="",AVERAGE(DATA_1_M[TEMP]),DATA_1_M[[#This Row],[TEMP]])</f>
        <v>0.16</v>
      </c>
      <c r="M119" s="64">
        <f>TIME(DATA_1_M[[#This Row],[HR]],,)</f>
        <v>8.3333333333333329E-2</v>
      </c>
      <c r="N119" s="7" t="str">
        <f>TEXT(DATA_1_M[[#This Row],[DTEDAY]],"MMM")</f>
        <v>Jan</v>
      </c>
      <c r="O119" s="7" t="str">
        <f>TEXT(DATA_1_M[[#This Row],[DTEDAY]],"YYY")</f>
        <v>2011</v>
      </c>
      <c r="P119" s="7" t="str" cm="1">
        <f t="array" ref="P119">_xlfn.SWITCH(DATA_1_M[[#This Row],[WEATHERSIT]],1,"CLEAR SKY",2,"MIST SKY",3,"DARK SKY",4,"RAINY &amp; DARK SKY")</f>
        <v>CLEAR SKY</v>
      </c>
      <c r="Q119" s="7" t="str" cm="1">
        <f t="array" ref="Q119">_xlfn.SWITCH(DATA_1_M[[#This Row],[SEASON]],1,"WINTER",2,"SUMMER",3,"MONSOON",4,"POST MONSOON/AUTUMN")</f>
        <v>WINTER</v>
      </c>
    </row>
    <row r="120" spans="1:17" ht="12.75" x14ac:dyDescent="0.2">
      <c r="A120" s="9">
        <v>119</v>
      </c>
      <c r="B120" s="8">
        <v>40549</v>
      </c>
      <c r="C120" s="7">
        <v>1</v>
      </c>
      <c r="D120" s="7">
        <v>0</v>
      </c>
      <c r="E120" s="7">
        <v>1</v>
      </c>
      <c r="F120" s="7">
        <v>4</v>
      </c>
      <c r="G120" s="7" t="b">
        <v>0</v>
      </c>
      <c r="H120" s="7">
        <v>4</v>
      </c>
      <c r="I120" s="7">
        <v>2</v>
      </c>
      <c r="J120" s="37">
        <v>0.16</v>
      </c>
      <c r="K120" s="6" t="str">
        <f t="shared" si="1"/>
        <v>Thu</v>
      </c>
      <c r="L120" s="25">
        <f>IF(DATA_1_M[[#This Row],[TEMP]]="",AVERAGE(DATA_1_M[TEMP]),DATA_1_M[[#This Row],[TEMP]])</f>
        <v>0.16</v>
      </c>
      <c r="M120" s="64">
        <f>TIME(DATA_1_M[[#This Row],[HR]],,)</f>
        <v>0.16666666666666666</v>
      </c>
      <c r="N120" s="7" t="str">
        <f>TEXT(DATA_1_M[[#This Row],[DTEDAY]],"MMM")</f>
        <v>Jan</v>
      </c>
      <c r="O120" s="7" t="str">
        <f>TEXT(DATA_1_M[[#This Row],[DTEDAY]],"YYY")</f>
        <v>2011</v>
      </c>
      <c r="P120" s="7" t="str" cm="1">
        <f t="array" ref="P120">_xlfn.SWITCH(DATA_1_M[[#This Row],[WEATHERSIT]],1,"CLEAR SKY",2,"MIST SKY",3,"DARK SKY",4,"RAINY &amp; DARK SKY")</f>
        <v>MIST SKY</v>
      </c>
      <c r="Q120" s="7" t="str" cm="1">
        <f t="array" ref="Q120">_xlfn.SWITCH(DATA_1_M[[#This Row],[SEASON]],1,"WINTER",2,"SUMMER",3,"MONSOON",4,"POST MONSOON/AUTUMN")</f>
        <v>WINTER</v>
      </c>
    </row>
    <row r="121" spans="1:17" ht="12.75" x14ac:dyDescent="0.2">
      <c r="A121" s="9">
        <v>120</v>
      </c>
      <c r="B121" s="8">
        <v>40549</v>
      </c>
      <c r="C121" s="7">
        <v>1</v>
      </c>
      <c r="D121" s="7">
        <v>0</v>
      </c>
      <c r="E121" s="7">
        <v>1</v>
      </c>
      <c r="F121" s="7">
        <v>5</v>
      </c>
      <c r="G121" s="7" t="b">
        <v>0</v>
      </c>
      <c r="H121" s="7">
        <v>4</v>
      </c>
      <c r="I121" s="7">
        <v>2</v>
      </c>
      <c r="J121" s="37">
        <v>0.14000000000000001</v>
      </c>
      <c r="K121" s="6" t="str">
        <f t="shared" si="1"/>
        <v>Thu</v>
      </c>
      <c r="L121" s="25">
        <f>IF(DATA_1_M[[#This Row],[TEMP]]="",AVERAGE(DATA_1_M[TEMP]),DATA_1_M[[#This Row],[TEMP]])</f>
        <v>0.14000000000000001</v>
      </c>
      <c r="M121" s="64">
        <f>TIME(DATA_1_M[[#This Row],[HR]],,)</f>
        <v>0.20833333333333334</v>
      </c>
      <c r="N121" s="7" t="str">
        <f>TEXT(DATA_1_M[[#This Row],[DTEDAY]],"MMM")</f>
        <v>Jan</v>
      </c>
      <c r="O121" s="7" t="str">
        <f>TEXT(DATA_1_M[[#This Row],[DTEDAY]],"YYY")</f>
        <v>2011</v>
      </c>
      <c r="P121" s="7" t="str" cm="1">
        <f t="array" ref="P121">_xlfn.SWITCH(DATA_1_M[[#This Row],[WEATHERSIT]],1,"CLEAR SKY",2,"MIST SKY",3,"DARK SKY",4,"RAINY &amp; DARK SKY")</f>
        <v>MIST SKY</v>
      </c>
      <c r="Q121" s="7" t="str" cm="1">
        <f t="array" ref="Q121">_xlfn.SWITCH(DATA_1_M[[#This Row],[SEASON]],1,"WINTER",2,"SUMMER",3,"MONSOON",4,"POST MONSOON/AUTUMN")</f>
        <v>WINTER</v>
      </c>
    </row>
    <row r="122" spans="1:17" ht="12.75" x14ac:dyDescent="0.2">
      <c r="A122" s="9">
        <v>121</v>
      </c>
      <c r="B122" s="8">
        <v>40549</v>
      </c>
      <c r="C122" s="7">
        <v>1</v>
      </c>
      <c r="D122" s="7">
        <v>0</v>
      </c>
      <c r="E122" s="7">
        <v>1</v>
      </c>
      <c r="F122" s="7">
        <v>6</v>
      </c>
      <c r="G122" s="7" t="b">
        <v>0</v>
      </c>
      <c r="H122" s="7">
        <v>4</v>
      </c>
      <c r="I122" s="7">
        <v>2</v>
      </c>
      <c r="J122" s="37">
        <v>0.14000000000000001</v>
      </c>
      <c r="K122" s="6" t="str">
        <f t="shared" si="1"/>
        <v>Thu</v>
      </c>
      <c r="L122" s="25">
        <f>IF(DATA_1_M[[#This Row],[TEMP]]="",AVERAGE(DATA_1_M[TEMP]),DATA_1_M[[#This Row],[TEMP]])</f>
        <v>0.14000000000000001</v>
      </c>
      <c r="M122" s="64">
        <f>TIME(DATA_1_M[[#This Row],[HR]],,)</f>
        <v>0.25</v>
      </c>
      <c r="N122" s="7" t="str">
        <f>TEXT(DATA_1_M[[#This Row],[DTEDAY]],"MMM")</f>
        <v>Jan</v>
      </c>
      <c r="O122" s="7" t="str">
        <f>TEXT(DATA_1_M[[#This Row],[DTEDAY]],"YYY")</f>
        <v>2011</v>
      </c>
      <c r="P122" s="7" t="str" cm="1">
        <f t="array" ref="P122">_xlfn.SWITCH(DATA_1_M[[#This Row],[WEATHERSIT]],1,"CLEAR SKY",2,"MIST SKY",3,"DARK SKY",4,"RAINY &amp; DARK SKY")</f>
        <v>MIST SKY</v>
      </c>
      <c r="Q122" s="7" t="str" cm="1">
        <f t="array" ref="Q122">_xlfn.SWITCH(DATA_1_M[[#This Row],[SEASON]],1,"WINTER",2,"SUMMER",3,"MONSOON",4,"POST MONSOON/AUTUMN")</f>
        <v>WINTER</v>
      </c>
    </row>
    <row r="123" spans="1:17" ht="12.75" x14ac:dyDescent="0.2">
      <c r="A123" s="9">
        <v>122</v>
      </c>
      <c r="B123" s="8">
        <v>40549</v>
      </c>
      <c r="C123" s="7">
        <v>1</v>
      </c>
      <c r="D123" s="7">
        <v>0</v>
      </c>
      <c r="E123" s="7">
        <v>1</v>
      </c>
      <c r="F123" s="7">
        <v>7</v>
      </c>
      <c r="G123" s="7" t="b">
        <v>0</v>
      </c>
      <c r="H123" s="7">
        <v>4</v>
      </c>
      <c r="I123" s="7">
        <v>2</v>
      </c>
      <c r="J123" s="37">
        <v>0.16</v>
      </c>
      <c r="K123" s="6" t="str">
        <f t="shared" si="1"/>
        <v>Thu</v>
      </c>
      <c r="L123" s="25">
        <f>IF(DATA_1_M[[#This Row],[TEMP]]="",AVERAGE(DATA_1_M[TEMP]),DATA_1_M[[#This Row],[TEMP]])</f>
        <v>0.16</v>
      </c>
      <c r="M123" s="64">
        <f>TIME(DATA_1_M[[#This Row],[HR]],,)</f>
        <v>0.29166666666666669</v>
      </c>
      <c r="N123" s="7" t="str">
        <f>TEXT(DATA_1_M[[#This Row],[DTEDAY]],"MMM")</f>
        <v>Jan</v>
      </c>
      <c r="O123" s="7" t="str">
        <f>TEXT(DATA_1_M[[#This Row],[DTEDAY]],"YYY")</f>
        <v>2011</v>
      </c>
      <c r="P123" s="7" t="str" cm="1">
        <f t="array" ref="P123">_xlfn.SWITCH(DATA_1_M[[#This Row],[WEATHERSIT]],1,"CLEAR SKY",2,"MIST SKY",3,"DARK SKY",4,"RAINY &amp; DARK SKY")</f>
        <v>MIST SKY</v>
      </c>
      <c r="Q123" s="7" t="str" cm="1">
        <f t="array" ref="Q123">_xlfn.SWITCH(DATA_1_M[[#This Row],[SEASON]],1,"WINTER",2,"SUMMER",3,"MONSOON",4,"POST MONSOON/AUTUMN")</f>
        <v>WINTER</v>
      </c>
    </row>
    <row r="124" spans="1:17" ht="12.75" x14ac:dyDescent="0.2">
      <c r="A124" s="9">
        <v>123</v>
      </c>
      <c r="B124" s="8">
        <v>40549</v>
      </c>
      <c r="C124" s="7">
        <v>1</v>
      </c>
      <c r="D124" s="7">
        <v>0</v>
      </c>
      <c r="E124" s="7">
        <v>1</v>
      </c>
      <c r="F124" s="7">
        <v>8</v>
      </c>
      <c r="G124" s="7" t="b">
        <v>0</v>
      </c>
      <c r="H124" s="7">
        <v>4</v>
      </c>
      <c r="I124" s="7">
        <v>1</v>
      </c>
      <c r="J124" s="37">
        <v>0.16</v>
      </c>
      <c r="K124" s="6" t="str">
        <f t="shared" si="1"/>
        <v>Thu</v>
      </c>
      <c r="L124" s="25">
        <f>IF(DATA_1_M[[#This Row],[TEMP]]="",AVERAGE(DATA_1_M[TEMP]),DATA_1_M[[#This Row],[TEMP]])</f>
        <v>0.16</v>
      </c>
      <c r="M124" s="64">
        <f>TIME(DATA_1_M[[#This Row],[HR]],,)</f>
        <v>0.33333333333333331</v>
      </c>
      <c r="N124" s="7" t="str">
        <f>TEXT(DATA_1_M[[#This Row],[DTEDAY]],"MMM")</f>
        <v>Jan</v>
      </c>
      <c r="O124" s="7" t="str">
        <f>TEXT(DATA_1_M[[#This Row],[DTEDAY]],"YYY")</f>
        <v>2011</v>
      </c>
      <c r="P124" s="7" t="str" cm="1">
        <f t="array" ref="P124">_xlfn.SWITCH(DATA_1_M[[#This Row],[WEATHERSIT]],1,"CLEAR SKY",2,"MIST SKY",3,"DARK SKY",4,"RAINY &amp; DARK SKY")</f>
        <v>CLEAR SKY</v>
      </c>
      <c r="Q124" s="7" t="str" cm="1">
        <f t="array" ref="Q124">_xlfn.SWITCH(DATA_1_M[[#This Row],[SEASON]],1,"WINTER",2,"SUMMER",3,"MONSOON",4,"POST MONSOON/AUTUMN")</f>
        <v>WINTER</v>
      </c>
    </row>
    <row r="125" spans="1:17" ht="12.75" x14ac:dyDescent="0.2">
      <c r="A125" s="9">
        <v>124</v>
      </c>
      <c r="B125" s="8">
        <v>40549</v>
      </c>
      <c r="C125" s="7">
        <v>1</v>
      </c>
      <c r="D125" s="7">
        <v>0</v>
      </c>
      <c r="E125" s="7">
        <v>1</v>
      </c>
      <c r="F125" s="7">
        <v>9</v>
      </c>
      <c r="G125" s="7" t="b">
        <v>0</v>
      </c>
      <c r="H125" s="7">
        <v>4</v>
      </c>
      <c r="I125" s="7">
        <v>2</v>
      </c>
      <c r="J125" s="37">
        <v>0.18</v>
      </c>
      <c r="K125" s="6" t="str">
        <f t="shared" si="1"/>
        <v>Thu</v>
      </c>
      <c r="L125" s="25">
        <f>IF(DATA_1_M[[#This Row],[TEMP]]="",AVERAGE(DATA_1_M[TEMP]),DATA_1_M[[#This Row],[TEMP]])</f>
        <v>0.18</v>
      </c>
      <c r="M125" s="64">
        <f>TIME(DATA_1_M[[#This Row],[HR]],,)</f>
        <v>0.375</v>
      </c>
      <c r="N125" s="7" t="str">
        <f>TEXT(DATA_1_M[[#This Row],[DTEDAY]],"MMM")</f>
        <v>Jan</v>
      </c>
      <c r="O125" s="7" t="str">
        <f>TEXT(DATA_1_M[[#This Row],[DTEDAY]],"YYY")</f>
        <v>2011</v>
      </c>
      <c r="P125" s="7" t="str" cm="1">
        <f t="array" ref="P125">_xlfn.SWITCH(DATA_1_M[[#This Row],[WEATHERSIT]],1,"CLEAR SKY",2,"MIST SKY",3,"DARK SKY",4,"RAINY &amp; DARK SKY")</f>
        <v>MIST SKY</v>
      </c>
      <c r="Q125" s="7" t="str" cm="1">
        <f t="array" ref="Q125">_xlfn.SWITCH(DATA_1_M[[#This Row],[SEASON]],1,"WINTER",2,"SUMMER",3,"MONSOON",4,"POST MONSOON/AUTUMN")</f>
        <v>WINTER</v>
      </c>
    </row>
    <row r="126" spans="1:17" ht="12.75" x14ac:dyDescent="0.2">
      <c r="A126" s="9">
        <v>125</v>
      </c>
      <c r="B126" s="8">
        <v>40549</v>
      </c>
      <c r="C126" s="7">
        <v>1</v>
      </c>
      <c r="D126" s="7">
        <v>0</v>
      </c>
      <c r="E126" s="7">
        <v>1</v>
      </c>
      <c r="F126" s="7">
        <v>10</v>
      </c>
      <c r="G126" s="7" t="b">
        <v>0</v>
      </c>
      <c r="H126" s="7">
        <v>4</v>
      </c>
      <c r="I126" s="7">
        <v>1</v>
      </c>
      <c r="J126" s="37">
        <v>0.2</v>
      </c>
      <c r="K126" s="6" t="str">
        <f t="shared" si="1"/>
        <v>Thu</v>
      </c>
      <c r="L126" s="25">
        <f>IF(DATA_1_M[[#This Row],[TEMP]]="",AVERAGE(DATA_1_M[TEMP]),DATA_1_M[[#This Row],[TEMP]])</f>
        <v>0.2</v>
      </c>
      <c r="M126" s="64">
        <f>TIME(DATA_1_M[[#This Row],[HR]],,)</f>
        <v>0.41666666666666669</v>
      </c>
      <c r="N126" s="7" t="str">
        <f>TEXT(DATA_1_M[[#This Row],[DTEDAY]],"MMM")</f>
        <v>Jan</v>
      </c>
      <c r="O126" s="7" t="str">
        <f>TEXT(DATA_1_M[[#This Row],[DTEDAY]],"YYY")</f>
        <v>2011</v>
      </c>
      <c r="P126" s="7" t="str" cm="1">
        <f t="array" ref="P126">_xlfn.SWITCH(DATA_1_M[[#This Row],[WEATHERSIT]],1,"CLEAR SKY",2,"MIST SKY",3,"DARK SKY",4,"RAINY &amp; DARK SKY")</f>
        <v>CLEAR SKY</v>
      </c>
      <c r="Q126" s="7" t="str" cm="1">
        <f t="array" ref="Q126">_xlfn.SWITCH(DATA_1_M[[#This Row],[SEASON]],1,"WINTER",2,"SUMMER",3,"MONSOON",4,"POST MONSOON/AUTUMN")</f>
        <v>WINTER</v>
      </c>
    </row>
    <row r="127" spans="1:17" ht="12.75" x14ac:dyDescent="0.2">
      <c r="A127" s="9">
        <v>126</v>
      </c>
      <c r="B127" s="8">
        <v>40549</v>
      </c>
      <c r="C127" s="7">
        <v>1</v>
      </c>
      <c r="D127" s="7">
        <v>0</v>
      </c>
      <c r="E127" s="7">
        <v>1</v>
      </c>
      <c r="F127" s="7">
        <v>11</v>
      </c>
      <c r="G127" s="7" t="b">
        <v>0</v>
      </c>
      <c r="H127" s="7">
        <v>4</v>
      </c>
      <c r="I127" s="7">
        <v>1</v>
      </c>
      <c r="J127" s="37">
        <v>0.22</v>
      </c>
      <c r="K127" s="6" t="str">
        <f t="shared" si="1"/>
        <v>Thu</v>
      </c>
      <c r="L127" s="25">
        <f>IF(DATA_1_M[[#This Row],[TEMP]]="",AVERAGE(DATA_1_M[TEMP]),DATA_1_M[[#This Row],[TEMP]])</f>
        <v>0.22</v>
      </c>
      <c r="M127" s="64">
        <f>TIME(DATA_1_M[[#This Row],[HR]],,)</f>
        <v>0.45833333333333331</v>
      </c>
      <c r="N127" s="7" t="str">
        <f>TEXT(DATA_1_M[[#This Row],[DTEDAY]],"MMM")</f>
        <v>Jan</v>
      </c>
      <c r="O127" s="7" t="str">
        <f>TEXT(DATA_1_M[[#This Row],[DTEDAY]],"YYY")</f>
        <v>2011</v>
      </c>
      <c r="P127" s="7" t="str" cm="1">
        <f t="array" ref="P127">_xlfn.SWITCH(DATA_1_M[[#This Row],[WEATHERSIT]],1,"CLEAR SKY",2,"MIST SKY",3,"DARK SKY",4,"RAINY &amp; DARK SKY")</f>
        <v>CLEAR SKY</v>
      </c>
      <c r="Q127" s="7" t="str" cm="1">
        <f t="array" ref="Q127">_xlfn.SWITCH(DATA_1_M[[#This Row],[SEASON]],1,"WINTER",2,"SUMMER",3,"MONSOON",4,"POST MONSOON/AUTUMN")</f>
        <v>WINTER</v>
      </c>
    </row>
    <row r="128" spans="1:17" ht="12.75" x14ac:dyDescent="0.2">
      <c r="A128" s="9">
        <v>127</v>
      </c>
      <c r="B128" s="8">
        <v>40549</v>
      </c>
      <c r="C128" s="7">
        <v>1</v>
      </c>
      <c r="D128" s="7">
        <v>0</v>
      </c>
      <c r="E128" s="7">
        <v>1</v>
      </c>
      <c r="F128" s="7">
        <v>12</v>
      </c>
      <c r="G128" s="7" t="b">
        <v>0</v>
      </c>
      <c r="H128" s="7">
        <v>4</v>
      </c>
      <c r="I128" s="7">
        <v>1</v>
      </c>
      <c r="J128" s="37">
        <v>0.26</v>
      </c>
      <c r="K128" s="6" t="str">
        <f t="shared" si="1"/>
        <v>Thu</v>
      </c>
      <c r="L128" s="25">
        <f>IF(DATA_1_M[[#This Row],[TEMP]]="",AVERAGE(DATA_1_M[TEMP]),DATA_1_M[[#This Row],[TEMP]])</f>
        <v>0.26</v>
      </c>
      <c r="M128" s="64">
        <f>TIME(DATA_1_M[[#This Row],[HR]],,)</f>
        <v>0.5</v>
      </c>
      <c r="N128" s="7" t="str">
        <f>TEXT(DATA_1_M[[#This Row],[DTEDAY]],"MMM")</f>
        <v>Jan</v>
      </c>
      <c r="O128" s="7" t="str">
        <f>TEXT(DATA_1_M[[#This Row],[DTEDAY]],"YYY")</f>
        <v>2011</v>
      </c>
      <c r="P128" s="7" t="str" cm="1">
        <f t="array" ref="P128">_xlfn.SWITCH(DATA_1_M[[#This Row],[WEATHERSIT]],1,"CLEAR SKY",2,"MIST SKY",3,"DARK SKY",4,"RAINY &amp; DARK SKY")</f>
        <v>CLEAR SKY</v>
      </c>
      <c r="Q128" s="7" t="str" cm="1">
        <f t="array" ref="Q128">_xlfn.SWITCH(DATA_1_M[[#This Row],[SEASON]],1,"WINTER",2,"SUMMER",3,"MONSOON",4,"POST MONSOON/AUTUMN")</f>
        <v>WINTER</v>
      </c>
    </row>
    <row r="129" spans="1:17" ht="12.75" x14ac:dyDescent="0.2">
      <c r="A129" s="9">
        <v>128</v>
      </c>
      <c r="B129" s="8">
        <v>40549</v>
      </c>
      <c r="C129" s="7">
        <v>1</v>
      </c>
      <c r="D129" s="7">
        <v>0</v>
      </c>
      <c r="E129" s="7">
        <v>1</v>
      </c>
      <c r="F129" s="7">
        <v>13</v>
      </c>
      <c r="G129" s="7" t="b">
        <v>0</v>
      </c>
      <c r="H129" s="7">
        <v>4</v>
      </c>
      <c r="I129" s="7">
        <v>1</v>
      </c>
      <c r="J129" s="37">
        <v>0.26</v>
      </c>
      <c r="K129" s="6" t="str">
        <f t="shared" si="1"/>
        <v>Thu</v>
      </c>
      <c r="L129" s="25">
        <f>IF(DATA_1_M[[#This Row],[TEMP]]="",AVERAGE(DATA_1_M[TEMP]),DATA_1_M[[#This Row],[TEMP]])</f>
        <v>0.26</v>
      </c>
      <c r="M129" s="64">
        <f>TIME(DATA_1_M[[#This Row],[HR]],,)</f>
        <v>0.54166666666666663</v>
      </c>
      <c r="N129" s="7" t="str">
        <f>TEXT(DATA_1_M[[#This Row],[DTEDAY]],"MMM")</f>
        <v>Jan</v>
      </c>
      <c r="O129" s="7" t="str">
        <f>TEXT(DATA_1_M[[#This Row],[DTEDAY]],"YYY")</f>
        <v>2011</v>
      </c>
      <c r="P129" s="7" t="str" cm="1">
        <f t="array" ref="P129">_xlfn.SWITCH(DATA_1_M[[#This Row],[WEATHERSIT]],1,"CLEAR SKY",2,"MIST SKY",3,"DARK SKY",4,"RAINY &amp; DARK SKY")</f>
        <v>CLEAR SKY</v>
      </c>
      <c r="Q129" s="7" t="str" cm="1">
        <f t="array" ref="Q129">_xlfn.SWITCH(DATA_1_M[[#This Row],[SEASON]],1,"WINTER",2,"SUMMER",3,"MONSOON",4,"POST MONSOON/AUTUMN")</f>
        <v>WINTER</v>
      </c>
    </row>
    <row r="130" spans="1:17" ht="12.75" x14ac:dyDescent="0.2">
      <c r="A130" s="9">
        <v>129</v>
      </c>
      <c r="B130" s="8">
        <v>40549</v>
      </c>
      <c r="C130" s="7">
        <v>1</v>
      </c>
      <c r="D130" s="7">
        <v>0</v>
      </c>
      <c r="E130" s="7">
        <v>1</v>
      </c>
      <c r="F130" s="7">
        <v>14</v>
      </c>
      <c r="G130" s="7" t="b">
        <v>0</v>
      </c>
      <c r="H130" s="7">
        <v>4</v>
      </c>
      <c r="I130" s="7">
        <v>1</v>
      </c>
      <c r="J130" s="37">
        <v>0.28000000000000003</v>
      </c>
      <c r="K130" s="6" t="str">
        <f t="shared" ref="K130:K193" si="2">TEXT(H130+1,"DDD")</f>
        <v>Thu</v>
      </c>
      <c r="L130" s="25">
        <f>IF(DATA_1_M[[#This Row],[TEMP]]="",AVERAGE(DATA_1_M[TEMP]),DATA_1_M[[#This Row],[TEMP]])</f>
        <v>0.28000000000000003</v>
      </c>
      <c r="M130" s="64">
        <f>TIME(DATA_1_M[[#This Row],[HR]],,)</f>
        <v>0.58333333333333337</v>
      </c>
      <c r="N130" s="7" t="str">
        <f>TEXT(DATA_1_M[[#This Row],[DTEDAY]],"MMM")</f>
        <v>Jan</v>
      </c>
      <c r="O130" s="7" t="str">
        <f>TEXT(DATA_1_M[[#This Row],[DTEDAY]],"YYY")</f>
        <v>2011</v>
      </c>
      <c r="P130" s="7" t="str" cm="1">
        <f t="array" ref="P130">_xlfn.SWITCH(DATA_1_M[[#This Row],[WEATHERSIT]],1,"CLEAR SKY",2,"MIST SKY",3,"DARK SKY",4,"RAINY &amp; DARK SKY")</f>
        <v>CLEAR SKY</v>
      </c>
      <c r="Q130" s="7" t="str" cm="1">
        <f t="array" ref="Q130">_xlfn.SWITCH(DATA_1_M[[#This Row],[SEASON]],1,"WINTER",2,"SUMMER",3,"MONSOON",4,"POST MONSOON/AUTUMN")</f>
        <v>WINTER</v>
      </c>
    </row>
    <row r="131" spans="1:17" ht="12.75" x14ac:dyDescent="0.2">
      <c r="A131" s="9">
        <v>130</v>
      </c>
      <c r="B131" s="8">
        <v>40549</v>
      </c>
      <c r="C131" s="7">
        <v>1</v>
      </c>
      <c r="D131" s="7">
        <v>0</v>
      </c>
      <c r="E131" s="7">
        <v>1</v>
      </c>
      <c r="F131" s="7">
        <v>15</v>
      </c>
      <c r="G131" s="7" t="b">
        <v>0</v>
      </c>
      <c r="H131" s="7">
        <v>4</v>
      </c>
      <c r="I131" s="7">
        <v>1</v>
      </c>
      <c r="J131" s="37">
        <v>0.28000000000000003</v>
      </c>
      <c r="K131" s="6" t="str">
        <f t="shared" si="2"/>
        <v>Thu</v>
      </c>
      <c r="L131" s="25">
        <f>IF(DATA_1_M[[#This Row],[TEMP]]="",AVERAGE(DATA_1_M[TEMP]),DATA_1_M[[#This Row],[TEMP]])</f>
        <v>0.28000000000000003</v>
      </c>
      <c r="M131" s="64">
        <f>TIME(DATA_1_M[[#This Row],[HR]],,)</f>
        <v>0.625</v>
      </c>
      <c r="N131" s="7" t="str">
        <f>TEXT(DATA_1_M[[#This Row],[DTEDAY]],"MMM")</f>
        <v>Jan</v>
      </c>
      <c r="O131" s="7" t="str">
        <f>TEXT(DATA_1_M[[#This Row],[DTEDAY]],"YYY")</f>
        <v>2011</v>
      </c>
      <c r="P131" s="7" t="str" cm="1">
        <f t="array" ref="P131">_xlfn.SWITCH(DATA_1_M[[#This Row],[WEATHERSIT]],1,"CLEAR SKY",2,"MIST SKY",3,"DARK SKY",4,"RAINY &amp; DARK SKY")</f>
        <v>CLEAR SKY</v>
      </c>
      <c r="Q131" s="7" t="str" cm="1">
        <f t="array" ref="Q131">_xlfn.SWITCH(DATA_1_M[[#This Row],[SEASON]],1,"WINTER",2,"SUMMER",3,"MONSOON",4,"POST MONSOON/AUTUMN")</f>
        <v>WINTER</v>
      </c>
    </row>
    <row r="132" spans="1:17" ht="12.75" x14ac:dyDescent="0.2">
      <c r="A132" s="9">
        <v>131</v>
      </c>
      <c r="B132" s="8">
        <v>40549</v>
      </c>
      <c r="C132" s="7">
        <v>1</v>
      </c>
      <c r="D132" s="7">
        <v>0</v>
      </c>
      <c r="E132" s="7">
        <v>1</v>
      </c>
      <c r="F132" s="7">
        <v>16</v>
      </c>
      <c r="G132" s="7" t="b">
        <v>0</v>
      </c>
      <c r="H132" s="7">
        <v>4</v>
      </c>
      <c r="I132" s="7">
        <v>1</v>
      </c>
      <c r="J132" s="37">
        <v>0.26</v>
      </c>
      <c r="K132" s="6" t="str">
        <f t="shared" si="2"/>
        <v>Thu</v>
      </c>
      <c r="L132" s="25">
        <f>IF(DATA_1_M[[#This Row],[TEMP]]="",AVERAGE(DATA_1_M[TEMP]),DATA_1_M[[#This Row],[TEMP]])</f>
        <v>0.26</v>
      </c>
      <c r="M132" s="64">
        <f>TIME(DATA_1_M[[#This Row],[HR]],,)</f>
        <v>0.66666666666666663</v>
      </c>
      <c r="N132" s="7" t="str">
        <f>TEXT(DATA_1_M[[#This Row],[DTEDAY]],"MMM")</f>
        <v>Jan</v>
      </c>
      <c r="O132" s="7" t="str">
        <f>TEXT(DATA_1_M[[#This Row],[DTEDAY]],"YYY")</f>
        <v>2011</v>
      </c>
      <c r="P132" s="7" t="str" cm="1">
        <f t="array" ref="P132">_xlfn.SWITCH(DATA_1_M[[#This Row],[WEATHERSIT]],1,"CLEAR SKY",2,"MIST SKY",3,"DARK SKY",4,"RAINY &amp; DARK SKY")</f>
        <v>CLEAR SKY</v>
      </c>
      <c r="Q132" s="7" t="str" cm="1">
        <f t="array" ref="Q132">_xlfn.SWITCH(DATA_1_M[[#This Row],[SEASON]],1,"WINTER",2,"SUMMER",3,"MONSOON",4,"POST MONSOON/AUTUMN")</f>
        <v>WINTER</v>
      </c>
    </row>
    <row r="133" spans="1:17" ht="12.75" x14ac:dyDescent="0.2">
      <c r="A133" s="9">
        <v>132</v>
      </c>
      <c r="B133" s="8">
        <v>40549</v>
      </c>
      <c r="C133" s="7">
        <v>1</v>
      </c>
      <c r="D133" s="7">
        <v>0</v>
      </c>
      <c r="E133" s="7">
        <v>1</v>
      </c>
      <c r="F133" s="7">
        <v>17</v>
      </c>
      <c r="G133" s="7" t="b">
        <v>0</v>
      </c>
      <c r="H133" s="7">
        <v>4</v>
      </c>
      <c r="I133" s="7">
        <v>1</v>
      </c>
      <c r="J133" s="37">
        <v>0.22</v>
      </c>
      <c r="K133" s="6" t="str">
        <f t="shared" si="2"/>
        <v>Thu</v>
      </c>
      <c r="L133" s="25">
        <f>IF(DATA_1_M[[#This Row],[TEMP]]="",AVERAGE(DATA_1_M[TEMP]),DATA_1_M[[#This Row],[TEMP]])</f>
        <v>0.22</v>
      </c>
      <c r="M133" s="64">
        <f>TIME(DATA_1_M[[#This Row],[HR]],,)</f>
        <v>0.70833333333333337</v>
      </c>
      <c r="N133" s="7" t="str">
        <f>TEXT(DATA_1_M[[#This Row],[DTEDAY]],"MMM")</f>
        <v>Jan</v>
      </c>
      <c r="O133" s="7" t="str">
        <f>TEXT(DATA_1_M[[#This Row],[DTEDAY]],"YYY")</f>
        <v>2011</v>
      </c>
      <c r="P133" s="7" t="str" cm="1">
        <f t="array" ref="P133">_xlfn.SWITCH(DATA_1_M[[#This Row],[WEATHERSIT]],1,"CLEAR SKY",2,"MIST SKY",3,"DARK SKY",4,"RAINY &amp; DARK SKY")</f>
        <v>CLEAR SKY</v>
      </c>
      <c r="Q133" s="7" t="str" cm="1">
        <f t="array" ref="Q133">_xlfn.SWITCH(DATA_1_M[[#This Row],[SEASON]],1,"WINTER",2,"SUMMER",3,"MONSOON",4,"POST MONSOON/AUTUMN")</f>
        <v>WINTER</v>
      </c>
    </row>
    <row r="134" spans="1:17" ht="12.75" x14ac:dyDescent="0.2">
      <c r="A134" s="9">
        <v>133</v>
      </c>
      <c r="B134" s="8">
        <v>40549</v>
      </c>
      <c r="C134" s="7">
        <v>1</v>
      </c>
      <c r="D134" s="7">
        <v>0</v>
      </c>
      <c r="E134" s="7">
        <v>1</v>
      </c>
      <c r="F134" s="7">
        <v>18</v>
      </c>
      <c r="G134" s="7" t="b">
        <v>0</v>
      </c>
      <c r="H134" s="7">
        <v>4</v>
      </c>
      <c r="I134" s="7">
        <v>1</v>
      </c>
      <c r="J134" s="37">
        <v>0.22</v>
      </c>
      <c r="K134" s="6" t="str">
        <f t="shared" si="2"/>
        <v>Thu</v>
      </c>
      <c r="L134" s="25">
        <f>IF(DATA_1_M[[#This Row],[TEMP]]="",AVERAGE(DATA_1_M[TEMP]),DATA_1_M[[#This Row],[TEMP]])</f>
        <v>0.22</v>
      </c>
      <c r="M134" s="64">
        <f>TIME(DATA_1_M[[#This Row],[HR]],,)</f>
        <v>0.75</v>
      </c>
      <c r="N134" s="7" t="str">
        <f>TEXT(DATA_1_M[[#This Row],[DTEDAY]],"MMM")</f>
        <v>Jan</v>
      </c>
      <c r="O134" s="7" t="str">
        <f>TEXT(DATA_1_M[[#This Row],[DTEDAY]],"YYY")</f>
        <v>2011</v>
      </c>
      <c r="P134" s="7" t="str" cm="1">
        <f t="array" ref="P134">_xlfn.SWITCH(DATA_1_M[[#This Row],[WEATHERSIT]],1,"CLEAR SKY",2,"MIST SKY",3,"DARK SKY",4,"RAINY &amp; DARK SKY")</f>
        <v>CLEAR SKY</v>
      </c>
      <c r="Q134" s="7" t="str" cm="1">
        <f t="array" ref="Q134">_xlfn.SWITCH(DATA_1_M[[#This Row],[SEASON]],1,"WINTER",2,"SUMMER",3,"MONSOON",4,"POST MONSOON/AUTUMN")</f>
        <v>WINTER</v>
      </c>
    </row>
    <row r="135" spans="1:17" ht="12.75" x14ac:dyDescent="0.2">
      <c r="A135" s="9">
        <v>134</v>
      </c>
      <c r="B135" s="8">
        <v>40549</v>
      </c>
      <c r="C135" s="7">
        <v>1</v>
      </c>
      <c r="D135" s="7">
        <v>0</v>
      </c>
      <c r="E135" s="7">
        <v>1</v>
      </c>
      <c r="F135" s="7">
        <v>19</v>
      </c>
      <c r="G135" s="7" t="b">
        <v>0</v>
      </c>
      <c r="H135" s="7">
        <v>4</v>
      </c>
      <c r="I135" s="7">
        <v>1</v>
      </c>
      <c r="J135" s="37">
        <v>0.22</v>
      </c>
      <c r="K135" s="6" t="str">
        <f t="shared" si="2"/>
        <v>Thu</v>
      </c>
      <c r="L135" s="25">
        <f>IF(DATA_1_M[[#This Row],[TEMP]]="",AVERAGE(DATA_1_M[TEMP]),DATA_1_M[[#This Row],[TEMP]])</f>
        <v>0.22</v>
      </c>
      <c r="M135" s="64">
        <f>TIME(DATA_1_M[[#This Row],[HR]],,)</f>
        <v>0.79166666666666663</v>
      </c>
      <c r="N135" s="7" t="str">
        <f>TEXT(DATA_1_M[[#This Row],[DTEDAY]],"MMM")</f>
        <v>Jan</v>
      </c>
      <c r="O135" s="7" t="str">
        <f>TEXT(DATA_1_M[[#This Row],[DTEDAY]],"YYY")</f>
        <v>2011</v>
      </c>
      <c r="P135" s="7" t="str" cm="1">
        <f t="array" ref="P135">_xlfn.SWITCH(DATA_1_M[[#This Row],[WEATHERSIT]],1,"CLEAR SKY",2,"MIST SKY",3,"DARK SKY",4,"RAINY &amp; DARK SKY")</f>
        <v>CLEAR SKY</v>
      </c>
      <c r="Q135" s="7" t="str" cm="1">
        <f t="array" ref="Q135">_xlfn.SWITCH(DATA_1_M[[#This Row],[SEASON]],1,"WINTER",2,"SUMMER",3,"MONSOON",4,"POST MONSOON/AUTUMN")</f>
        <v>WINTER</v>
      </c>
    </row>
    <row r="136" spans="1:17" ht="12.75" x14ac:dyDescent="0.2">
      <c r="A136" s="9">
        <v>135</v>
      </c>
      <c r="B136" s="8">
        <v>40549</v>
      </c>
      <c r="C136" s="7">
        <v>1</v>
      </c>
      <c r="D136" s="7">
        <v>0</v>
      </c>
      <c r="E136" s="7">
        <v>1</v>
      </c>
      <c r="F136" s="7">
        <v>20</v>
      </c>
      <c r="G136" s="7" t="b">
        <v>0</v>
      </c>
      <c r="H136" s="7">
        <v>4</v>
      </c>
      <c r="I136" s="7">
        <v>1</v>
      </c>
      <c r="J136" s="37">
        <v>0.2</v>
      </c>
      <c r="K136" s="6" t="str">
        <f t="shared" si="2"/>
        <v>Thu</v>
      </c>
      <c r="L136" s="25">
        <f>IF(DATA_1_M[[#This Row],[TEMP]]="",AVERAGE(DATA_1_M[TEMP]),DATA_1_M[[#This Row],[TEMP]])</f>
        <v>0.2</v>
      </c>
      <c r="M136" s="64">
        <f>TIME(DATA_1_M[[#This Row],[HR]],,)</f>
        <v>0.83333333333333337</v>
      </c>
      <c r="N136" s="7" t="str">
        <f>TEXT(DATA_1_M[[#This Row],[DTEDAY]],"MMM")</f>
        <v>Jan</v>
      </c>
      <c r="O136" s="7" t="str">
        <f>TEXT(DATA_1_M[[#This Row],[DTEDAY]],"YYY")</f>
        <v>2011</v>
      </c>
      <c r="P136" s="7" t="str" cm="1">
        <f t="array" ref="P136">_xlfn.SWITCH(DATA_1_M[[#This Row],[WEATHERSIT]],1,"CLEAR SKY",2,"MIST SKY",3,"DARK SKY",4,"RAINY &amp; DARK SKY")</f>
        <v>CLEAR SKY</v>
      </c>
      <c r="Q136" s="7" t="str" cm="1">
        <f t="array" ref="Q136">_xlfn.SWITCH(DATA_1_M[[#This Row],[SEASON]],1,"WINTER",2,"SUMMER",3,"MONSOON",4,"POST MONSOON/AUTUMN")</f>
        <v>WINTER</v>
      </c>
    </row>
    <row r="137" spans="1:17" ht="12.75" x14ac:dyDescent="0.2">
      <c r="A137" s="9">
        <v>136</v>
      </c>
      <c r="B137" s="8">
        <v>40549</v>
      </c>
      <c r="C137" s="7">
        <v>1</v>
      </c>
      <c r="D137" s="7">
        <v>0</v>
      </c>
      <c r="E137" s="7">
        <v>1</v>
      </c>
      <c r="F137" s="7">
        <v>21</v>
      </c>
      <c r="G137" s="7" t="b">
        <v>0</v>
      </c>
      <c r="H137" s="7">
        <v>4</v>
      </c>
      <c r="I137" s="7">
        <v>2</v>
      </c>
      <c r="J137" s="37">
        <v>0.22</v>
      </c>
      <c r="K137" s="6" t="str">
        <f t="shared" si="2"/>
        <v>Thu</v>
      </c>
      <c r="L137" s="25">
        <f>IF(DATA_1_M[[#This Row],[TEMP]]="",AVERAGE(DATA_1_M[TEMP]),DATA_1_M[[#This Row],[TEMP]])</f>
        <v>0.22</v>
      </c>
      <c r="M137" s="64">
        <f>TIME(DATA_1_M[[#This Row],[HR]],,)</f>
        <v>0.875</v>
      </c>
      <c r="N137" s="7" t="str">
        <f>TEXT(DATA_1_M[[#This Row],[DTEDAY]],"MMM")</f>
        <v>Jan</v>
      </c>
      <c r="O137" s="7" t="str">
        <f>TEXT(DATA_1_M[[#This Row],[DTEDAY]],"YYY")</f>
        <v>2011</v>
      </c>
      <c r="P137" s="7" t="str" cm="1">
        <f t="array" ref="P137">_xlfn.SWITCH(DATA_1_M[[#This Row],[WEATHERSIT]],1,"CLEAR SKY",2,"MIST SKY",3,"DARK SKY",4,"RAINY &amp; DARK SKY")</f>
        <v>MIST SKY</v>
      </c>
      <c r="Q137" s="7" t="str" cm="1">
        <f t="array" ref="Q137">_xlfn.SWITCH(DATA_1_M[[#This Row],[SEASON]],1,"WINTER",2,"SUMMER",3,"MONSOON",4,"POST MONSOON/AUTUMN")</f>
        <v>WINTER</v>
      </c>
    </row>
    <row r="138" spans="1:17" ht="12.75" x14ac:dyDescent="0.2">
      <c r="A138" s="9">
        <v>137</v>
      </c>
      <c r="B138" s="8">
        <v>40549</v>
      </c>
      <c r="C138" s="7">
        <v>1</v>
      </c>
      <c r="D138" s="7">
        <v>0</v>
      </c>
      <c r="E138" s="7">
        <v>1</v>
      </c>
      <c r="F138" s="7">
        <v>22</v>
      </c>
      <c r="G138" s="7" t="b">
        <v>0</v>
      </c>
      <c r="H138" s="7">
        <v>4</v>
      </c>
      <c r="I138" s="7">
        <v>2</v>
      </c>
      <c r="J138" s="37">
        <v>0.22</v>
      </c>
      <c r="K138" s="6" t="str">
        <f t="shared" si="2"/>
        <v>Thu</v>
      </c>
      <c r="L138" s="25">
        <f>IF(DATA_1_M[[#This Row],[TEMP]]="",AVERAGE(DATA_1_M[TEMP]),DATA_1_M[[#This Row],[TEMP]])</f>
        <v>0.22</v>
      </c>
      <c r="M138" s="64">
        <f>TIME(DATA_1_M[[#This Row],[HR]],,)</f>
        <v>0.91666666666666663</v>
      </c>
      <c r="N138" s="7" t="str">
        <f>TEXT(DATA_1_M[[#This Row],[DTEDAY]],"MMM")</f>
        <v>Jan</v>
      </c>
      <c r="O138" s="7" t="str">
        <f>TEXT(DATA_1_M[[#This Row],[DTEDAY]],"YYY")</f>
        <v>2011</v>
      </c>
      <c r="P138" s="7" t="str" cm="1">
        <f t="array" ref="P138">_xlfn.SWITCH(DATA_1_M[[#This Row],[WEATHERSIT]],1,"CLEAR SKY",2,"MIST SKY",3,"DARK SKY",4,"RAINY &amp; DARK SKY")</f>
        <v>MIST SKY</v>
      </c>
      <c r="Q138" s="7" t="str" cm="1">
        <f t="array" ref="Q138">_xlfn.SWITCH(DATA_1_M[[#This Row],[SEASON]],1,"WINTER",2,"SUMMER",3,"MONSOON",4,"POST MONSOON/AUTUMN")</f>
        <v>WINTER</v>
      </c>
    </row>
    <row r="139" spans="1:17" ht="12.75" x14ac:dyDescent="0.2">
      <c r="A139" s="9">
        <v>138</v>
      </c>
      <c r="B139" s="8">
        <v>40549</v>
      </c>
      <c r="C139" s="7">
        <v>1</v>
      </c>
      <c r="D139" s="7">
        <v>0</v>
      </c>
      <c r="E139" s="7">
        <v>1</v>
      </c>
      <c r="F139" s="7">
        <v>23</v>
      </c>
      <c r="G139" s="7" t="b">
        <v>0</v>
      </c>
      <c r="H139" s="7">
        <v>4</v>
      </c>
      <c r="I139" s="7">
        <v>2</v>
      </c>
      <c r="J139" s="37">
        <v>0.2</v>
      </c>
      <c r="K139" s="6" t="str">
        <f t="shared" si="2"/>
        <v>Thu</v>
      </c>
      <c r="L139" s="25">
        <f>IF(DATA_1_M[[#This Row],[TEMP]]="",AVERAGE(DATA_1_M[TEMP]),DATA_1_M[[#This Row],[TEMP]])</f>
        <v>0.2</v>
      </c>
      <c r="M139" s="64">
        <f>TIME(DATA_1_M[[#This Row],[HR]],,)</f>
        <v>0.95833333333333337</v>
      </c>
      <c r="N139" s="7" t="str">
        <f>TEXT(DATA_1_M[[#This Row],[DTEDAY]],"MMM")</f>
        <v>Jan</v>
      </c>
      <c r="O139" s="7" t="str">
        <f>TEXT(DATA_1_M[[#This Row],[DTEDAY]],"YYY")</f>
        <v>2011</v>
      </c>
      <c r="P139" s="7" t="str" cm="1">
        <f t="array" ref="P139">_xlfn.SWITCH(DATA_1_M[[#This Row],[WEATHERSIT]],1,"CLEAR SKY",2,"MIST SKY",3,"DARK SKY",4,"RAINY &amp; DARK SKY")</f>
        <v>MIST SKY</v>
      </c>
      <c r="Q139" s="7" t="str" cm="1">
        <f t="array" ref="Q139">_xlfn.SWITCH(DATA_1_M[[#This Row],[SEASON]],1,"WINTER",2,"SUMMER",3,"MONSOON",4,"POST MONSOON/AUTUMN")</f>
        <v>WINTER</v>
      </c>
    </row>
    <row r="140" spans="1:17" ht="12.75" x14ac:dyDescent="0.2">
      <c r="A140" s="9">
        <v>139</v>
      </c>
      <c r="B140" s="8">
        <v>40550</v>
      </c>
      <c r="C140" s="7">
        <v>1</v>
      </c>
      <c r="D140" s="7">
        <v>0</v>
      </c>
      <c r="E140" s="7">
        <v>1</v>
      </c>
      <c r="F140" s="7">
        <v>0</v>
      </c>
      <c r="G140" s="7" t="b">
        <v>0</v>
      </c>
      <c r="H140" s="7">
        <v>5</v>
      </c>
      <c r="I140" s="7">
        <v>2</v>
      </c>
      <c r="J140" s="37">
        <v>0.2</v>
      </c>
      <c r="K140" s="6" t="str">
        <f t="shared" si="2"/>
        <v>Fri</v>
      </c>
      <c r="L140" s="25">
        <f>IF(DATA_1_M[[#This Row],[TEMP]]="",AVERAGE(DATA_1_M[TEMP]),DATA_1_M[[#This Row],[TEMP]])</f>
        <v>0.2</v>
      </c>
      <c r="M140" s="64">
        <f>TIME(DATA_1_M[[#This Row],[HR]],,)</f>
        <v>0</v>
      </c>
      <c r="N140" s="7" t="str">
        <f>TEXT(DATA_1_M[[#This Row],[DTEDAY]],"MMM")</f>
        <v>Jan</v>
      </c>
      <c r="O140" s="7" t="str">
        <f>TEXT(DATA_1_M[[#This Row],[DTEDAY]],"YYY")</f>
        <v>2011</v>
      </c>
      <c r="P140" s="7" t="str" cm="1">
        <f t="array" ref="P140">_xlfn.SWITCH(DATA_1_M[[#This Row],[WEATHERSIT]],1,"CLEAR SKY",2,"MIST SKY",3,"DARK SKY",4,"RAINY &amp; DARK SKY")</f>
        <v>MIST SKY</v>
      </c>
      <c r="Q140" s="7" t="str" cm="1">
        <f t="array" ref="Q140">_xlfn.SWITCH(DATA_1_M[[#This Row],[SEASON]],1,"WINTER",2,"SUMMER",3,"MONSOON",4,"POST MONSOON/AUTUMN")</f>
        <v>WINTER</v>
      </c>
    </row>
    <row r="141" spans="1:17" ht="12.75" x14ac:dyDescent="0.2">
      <c r="A141" s="9">
        <v>140</v>
      </c>
      <c r="B141" s="8">
        <v>40550</v>
      </c>
      <c r="C141" s="7">
        <v>1</v>
      </c>
      <c r="D141" s="7">
        <v>0</v>
      </c>
      <c r="E141" s="7">
        <v>1</v>
      </c>
      <c r="F141" s="7">
        <v>1</v>
      </c>
      <c r="G141" s="7" t="b">
        <v>0</v>
      </c>
      <c r="H141" s="7">
        <v>5</v>
      </c>
      <c r="I141" s="7">
        <v>2</v>
      </c>
      <c r="J141" s="37">
        <v>0.2</v>
      </c>
      <c r="K141" s="6" t="str">
        <f t="shared" si="2"/>
        <v>Fri</v>
      </c>
      <c r="L141" s="25">
        <f>IF(DATA_1_M[[#This Row],[TEMP]]="",AVERAGE(DATA_1_M[TEMP]),DATA_1_M[[#This Row],[TEMP]])</f>
        <v>0.2</v>
      </c>
      <c r="M141" s="64">
        <f>TIME(DATA_1_M[[#This Row],[HR]],,)</f>
        <v>4.1666666666666664E-2</v>
      </c>
      <c r="N141" s="7" t="str">
        <f>TEXT(DATA_1_M[[#This Row],[DTEDAY]],"MMM")</f>
        <v>Jan</v>
      </c>
      <c r="O141" s="7" t="str">
        <f>TEXT(DATA_1_M[[#This Row],[DTEDAY]],"YYY")</f>
        <v>2011</v>
      </c>
      <c r="P141" s="7" t="str" cm="1">
        <f t="array" ref="P141">_xlfn.SWITCH(DATA_1_M[[#This Row],[WEATHERSIT]],1,"CLEAR SKY",2,"MIST SKY",3,"DARK SKY",4,"RAINY &amp; DARK SKY")</f>
        <v>MIST SKY</v>
      </c>
      <c r="Q141" s="7" t="str" cm="1">
        <f t="array" ref="Q141">_xlfn.SWITCH(DATA_1_M[[#This Row],[SEASON]],1,"WINTER",2,"SUMMER",3,"MONSOON",4,"POST MONSOON/AUTUMN")</f>
        <v>WINTER</v>
      </c>
    </row>
    <row r="142" spans="1:17" ht="12.75" x14ac:dyDescent="0.2">
      <c r="A142" s="9">
        <v>141</v>
      </c>
      <c r="B142" s="8">
        <v>40550</v>
      </c>
      <c r="C142" s="7">
        <v>1</v>
      </c>
      <c r="D142" s="7">
        <v>0</v>
      </c>
      <c r="E142" s="7">
        <v>1</v>
      </c>
      <c r="F142" s="7">
        <v>2</v>
      </c>
      <c r="G142" s="7" t="b">
        <v>0</v>
      </c>
      <c r="H142" s="7">
        <v>5</v>
      </c>
      <c r="I142" s="7">
        <v>2</v>
      </c>
      <c r="J142" s="37">
        <v>0.2</v>
      </c>
      <c r="K142" s="6" t="str">
        <f t="shared" si="2"/>
        <v>Fri</v>
      </c>
      <c r="L142" s="25">
        <f>IF(DATA_1_M[[#This Row],[TEMP]]="",AVERAGE(DATA_1_M[TEMP]),DATA_1_M[[#This Row],[TEMP]])</f>
        <v>0.2</v>
      </c>
      <c r="M142" s="64">
        <f>TIME(DATA_1_M[[#This Row],[HR]],,)</f>
        <v>8.3333333333333329E-2</v>
      </c>
      <c r="N142" s="7" t="str">
        <f>TEXT(DATA_1_M[[#This Row],[DTEDAY]],"MMM")</f>
        <v>Jan</v>
      </c>
      <c r="O142" s="7" t="str">
        <f>TEXT(DATA_1_M[[#This Row],[DTEDAY]],"YYY")</f>
        <v>2011</v>
      </c>
      <c r="P142" s="7" t="str" cm="1">
        <f t="array" ref="P142">_xlfn.SWITCH(DATA_1_M[[#This Row],[WEATHERSIT]],1,"CLEAR SKY",2,"MIST SKY",3,"DARK SKY",4,"RAINY &amp; DARK SKY")</f>
        <v>MIST SKY</v>
      </c>
      <c r="Q142" s="7" t="str" cm="1">
        <f t="array" ref="Q142">_xlfn.SWITCH(DATA_1_M[[#This Row],[SEASON]],1,"WINTER",2,"SUMMER",3,"MONSOON",4,"POST MONSOON/AUTUMN")</f>
        <v>WINTER</v>
      </c>
    </row>
    <row r="143" spans="1:17" ht="12.75" x14ac:dyDescent="0.2">
      <c r="A143" s="9">
        <v>142</v>
      </c>
      <c r="B143" s="8">
        <v>40550</v>
      </c>
      <c r="C143" s="7">
        <v>1</v>
      </c>
      <c r="D143" s="7">
        <v>0</v>
      </c>
      <c r="E143" s="7">
        <v>1</v>
      </c>
      <c r="F143" s="7">
        <v>4</v>
      </c>
      <c r="G143" s="7" t="b">
        <v>0</v>
      </c>
      <c r="H143" s="7">
        <v>5</v>
      </c>
      <c r="I143" s="7">
        <v>2</v>
      </c>
      <c r="J143" s="37">
        <v>0.2</v>
      </c>
      <c r="K143" s="6" t="str">
        <f t="shared" si="2"/>
        <v>Fri</v>
      </c>
      <c r="L143" s="25">
        <f>IF(DATA_1_M[[#This Row],[TEMP]]="",AVERAGE(DATA_1_M[TEMP]),DATA_1_M[[#This Row],[TEMP]])</f>
        <v>0.2</v>
      </c>
      <c r="M143" s="64">
        <f>TIME(DATA_1_M[[#This Row],[HR]],,)</f>
        <v>0.16666666666666666</v>
      </c>
      <c r="N143" s="7" t="str">
        <f>TEXT(DATA_1_M[[#This Row],[DTEDAY]],"MMM")</f>
        <v>Jan</v>
      </c>
      <c r="O143" s="7" t="str">
        <f>TEXT(DATA_1_M[[#This Row],[DTEDAY]],"YYY")</f>
        <v>2011</v>
      </c>
      <c r="P143" s="7" t="str" cm="1">
        <f t="array" ref="P143">_xlfn.SWITCH(DATA_1_M[[#This Row],[WEATHERSIT]],1,"CLEAR SKY",2,"MIST SKY",3,"DARK SKY",4,"RAINY &amp; DARK SKY")</f>
        <v>MIST SKY</v>
      </c>
      <c r="Q143" s="7" t="str" cm="1">
        <f t="array" ref="Q143">_xlfn.SWITCH(DATA_1_M[[#This Row],[SEASON]],1,"WINTER",2,"SUMMER",3,"MONSOON",4,"POST MONSOON/AUTUMN")</f>
        <v>WINTER</v>
      </c>
    </row>
    <row r="144" spans="1:17" ht="12.75" x14ac:dyDescent="0.2">
      <c r="A144" s="9">
        <v>143</v>
      </c>
      <c r="B144" s="8">
        <v>40550</v>
      </c>
      <c r="C144" s="7">
        <v>1</v>
      </c>
      <c r="D144" s="7">
        <v>0</v>
      </c>
      <c r="E144" s="7">
        <v>1</v>
      </c>
      <c r="F144" s="7">
        <v>5</v>
      </c>
      <c r="G144" s="7" t="b">
        <v>0</v>
      </c>
      <c r="H144" s="7">
        <v>5</v>
      </c>
      <c r="I144" s="7">
        <v>3</v>
      </c>
      <c r="J144" s="37">
        <v>0.22</v>
      </c>
      <c r="K144" s="6" t="str">
        <f t="shared" si="2"/>
        <v>Fri</v>
      </c>
      <c r="L144" s="25">
        <f>IF(DATA_1_M[[#This Row],[TEMP]]="",AVERAGE(DATA_1_M[TEMP]),DATA_1_M[[#This Row],[TEMP]])</f>
        <v>0.22</v>
      </c>
      <c r="M144" s="64">
        <f>TIME(DATA_1_M[[#This Row],[HR]],,)</f>
        <v>0.20833333333333334</v>
      </c>
      <c r="N144" s="7" t="str">
        <f>TEXT(DATA_1_M[[#This Row],[DTEDAY]],"MMM")</f>
        <v>Jan</v>
      </c>
      <c r="O144" s="7" t="str">
        <f>TEXT(DATA_1_M[[#This Row],[DTEDAY]],"YYY")</f>
        <v>2011</v>
      </c>
      <c r="P144" s="7" t="str" cm="1">
        <f t="array" ref="P144">_xlfn.SWITCH(DATA_1_M[[#This Row],[WEATHERSIT]],1,"CLEAR SKY",2,"MIST SKY",3,"DARK SKY",4,"RAINY &amp; DARK SKY")</f>
        <v>DARK SKY</v>
      </c>
      <c r="Q144" s="7" t="str" cm="1">
        <f t="array" ref="Q144">_xlfn.SWITCH(DATA_1_M[[#This Row],[SEASON]],1,"WINTER",2,"SUMMER",3,"MONSOON",4,"POST MONSOON/AUTUMN")</f>
        <v>WINTER</v>
      </c>
    </row>
    <row r="145" spans="1:17" ht="12.75" x14ac:dyDescent="0.2">
      <c r="A145" s="9">
        <v>144</v>
      </c>
      <c r="B145" s="8">
        <v>40550</v>
      </c>
      <c r="C145" s="7">
        <v>1</v>
      </c>
      <c r="D145" s="7">
        <v>0</v>
      </c>
      <c r="E145" s="7">
        <v>1</v>
      </c>
      <c r="F145" s="7">
        <v>6</v>
      </c>
      <c r="G145" s="7" t="b">
        <v>0</v>
      </c>
      <c r="H145" s="7">
        <v>5</v>
      </c>
      <c r="I145" s="7">
        <v>2</v>
      </c>
      <c r="J145" s="37">
        <v>0.2</v>
      </c>
      <c r="K145" s="6" t="str">
        <f t="shared" si="2"/>
        <v>Fri</v>
      </c>
      <c r="L145" s="25">
        <f>IF(DATA_1_M[[#This Row],[TEMP]]="",AVERAGE(DATA_1_M[TEMP]),DATA_1_M[[#This Row],[TEMP]])</f>
        <v>0.2</v>
      </c>
      <c r="M145" s="64">
        <f>TIME(DATA_1_M[[#This Row],[HR]],,)</f>
        <v>0.25</v>
      </c>
      <c r="N145" s="7" t="str">
        <f>TEXT(DATA_1_M[[#This Row],[DTEDAY]],"MMM")</f>
        <v>Jan</v>
      </c>
      <c r="O145" s="7" t="str">
        <f>TEXT(DATA_1_M[[#This Row],[DTEDAY]],"YYY")</f>
        <v>2011</v>
      </c>
      <c r="P145" s="7" t="str" cm="1">
        <f t="array" ref="P145">_xlfn.SWITCH(DATA_1_M[[#This Row],[WEATHERSIT]],1,"CLEAR SKY",2,"MIST SKY",3,"DARK SKY",4,"RAINY &amp; DARK SKY")</f>
        <v>MIST SKY</v>
      </c>
      <c r="Q145" s="7" t="str" cm="1">
        <f t="array" ref="Q145">_xlfn.SWITCH(DATA_1_M[[#This Row],[SEASON]],1,"WINTER",2,"SUMMER",3,"MONSOON",4,"POST MONSOON/AUTUMN")</f>
        <v>WINTER</v>
      </c>
    </row>
    <row r="146" spans="1:17" ht="12.75" x14ac:dyDescent="0.2">
      <c r="A146" s="9">
        <v>145</v>
      </c>
      <c r="B146" s="8">
        <v>40550</v>
      </c>
      <c r="C146" s="7">
        <v>1</v>
      </c>
      <c r="D146" s="7">
        <v>0</v>
      </c>
      <c r="E146" s="7">
        <v>1</v>
      </c>
      <c r="F146" s="7">
        <v>7</v>
      </c>
      <c r="G146" s="7" t="b">
        <v>0</v>
      </c>
      <c r="H146" s="7">
        <v>5</v>
      </c>
      <c r="I146" s="7">
        <v>1</v>
      </c>
      <c r="J146" s="37">
        <v>0.2</v>
      </c>
      <c r="K146" s="6" t="str">
        <f t="shared" si="2"/>
        <v>Fri</v>
      </c>
      <c r="L146" s="25">
        <f>IF(DATA_1_M[[#This Row],[TEMP]]="",AVERAGE(DATA_1_M[TEMP]),DATA_1_M[[#This Row],[TEMP]])</f>
        <v>0.2</v>
      </c>
      <c r="M146" s="64">
        <f>TIME(DATA_1_M[[#This Row],[HR]],,)</f>
        <v>0.29166666666666669</v>
      </c>
      <c r="N146" s="7" t="str">
        <f>TEXT(DATA_1_M[[#This Row],[DTEDAY]],"MMM")</f>
        <v>Jan</v>
      </c>
      <c r="O146" s="7" t="str">
        <f>TEXT(DATA_1_M[[#This Row],[DTEDAY]],"YYY")</f>
        <v>2011</v>
      </c>
      <c r="P146" s="7" t="str" cm="1">
        <f t="array" ref="P146">_xlfn.SWITCH(DATA_1_M[[#This Row],[WEATHERSIT]],1,"CLEAR SKY",2,"MIST SKY",3,"DARK SKY",4,"RAINY &amp; DARK SKY")</f>
        <v>CLEAR SKY</v>
      </c>
      <c r="Q146" s="7" t="str" cm="1">
        <f t="array" ref="Q146">_xlfn.SWITCH(DATA_1_M[[#This Row],[SEASON]],1,"WINTER",2,"SUMMER",3,"MONSOON",4,"POST MONSOON/AUTUMN")</f>
        <v>WINTER</v>
      </c>
    </row>
    <row r="147" spans="1:17" ht="12.75" x14ac:dyDescent="0.2">
      <c r="A147" s="9">
        <v>146</v>
      </c>
      <c r="B147" s="8">
        <v>40550</v>
      </c>
      <c r="C147" s="7">
        <v>1</v>
      </c>
      <c r="D147" s="7">
        <v>0</v>
      </c>
      <c r="E147" s="7">
        <v>1</v>
      </c>
      <c r="F147" s="7">
        <v>8</v>
      </c>
      <c r="G147" s="7" t="b">
        <v>0</v>
      </c>
      <c r="H147" s="7">
        <v>5</v>
      </c>
      <c r="I147" s="7">
        <v>1</v>
      </c>
      <c r="J147" s="37">
        <v>0.2</v>
      </c>
      <c r="K147" s="6" t="str">
        <f t="shared" si="2"/>
        <v>Fri</v>
      </c>
      <c r="L147" s="25">
        <f>IF(DATA_1_M[[#This Row],[TEMP]]="",AVERAGE(DATA_1_M[TEMP]),DATA_1_M[[#This Row],[TEMP]])</f>
        <v>0.2</v>
      </c>
      <c r="M147" s="64">
        <f>TIME(DATA_1_M[[#This Row],[HR]],,)</f>
        <v>0.33333333333333331</v>
      </c>
      <c r="N147" s="7" t="str">
        <f>TEXT(DATA_1_M[[#This Row],[DTEDAY]],"MMM")</f>
        <v>Jan</v>
      </c>
      <c r="O147" s="7" t="str">
        <f>TEXT(DATA_1_M[[#This Row],[DTEDAY]],"YYY")</f>
        <v>2011</v>
      </c>
      <c r="P147" s="7" t="str" cm="1">
        <f t="array" ref="P147">_xlfn.SWITCH(DATA_1_M[[#This Row],[WEATHERSIT]],1,"CLEAR SKY",2,"MIST SKY",3,"DARK SKY",4,"RAINY &amp; DARK SKY")</f>
        <v>CLEAR SKY</v>
      </c>
      <c r="Q147" s="7" t="str" cm="1">
        <f t="array" ref="Q147">_xlfn.SWITCH(DATA_1_M[[#This Row],[SEASON]],1,"WINTER",2,"SUMMER",3,"MONSOON",4,"POST MONSOON/AUTUMN")</f>
        <v>WINTER</v>
      </c>
    </row>
    <row r="148" spans="1:17" ht="12.75" x14ac:dyDescent="0.2">
      <c r="A148" s="9">
        <v>147</v>
      </c>
      <c r="B148" s="8">
        <v>40550</v>
      </c>
      <c r="C148" s="7">
        <v>1</v>
      </c>
      <c r="D148" s="7">
        <v>0</v>
      </c>
      <c r="E148" s="7">
        <v>1</v>
      </c>
      <c r="F148" s="7">
        <v>9</v>
      </c>
      <c r="G148" s="7" t="b">
        <v>0</v>
      </c>
      <c r="H148" s="7">
        <v>5</v>
      </c>
      <c r="I148" s="7">
        <v>1</v>
      </c>
      <c r="J148" s="37">
        <v>0.2</v>
      </c>
      <c r="K148" s="6" t="str">
        <f t="shared" si="2"/>
        <v>Fri</v>
      </c>
      <c r="L148" s="25">
        <f>IF(DATA_1_M[[#This Row],[TEMP]]="",AVERAGE(DATA_1_M[TEMP]),DATA_1_M[[#This Row],[TEMP]])</f>
        <v>0.2</v>
      </c>
      <c r="M148" s="64">
        <f>TIME(DATA_1_M[[#This Row],[HR]],,)</f>
        <v>0.375</v>
      </c>
      <c r="N148" s="7" t="str">
        <f>TEXT(DATA_1_M[[#This Row],[DTEDAY]],"MMM")</f>
        <v>Jan</v>
      </c>
      <c r="O148" s="7" t="str">
        <f>TEXT(DATA_1_M[[#This Row],[DTEDAY]],"YYY")</f>
        <v>2011</v>
      </c>
      <c r="P148" s="7" t="str" cm="1">
        <f t="array" ref="P148">_xlfn.SWITCH(DATA_1_M[[#This Row],[WEATHERSIT]],1,"CLEAR SKY",2,"MIST SKY",3,"DARK SKY",4,"RAINY &amp; DARK SKY")</f>
        <v>CLEAR SKY</v>
      </c>
      <c r="Q148" s="7" t="str" cm="1">
        <f t="array" ref="Q148">_xlfn.SWITCH(DATA_1_M[[#This Row],[SEASON]],1,"WINTER",2,"SUMMER",3,"MONSOON",4,"POST MONSOON/AUTUMN")</f>
        <v>WINTER</v>
      </c>
    </row>
    <row r="149" spans="1:17" ht="12.75" x14ac:dyDescent="0.2">
      <c r="A149" s="9">
        <v>148</v>
      </c>
      <c r="B149" s="8">
        <v>40550</v>
      </c>
      <c r="C149" s="7">
        <v>1</v>
      </c>
      <c r="D149" s="7">
        <v>0</v>
      </c>
      <c r="E149" s="7">
        <v>1</v>
      </c>
      <c r="F149" s="7">
        <v>10</v>
      </c>
      <c r="G149" s="7" t="b">
        <v>0</v>
      </c>
      <c r="H149" s="7">
        <v>5</v>
      </c>
      <c r="I149" s="7">
        <v>1</v>
      </c>
      <c r="J149" s="37">
        <v>0.22</v>
      </c>
      <c r="K149" s="6" t="str">
        <f t="shared" si="2"/>
        <v>Fri</v>
      </c>
      <c r="L149" s="25">
        <f>IF(DATA_1_M[[#This Row],[TEMP]]="",AVERAGE(DATA_1_M[TEMP]),DATA_1_M[[#This Row],[TEMP]])</f>
        <v>0.22</v>
      </c>
      <c r="M149" s="64">
        <f>TIME(DATA_1_M[[#This Row],[HR]],,)</f>
        <v>0.41666666666666669</v>
      </c>
      <c r="N149" s="7" t="str">
        <f>TEXT(DATA_1_M[[#This Row],[DTEDAY]],"MMM")</f>
        <v>Jan</v>
      </c>
      <c r="O149" s="7" t="str">
        <f>TEXT(DATA_1_M[[#This Row],[DTEDAY]],"YYY")</f>
        <v>2011</v>
      </c>
      <c r="P149" s="7" t="str" cm="1">
        <f t="array" ref="P149">_xlfn.SWITCH(DATA_1_M[[#This Row],[WEATHERSIT]],1,"CLEAR SKY",2,"MIST SKY",3,"DARK SKY",4,"RAINY &amp; DARK SKY")</f>
        <v>CLEAR SKY</v>
      </c>
      <c r="Q149" s="7" t="str" cm="1">
        <f t="array" ref="Q149">_xlfn.SWITCH(DATA_1_M[[#This Row],[SEASON]],1,"WINTER",2,"SUMMER",3,"MONSOON",4,"POST MONSOON/AUTUMN")</f>
        <v>WINTER</v>
      </c>
    </row>
    <row r="150" spans="1:17" ht="12.75" x14ac:dyDescent="0.2">
      <c r="A150" s="9">
        <v>149</v>
      </c>
      <c r="B150" s="8">
        <v>40550</v>
      </c>
      <c r="C150" s="7">
        <v>1</v>
      </c>
      <c r="D150" s="7">
        <v>0</v>
      </c>
      <c r="E150" s="7">
        <v>1</v>
      </c>
      <c r="F150" s="7">
        <v>11</v>
      </c>
      <c r="G150" s="7" t="b">
        <v>0</v>
      </c>
      <c r="H150" s="7">
        <v>5</v>
      </c>
      <c r="I150" s="7">
        <v>2</v>
      </c>
      <c r="J150" s="37">
        <v>0.2</v>
      </c>
      <c r="K150" s="6" t="str">
        <f t="shared" si="2"/>
        <v>Fri</v>
      </c>
      <c r="L150" s="25">
        <f>IF(DATA_1_M[[#This Row],[TEMP]]="",AVERAGE(DATA_1_M[TEMP]),DATA_1_M[[#This Row],[TEMP]])</f>
        <v>0.2</v>
      </c>
      <c r="M150" s="64">
        <f>TIME(DATA_1_M[[#This Row],[HR]],,)</f>
        <v>0.45833333333333331</v>
      </c>
      <c r="N150" s="7" t="str">
        <f>TEXT(DATA_1_M[[#This Row],[DTEDAY]],"MMM")</f>
        <v>Jan</v>
      </c>
      <c r="O150" s="7" t="str">
        <f>TEXT(DATA_1_M[[#This Row],[DTEDAY]],"YYY")</f>
        <v>2011</v>
      </c>
      <c r="P150" s="7" t="str" cm="1">
        <f t="array" ref="P150">_xlfn.SWITCH(DATA_1_M[[#This Row],[WEATHERSIT]],1,"CLEAR SKY",2,"MIST SKY",3,"DARK SKY",4,"RAINY &amp; DARK SKY")</f>
        <v>MIST SKY</v>
      </c>
      <c r="Q150" s="7" t="str" cm="1">
        <f t="array" ref="Q150">_xlfn.SWITCH(DATA_1_M[[#This Row],[SEASON]],1,"WINTER",2,"SUMMER",3,"MONSOON",4,"POST MONSOON/AUTUMN")</f>
        <v>WINTER</v>
      </c>
    </row>
    <row r="151" spans="1:17" ht="12.75" x14ac:dyDescent="0.2">
      <c r="A151" s="9">
        <v>150</v>
      </c>
      <c r="B151" s="8">
        <v>40550</v>
      </c>
      <c r="C151" s="7">
        <v>1</v>
      </c>
      <c r="D151" s="7">
        <v>0</v>
      </c>
      <c r="E151" s="7">
        <v>1</v>
      </c>
      <c r="F151" s="7">
        <v>12</v>
      </c>
      <c r="G151" s="7" t="b">
        <v>0</v>
      </c>
      <c r="H151" s="7">
        <v>5</v>
      </c>
      <c r="I151" s="7">
        <v>2</v>
      </c>
      <c r="J151" s="37">
        <v>0.2</v>
      </c>
      <c r="K151" s="6" t="str">
        <f t="shared" si="2"/>
        <v>Fri</v>
      </c>
      <c r="L151" s="25">
        <f>IF(DATA_1_M[[#This Row],[TEMP]]="",AVERAGE(DATA_1_M[TEMP]),DATA_1_M[[#This Row],[TEMP]])</f>
        <v>0.2</v>
      </c>
      <c r="M151" s="64">
        <f>TIME(DATA_1_M[[#This Row],[HR]],,)</f>
        <v>0.5</v>
      </c>
      <c r="N151" s="7" t="str">
        <f>TEXT(DATA_1_M[[#This Row],[DTEDAY]],"MMM")</f>
        <v>Jan</v>
      </c>
      <c r="O151" s="7" t="str">
        <f>TEXT(DATA_1_M[[#This Row],[DTEDAY]],"YYY")</f>
        <v>2011</v>
      </c>
      <c r="P151" s="7" t="str" cm="1">
        <f t="array" ref="P151">_xlfn.SWITCH(DATA_1_M[[#This Row],[WEATHERSIT]],1,"CLEAR SKY",2,"MIST SKY",3,"DARK SKY",4,"RAINY &amp; DARK SKY")</f>
        <v>MIST SKY</v>
      </c>
      <c r="Q151" s="7" t="str" cm="1">
        <f t="array" ref="Q151">_xlfn.SWITCH(DATA_1_M[[#This Row],[SEASON]],1,"WINTER",2,"SUMMER",3,"MONSOON",4,"POST MONSOON/AUTUMN")</f>
        <v>WINTER</v>
      </c>
    </row>
    <row r="152" spans="1:17" ht="12.75" x14ac:dyDescent="0.2">
      <c r="A152" s="9">
        <v>151</v>
      </c>
      <c r="B152" s="8">
        <v>40550</v>
      </c>
      <c r="C152" s="7">
        <v>1</v>
      </c>
      <c r="D152" s="7">
        <v>0</v>
      </c>
      <c r="E152" s="7">
        <v>1</v>
      </c>
      <c r="F152" s="7">
        <v>13</v>
      </c>
      <c r="G152" s="7" t="b">
        <v>0</v>
      </c>
      <c r="H152" s="7">
        <v>5</v>
      </c>
      <c r="I152" s="7">
        <v>2</v>
      </c>
      <c r="J152" s="37">
        <v>0.2</v>
      </c>
      <c r="K152" s="6" t="str">
        <f t="shared" si="2"/>
        <v>Fri</v>
      </c>
      <c r="L152" s="25">
        <f>IF(DATA_1_M[[#This Row],[TEMP]]="",AVERAGE(DATA_1_M[TEMP]),DATA_1_M[[#This Row],[TEMP]])</f>
        <v>0.2</v>
      </c>
      <c r="M152" s="64">
        <f>TIME(DATA_1_M[[#This Row],[HR]],,)</f>
        <v>0.54166666666666663</v>
      </c>
      <c r="N152" s="7" t="str">
        <f>TEXT(DATA_1_M[[#This Row],[DTEDAY]],"MMM")</f>
        <v>Jan</v>
      </c>
      <c r="O152" s="7" t="str">
        <f>TEXT(DATA_1_M[[#This Row],[DTEDAY]],"YYY")</f>
        <v>2011</v>
      </c>
      <c r="P152" s="7" t="str" cm="1">
        <f t="array" ref="P152">_xlfn.SWITCH(DATA_1_M[[#This Row],[WEATHERSIT]],1,"CLEAR SKY",2,"MIST SKY",3,"DARK SKY",4,"RAINY &amp; DARK SKY")</f>
        <v>MIST SKY</v>
      </c>
      <c r="Q152" s="7" t="str" cm="1">
        <f t="array" ref="Q152">_xlfn.SWITCH(DATA_1_M[[#This Row],[SEASON]],1,"WINTER",2,"SUMMER",3,"MONSOON",4,"POST MONSOON/AUTUMN")</f>
        <v>WINTER</v>
      </c>
    </row>
    <row r="153" spans="1:17" ht="12.75" x14ac:dyDescent="0.2">
      <c r="A153" s="9">
        <v>152</v>
      </c>
      <c r="B153" s="8">
        <v>40550</v>
      </c>
      <c r="C153" s="7">
        <v>1</v>
      </c>
      <c r="D153" s="7">
        <v>0</v>
      </c>
      <c r="E153" s="7">
        <v>1</v>
      </c>
      <c r="F153" s="7">
        <v>14</v>
      </c>
      <c r="G153" s="7" t="b">
        <v>0</v>
      </c>
      <c r="H153" s="7">
        <v>5</v>
      </c>
      <c r="I153" s="7">
        <v>2</v>
      </c>
      <c r="J153" s="37">
        <v>0.2</v>
      </c>
      <c r="K153" s="6" t="str">
        <f t="shared" si="2"/>
        <v>Fri</v>
      </c>
      <c r="L153" s="25">
        <f>IF(DATA_1_M[[#This Row],[TEMP]]="",AVERAGE(DATA_1_M[TEMP]),DATA_1_M[[#This Row],[TEMP]])</f>
        <v>0.2</v>
      </c>
      <c r="M153" s="64">
        <f>TIME(DATA_1_M[[#This Row],[HR]],,)</f>
        <v>0.58333333333333337</v>
      </c>
      <c r="N153" s="7" t="str">
        <f>TEXT(DATA_1_M[[#This Row],[DTEDAY]],"MMM")</f>
        <v>Jan</v>
      </c>
      <c r="O153" s="7" t="str">
        <f>TEXT(DATA_1_M[[#This Row],[DTEDAY]],"YYY")</f>
        <v>2011</v>
      </c>
      <c r="P153" s="7" t="str" cm="1">
        <f t="array" ref="P153">_xlfn.SWITCH(DATA_1_M[[#This Row],[WEATHERSIT]],1,"CLEAR SKY",2,"MIST SKY",3,"DARK SKY",4,"RAINY &amp; DARK SKY")</f>
        <v>MIST SKY</v>
      </c>
      <c r="Q153" s="7" t="str" cm="1">
        <f t="array" ref="Q153">_xlfn.SWITCH(DATA_1_M[[#This Row],[SEASON]],1,"WINTER",2,"SUMMER",3,"MONSOON",4,"POST MONSOON/AUTUMN")</f>
        <v>WINTER</v>
      </c>
    </row>
    <row r="154" spans="1:17" ht="12.75" x14ac:dyDescent="0.2">
      <c r="A154" s="9">
        <v>153</v>
      </c>
      <c r="B154" s="8">
        <v>40550</v>
      </c>
      <c r="C154" s="7">
        <v>1</v>
      </c>
      <c r="D154" s="7">
        <v>0</v>
      </c>
      <c r="E154" s="7">
        <v>1</v>
      </c>
      <c r="F154" s="7">
        <v>15</v>
      </c>
      <c r="G154" s="7" t="b">
        <v>0</v>
      </c>
      <c r="H154" s="7">
        <v>5</v>
      </c>
      <c r="I154" s="7">
        <v>2</v>
      </c>
      <c r="J154" s="37">
        <v>0.2</v>
      </c>
      <c r="K154" s="6" t="str">
        <f t="shared" si="2"/>
        <v>Fri</v>
      </c>
      <c r="L154" s="25">
        <f>IF(DATA_1_M[[#This Row],[TEMP]]="",AVERAGE(DATA_1_M[TEMP]),DATA_1_M[[#This Row],[TEMP]])</f>
        <v>0.2</v>
      </c>
      <c r="M154" s="64">
        <f>TIME(DATA_1_M[[#This Row],[HR]],,)</f>
        <v>0.625</v>
      </c>
      <c r="N154" s="7" t="str">
        <f>TEXT(DATA_1_M[[#This Row],[DTEDAY]],"MMM")</f>
        <v>Jan</v>
      </c>
      <c r="O154" s="7" t="str">
        <f>TEXT(DATA_1_M[[#This Row],[DTEDAY]],"YYY")</f>
        <v>2011</v>
      </c>
      <c r="P154" s="7" t="str" cm="1">
        <f t="array" ref="P154">_xlfn.SWITCH(DATA_1_M[[#This Row],[WEATHERSIT]],1,"CLEAR SKY",2,"MIST SKY",3,"DARK SKY",4,"RAINY &amp; DARK SKY")</f>
        <v>MIST SKY</v>
      </c>
      <c r="Q154" s="7" t="str" cm="1">
        <f t="array" ref="Q154">_xlfn.SWITCH(DATA_1_M[[#This Row],[SEASON]],1,"WINTER",2,"SUMMER",3,"MONSOON",4,"POST MONSOON/AUTUMN")</f>
        <v>WINTER</v>
      </c>
    </row>
    <row r="155" spans="1:17" ht="12.75" x14ac:dyDescent="0.2">
      <c r="A155" s="9">
        <v>154</v>
      </c>
      <c r="B155" s="8">
        <v>40550</v>
      </c>
      <c r="C155" s="7">
        <v>1</v>
      </c>
      <c r="D155" s="7">
        <v>0</v>
      </c>
      <c r="E155" s="7">
        <v>1</v>
      </c>
      <c r="F155" s="7">
        <v>16</v>
      </c>
      <c r="G155" s="7" t="b">
        <v>0</v>
      </c>
      <c r="H155" s="7">
        <v>5</v>
      </c>
      <c r="I155" s="7">
        <v>2</v>
      </c>
      <c r="J155" s="37">
        <v>0.2</v>
      </c>
      <c r="K155" s="6" t="str">
        <f t="shared" si="2"/>
        <v>Fri</v>
      </c>
      <c r="L155" s="25">
        <f>IF(DATA_1_M[[#This Row],[TEMP]]="",AVERAGE(DATA_1_M[TEMP]),DATA_1_M[[#This Row],[TEMP]])</f>
        <v>0.2</v>
      </c>
      <c r="M155" s="64">
        <f>TIME(DATA_1_M[[#This Row],[HR]],,)</f>
        <v>0.66666666666666663</v>
      </c>
      <c r="N155" s="7" t="str">
        <f>TEXT(DATA_1_M[[#This Row],[DTEDAY]],"MMM")</f>
        <v>Jan</v>
      </c>
      <c r="O155" s="7" t="str">
        <f>TEXT(DATA_1_M[[#This Row],[DTEDAY]],"YYY")</f>
        <v>2011</v>
      </c>
      <c r="P155" s="7" t="str" cm="1">
        <f t="array" ref="P155">_xlfn.SWITCH(DATA_1_M[[#This Row],[WEATHERSIT]],1,"CLEAR SKY",2,"MIST SKY",3,"DARK SKY",4,"RAINY &amp; DARK SKY")</f>
        <v>MIST SKY</v>
      </c>
      <c r="Q155" s="7" t="str" cm="1">
        <f t="array" ref="Q155">_xlfn.SWITCH(DATA_1_M[[#This Row],[SEASON]],1,"WINTER",2,"SUMMER",3,"MONSOON",4,"POST MONSOON/AUTUMN")</f>
        <v>WINTER</v>
      </c>
    </row>
    <row r="156" spans="1:17" ht="12.75" x14ac:dyDescent="0.2">
      <c r="A156" s="9">
        <v>155</v>
      </c>
      <c r="B156" s="8">
        <v>40550</v>
      </c>
      <c r="C156" s="7">
        <v>1</v>
      </c>
      <c r="D156" s="7">
        <v>0</v>
      </c>
      <c r="E156" s="7">
        <v>1</v>
      </c>
      <c r="F156" s="7">
        <v>17</v>
      </c>
      <c r="G156" s="7" t="b">
        <v>0</v>
      </c>
      <c r="H156" s="7">
        <v>5</v>
      </c>
      <c r="I156" s="7">
        <v>2</v>
      </c>
      <c r="J156" s="37">
        <v>0.2</v>
      </c>
      <c r="K156" s="6" t="str">
        <f t="shared" si="2"/>
        <v>Fri</v>
      </c>
      <c r="L156" s="25">
        <f>IF(DATA_1_M[[#This Row],[TEMP]]="",AVERAGE(DATA_1_M[TEMP]),DATA_1_M[[#This Row],[TEMP]])</f>
        <v>0.2</v>
      </c>
      <c r="M156" s="64">
        <f>TIME(DATA_1_M[[#This Row],[HR]],,)</f>
        <v>0.70833333333333337</v>
      </c>
      <c r="N156" s="7" t="str">
        <f>TEXT(DATA_1_M[[#This Row],[DTEDAY]],"MMM")</f>
        <v>Jan</v>
      </c>
      <c r="O156" s="7" t="str">
        <f>TEXT(DATA_1_M[[#This Row],[DTEDAY]],"YYY")</f>
        <v>2011</v>
      </c>
      <c r="P156" s="7" t="str" cm="1">
        <f t="array" ref="P156">_xlfn.SWITCH(DATA_1_M[[#This Row],[WEATHERSIT]],1,"CLEAR SKY",2,"MIST SKY",3,"DARK SKY",4,"RAINY &amp; DARK SKY")</f>
        <v>MIST SKY</v>
      </c>
      <c r="Q156" s="7" t="str" cm="1">
        <f t="array" ref="Q156">_xlfn.SWITCH(DATA_1_M[[#This Row],[SEASON]],1,"WINTER",2,"SUMMER",3,"MONSOON",4,"POST MONSOON/AUTUMN")</f>
        <v>WINTER</v>
      </c>
    </row>
    <row r="157" spans="1:17" ht="12.75" x14ac:dyDescent="0.2">
      <c r="A157" s="9">
        <v>156</v>
      </c>
      <c r="B157" s="8">
        <v>40550</v>
      </c>
      <c r="C157" s="7">
        <v>1</v>
      </c>
      <c r="D157" s="7">
        <v>0</v>
      </c>
      <c r="E157" s="7">
        <v>1</v>
      </c>
      <c r="F157" s="7">
        <v>18</v>
      </c>
      <c r="G157" s="7" t="b">
        <v>0</v>
      </c>
      <c r="H157" s="7">
        <v>5</v>
      </c>
      <c r="I157" s="7">
        <v>1</v>
      </c>
      <c r="J157" s="37">
        <v>0.2</v>
      </c>
      <c r="K157" s="6" t="str">
        <f t="shared" si="2"/>
        <v>Fri</v>
      </c>
      <c r="L157" s="25">
        <f>IF(DATA_1_M[[#This Row],[TEMP]]="",AVERAGE(DATA_1_M[TEMP]),DATA_1_M[[#This Row],[TEMP]])</f>
        <v>0.2</v>
      </c>
      <c r="M157" s="64">
        <f>TIME(DATA_1_M[[#This Row],[HR]],,)</f>
        <v>0.75</v>
      </c>
      <c r="N157" s="7" t="str">
        <f>TEXT(DATA_1_M[[#This Row],[DTEDAY]],"MMM")</f>
        <v>Jan</v>
      </c>
      <c r="O157" s="7" t="str">
        <f>TEXT(DATA_1_M[[#This Row],[DTEDAY]],"YYY")</f>
        <v>2011</v>
      </c>
      <c r="P157" s="7" t="str" cm="1">
        <f t="array" ref="P157">_xlfn.SWITCH(DATA_1_M[[#This Row],[WEATHERSIT]],1,"CLEAR SKY",2,"MIST SKY",3,"DARK SKY",4,"RAINY &amp; DARK SKY")</f>
        <v>CLEAR SKY</v>
      </c>
      <c r="Q157" s="7" t="str" cm="1">
        <f t="array" ref="Q157">_xlfn.SWITCH(DATA_1_M[[#This Row],[SEASON]],1,"WINTER",2,"SUMMER",3,"MONSOON",4,"POST MONSOON/AUTUMN")</f>
        <v>WINTER</v>
      </c>
    </row>
    <row r="158" spans="1:17" ht="12.75" x14ac:dyDescent="0.2">
      <c r="A158" s="9">
        <v>157</v>
      </c>
      <c r="B158" s="8">
        <v>40550</v>
      </c>
      <c r="C158" s="7">
        <v>1</v>
      </c>
      <c r="D158" s="7">
        <v>0</v>
      </c>
      <c r="E158" s="7">
        <v>1</v>
      </c>
      <c r="F158" s="7">
        <v>19</v>
      </c>
      <c r="G158" s="7" t="b">
        <v>0</v>
      </c>
      <c r="H158" s="7">
        <v>5</v>
      </c>
      <c r="I158" s="7">
        <v>1</v>
      </c>
      <c r="J158" s="37">
        <v>0.16</v>
      </c>
      <c r="K158" s="6" t="str">
        <f t="shared" si="2"/>
        <v>Fri</v>
      </c>
      <c r="L158" s="25">
        <f>IF(DATA_1_M[[#This Row],[TEMP]]="",AVERAGE(DATA_1_M[TEMP]),DATA_1_M[[#This Row],[TEMP]])</f>
        <v>0.16</v>
      </c>
      <c r="M158" s="64">
        <f>TIME(DATA_1_M[[#This Row],[HR]],,)</f>
        <v>0.79166666666666663</v>
      </c>
      <c r="N158" s="7" t="str">
        <f>TEXT(DATA_1_M[[#This Row],[DTEDAY]],"MMM")</f>
        <v>Jan</v>
      </c>
      <c r="O158" s="7" t="str">
        <f>TEXT(DATA_1_M[[#This Row],[DTEDAY]],"YYY")</f>
        <v>2011</v>
      </c>
      <c r="P158" s="7" t="str" cm="1">
        <f t="array" ref="P158">_xlfn.SWITCH(DATA_1_M[[#This Row],[WEATHERSIT]],1,"CLEAR SKY",2,"MIST SKY",3,"DARK SKY",4,"RAINY &amp; DARK SKY")</f>
        <v>CLEAR SKY</v>
      </c>
      <c r="Q158" s="7" t="str" cm="1">
        <f t="array" ref="Q158">_xlfn.SWITCH(DATA_1_M[[#This Row],[SEASON]],1,"WINTER",2,"SUMMER",3,"MONSOON",4,"POST MONSOON/AUTUMN")</f>
        <v>WINTER</v>
      </c>
    </row>
    <row r="159" spans="1:17" ht="12.75" x14ac:dyDescent="0.2">
      <c r="A159" s="9">
        <v>158</v>
      </c>
      <c r="B159" s="8">
        <v>40550</v>
      </c>
      <c r="C159" s="7">
        <v>1</v>
      </c>
      <c r="D159" s="7">
        <v>0</v>
      </c>
      <c r="E159" s="7">
        <v>1</v>
      </c>
      <c r="F159" s="7">
        <v>20</v>
      </c>
      <c r="G159" s="7" t="b">
        <v>0</v>
      </c>
      <c r="H159" s="7">
        <v>5</v>
      </c>
      <c r="I159" s="7">
        <v>1</v>
      </c>
      <c r="J159" s="37">
        <v>0.18</v>
      </c>
      <c r="K159" s="6" t="str">
        <f t="shared" si="2"/>
        <v>Fri</v>
      </c>
      <c r="L159" s="25">
        <f>IF(DATA_1_M[[#This Row],[TEMP]]="",AVERAGE(DATA_1_M[TEMP]),DATA_1_M[[#This Row],[TEMP]])</f>
        <v>0.18</v>
      </c>
      <c r="M159" s="64">
        <f>TIME(DATA_1_M[[#This Row],[HR]],,)</f>
        <v>0.83333333333333337</v>
      </c>
      <c r="N159" s="7" t="str">
        <f>TEXT(DATA_1_M[[#This Row],[DTEDAY]],"MMM")</f>
        <v>Jan</v>
      </c>
      <c r="O159" s="7" t="str">
        <f>TEXT(DATA_1_M[[#This Row],[DTEDAY]],"YYY")</f>
        <v>2011</v>
      </c>
      <c r="P159" s="7" t="str" cm="1">
        <f t="array" ref="P159">_xlfn.SWITCH(DATA_1_M[[#This Row],[WEATHERSIT]],1,"CLEAR SKY",2,"MIST SKY",3,"DARK SKY",4,"RAINY &amp; DARK SKY")</f>
        <v>CLEAR SKY</v>
      </c>
      <c r="Q159" s="7" t="str" cm="1">
        <f t="array" ref="Q159">_xlfn.SWITCH(DATA_1_M[[#This Row],[SEASON]],1,"WINTER",2,"SUMMER",3,"MONSOON",4,"POST MONSOON/AUTUMN")</f>
        <v>WINTER</v>
      </c>
    </row>
    <row r="160" spans="1:17" ht="12.75" x14ac:dyDescent="0.2">
      <c r="A160" s="9">
        <v>159</v>
      </c>
      <c r="B160" s="8">
        <v>40550</v>
      </c>
      <c r="C160" s="7">
        <v>1</v>
      </c>
      <c r="D160" s="7">
        <v>0</v>
      </c>
      <c r="E160" s="7">
        <v>1</v>
      </c>
      <c r="F160" s="7">
        <v>21</v>
      </c>
      <c r="G160" s="7" t="b">
        <v>0</v>
      </c>
      <c r="H160" s="7">
        <v>5</v>
      </c>
      <c r="I160" s="7">
        <v>1</v>
      </c>
      <c r="J160" s="37">
        <v>0.18</v>
      </c>
      <c r="K160" s="6" t="str">
        <f t="shared" si="2"/>
        <v>Fri</v>
      </c>
      <c r="L160" s="25">
        <f>IF(DATA_1_M[[#This Row],[TEMP]]="",AVERAGE(DATA_1_M[TEMP]),DATA_1_M[[#This Row],[TEMP]])</f>
        <v>0.18</v>
      </c>
      <c r="M160" s="64">
        <f>TIME(DATA_1_M[[#This Row],[HR]],,)</f>
        <v>0.875</v>
      </c>
      <c r="N160" s="7" t="str">
        <f>TEXT(DATA_1_M[[#This Row],[DTEDAY]],"MMM")</f>
        <v>Jan</v>
      </c>
      <c r="O160" s="7" t="str">
        <f>TEXT(DATA_1_M[[#This Row],[DTEDAY]],"YYY")</f>
        <v>2011</v>
      </c>
      <c r="P160" s="7" t="str" cm="1">
        <f t="array" ref="P160">_xlfn.SWITCH(DATA_1_M[[#This Row],[WEATHERSIT]],1,"CLEAR SKY",2,"MIST SKY",3,"DARK SKY",4,"RAINY &amp; DARK SKY")</f>
        <v>CLEAR SKY</v>
      </c>
      <c r="Q160" s="7" t="str" cm="1">
        <f t="array" ref="Q160">_xlfn.SWITCH(DATA_1_M[[#This Row],[SEASON]],1,"WINTER",2,"SUMMER",3,"MONSOON",4,"POST MONSOON/AUTUMN")</f>
        <v>WINTER</v>
      </c>
    </row>
    <row r="161" spans="1:17" ht="12.75" x14ac:dyDescent="0.2">
      <c r="A161" s="9">
        <v>160</v>
      </c>
      <c r="B161" s="8">
        <v>40550</v>
      </c>
      <c r="C161" s="7">
        <v>1</v>
      </c>
      <c r="D161" s="7">
        <v>0</v>
      </c>
      <c r="E161" s="7">
        <v>1</v>
      </c>
      <c r="F161" s="7">
        <v>22</v>
      </c>
      <c r="G161" s="7" t="b">
        <v>0</v>
      </c>
      <c r="H161" s="7">
        <v>5</v>
      </c>
      <c r="I161" s="7">
        <v>2</v>
      </c>
      <c r="J161" s="37">
        <v>0.18</v>
      </c>
      <c r="K161" s="6" t="str">
        <f t="shared" si="2"/>
        <v>Fri</v>
      </c>
      <c r="L161" s="25">
        <f>IF(DATA_1_M[[#This Row],[TEMP]]="",AVERAGE(DATA_1_M[TEMP]),DATA_1_M[[#This Row],[TEMP]])</f>
        <v>0.18</v>
      </c>
      <c r="M161" s="64">
        <f>TIME(DATA_1_M[[#This Row],[HR]],,)</f>
        <v>0.91666666666666663</v>
      </c>
      <c r="N161" s="7" t="str">
        <f>TEXT(DATA_1_M[[#This Row],[DTEDAY]],"MMM")</f>
        <v>Jan</v>
      </c>
      <c r="O161" s="7" t="str">
        <f>TEXT(DATA_1_M[[#This Row],[DTEDAY]],"YYY")</f>
        <v>2011</v>
      </c>
      <c r="P161" s="7" t="str" cm="1">
        <f t="array" ref="P161">_xlfn.SWITCH(DATA_1_M[[#This Row],[WEATHERSIT]],1,"CLEAR SKY",2,"MIST SKY",3,"DARK SKY",4,"RAINY &amp; DARK SKY")</f>
        <v>MIST SKY</v>
      </c>
      <c r="Q161" s="7" t="str" cm="1">
        <f t="array" ref="Q161">_xlfn.SWITCH(DATA_1_M[[#This Row],[SEASON]],1,"WINTER",2,"SUMMER",3,"MONSOON",4,"POST MONSOON/AUTUMN")</f>
        <v>WINTER</v>
      </c>
    </row>
    <row r="162" spans="1:17" ht="12.75" x14ac:dyDescent="0.2">
      <c r="A162" s="9">
        <v>161</v>
      </c>
      <c r="B162" s="8">
        <v>40550</v>
      </c>
      <c r="C162" s="7">
        <v>1</v>
      </c>
      <c r="D162" s="7">
        <v>0</v>
      </c>
      <c r="E162" s="7">
        <v>1</v>
      </c>
      <c r="F162" s="7">
        <v>23</v>
      </c>
      <c r="G162" s="7" t="b">
        <v>0</v>
      </c>
      <c r="H162" s="7">
        <v>5</v>
      </c>
      <c r="I162" s="7">
        <v>2</v>
      </c>
      <c r="J162" s="37">
        <v>0.18</v>
      </c>
      <c r="K162" s="6" t="str">
        <f t="shared" si="2"/>
        <v>Fri</v>
      </c>
      <c r="L162" s="25">
        <f>IF(DATA_1_M[[#This Row],[TEMP]]="",AVERAGE(DATA_1_M[TEMP]),DATA_1_M[[#This Row],[TEMP]])</f>
        <v>0.18</v>
      </c>
      <c r="M162" s="64">
        <f>TIME(DATA_1_M[[#This Row],[HR]],,)</f>
        <v>0.95833333333333337</v>
      </c>
      <c r="N162" s="7" t="str">
        <f>TEXT(DATA_1_M[[#This Row],[DTEDAY]],"MMM")</f>
        <v>Jan</v>
      </c>
      <c r="O162" s="7" t="str">
        <f>TEXT(DATA_1_M[[#This Row],[DTEDAY]],"YYY")</f>
        <v>2011</v>
      </c>
      <c r="P162" s="7" t="str" cm="1">
        <f t="array" ref="P162">_xlfn.SWITCH(DATA_1_M[[#This Row],[WEATHERSIT]],1,"CLEAR SKY",2,"MIST SKY",3,"DARK SKY",4,"RAINY &amp; DARK SKY")</f>
        <v>MIST SKY</v>
      </c>
      <c r="Q162" s="7" t="str" cm="1">
        <f t="array" ref="Q162">_xlfn.SWITCH(DATA_1_M[[#This Row],[SEASON]],1,"WINTER",2,"SUMMER",3,"MONSOON",4,"POST MONSOON/AUTUMN")</f>
        <v>WINTER</v>
      </c>
    </row>
    <row r="163" spans="1:17" ht="12.75" x14ac:dyDescent="0.2">
      <c r="A163" s="9">
        <v>162</v>
      </c>
      <c r="B163" s="8">
        <v>40551</v>
      </c>
      <c r="C163" s="7">
        <v>1</v>
      </c>
      <c r="D163" s="7">
        <v>0</v>
      </c>
      <c r="E163" s="7">
        <v>1</v>
      </c>
      <c r="F163" s="7">
        <v>0</v>
      </c>
      <c r="G163" s="7" t="b">
        <v>0</v>
      </c>
      <c r="H163" s="7">
        <v>6</v>
      </c>
      <c r="I163" s="7">
        <v>2</v>
      </c>
      <c r="J163" s="37">
        <v>0.18</v>
      </c>
      <c r="K163" s="6" t="str">
        <f t="shared" si="2"/>
        <v>Sat</v>
      </c>
      <c r="L163" s="25">
        <f>IF(DATA_1_M[[#This Row],[TEMP]]="",AVERAGE(DATA_1_M[TEMP]),DATA_1_M[[#This Row],[TEMP]])</f>
        <v>0.18</v>
      </c>
      <c r="M163" s="64">
        <f>TIME(DATA_1_M[[#This Row],[HR]],,)</f>
        <v>0</v>
      </c>
      <c r="N163" s="7" t="str">
        <f>TEXT(DATA_1_M[[#This Row],[DTEDAY]],"MMM")</f>
        <v>Jan</v>
      </c>
      <c r="O163" s="7" t="str">
        <f>TEXT(DATA_1_M[[#This Row],[DTEDAY]],"YYY")</f>
        <v>2011</v>
      </c>
      <c r="P163" s="7" t="str" cm="1">
        <f t="array" ref="P163">_xlfn.SWITCH(DATA_1_M[[#This Row],[WEATHERSIT]],1,"CLEAR SKY",2,"MIST SKY",3,"DARK SKY",4,"RAINY &amp; DARK SKY")</f>
        <v>MIST SKY</v>
      </c>
      <c r="Q163" s="7" t="str" cm="1">
        <f t="array" ref="Q163">_xlfn.SWITCH(DATA_1_M[[#This Row],[SEASON]],1,"WINTER",2,"SUMMER",3,"MONSOON",4,"POST MONSOON/AUTUMN")</f>
        <v>WINTER</v>
      </c>
    </row>
    <row r="164" spans="1:17" ht="12.75" x14ac:dyDescent="0.2">
      <c r="A164" s="9">
        <v>163</v>
      </c>
      <c r="B164" s="8">
        <v>40551</v>
      </c>
      <c r="C164" s="7">
        <v>1</v>
      </c>
      <c r="D164" s="7">
        <v>0</v>
      </c>
      <c r="E164" s="7">
        <v>1</v>
      </c>
      <c r="F164" s="7">
        <v>1</v>
      </c>
      <c r="G164" s="7" t="b">
        <v>0</v>
      </c>
      <c r="H164" s="7">
        <v>6</v>
      </c>
      <c r="I164" s="7">
        <v>2</v>
      </c>
      <c r="J164" s="37">
        <v>0.18</v>
      </c>
      <c r="K164" s="6" t="str">
        <f t="shared" si="2"/>
        <v>Sat</v>
      </c>
      <c r="L164" s="25">
        <f>IF(DATA_1_M[[#This Row],[TEMP]]="",AVERAGE(DATA_1_M[TEMP]),DATA_1_M[[#This Row],[TEMP]])</f>
        <v>0.18</v>
      </c>
      <c r="M164" s="64">
        <f>TIME(DATA_1_M[[#This Row],[HR]],,)</f>
        <v>4.1666666666666664E-2</v>
      </c>
      <c r="N164" s="7" t="str">
        <f>TEXT(DATA_1_M[[#This Row],[DTEDAY]],"MMM")</f>
        <v>Jan</v>
      </c>
      <c r="O164" s="7" t="str">
        <f>TEXT(DATA_1_M[[#This Row],[DTEDAY]],"YYY")</f>
        <v>2011</v>
      </c>
      <c r="P164" s="7" t="str" cm="1">
        <f t="array" ref="P164">_xlfn.SWITCH(DATA_1_M[[#This Row],[WEATHERSIT]],1,"CLEAR SKY",2,"MIST SKY",3,"DARK SKY",4,"RAINY &amp; DARK SKY")</f>
        <v>MIST SKY</v>
      </c>
      <c r="Q164" s="7" t="str" cm="1">
        <f t="array" ref="Q164">_xlfn.SWITCH(DATA_1_M[[#This Row],[SEASON]],1,"WINTER",2,"SUMMER",3,"MONSOON",4,"POST MONSOON/AUTUMN")</f>
        <v>WINTER</v>
      </c>
    </row>
    <row r="165" spans="1:17" ht="12.75" x14ac:dyDescent="0.2">
      <c r="A165" s="9">
        <v>164</v>
      </c>
      <c r="B165" s="8">
        <v>40551</v>
      </c>
      <c r="C165" s="7">
        <v>1</v>
      </c>
      <c r="D165" s="7">
        <v>0</v>
      </c>
      <c r="E165" s="7">
        <v>1</v>
      </c>
      <c r="F165" s="7">
        <v>2</v>
      </c>
      <c r="G165" s="7" t="b">
        <v>0</v>
      </c>
      <c r="H165" s="7">
        <v>6</v>
      </c>
      <c r="I165" s="7">
        <v>2</v>
      </c>
      <c r="J165" s="37">
        <v>0.18</v>
      </c>
      <c r="K165" s="6" t="str">
        <f t="shared" si="2"/>
        <v>Sat</v>
      </c>
      <c r="L165" s="25">
        <f>IF(DATA_1_M[[#This Row],[TEMP]]="",AVERAGE(DATA_1_M[TEMP]),DATA_1_M[[#This Row],[TEMP]])</f>
        <v>0.18</v>
      </c>
      <c r="M165" s="64">
        <f>TIME(DATA_1_M[[#This Row],[HR]],,)</f>
        <v>8.3333333333333329E-2</v>
      </c>
      <c r="N165" s="7" t="str">
        <f>TEXT(DATA_1_M[[#This Row],[DTEDAY]],"MMM")</f>
        <v>Jan</v>
      </c>
      <c r="O165" s="7" t="str">
        <f>TEXT(DATA_1_M[[#This Row],[DTEDAY]],"YYY")</f>
        <v>2011</v>
      </c>
      <c r="P165" s="7" t="str" cm="1">
        <f t="array" ref="P165">_xlfn.SWITCH(DATA_1_M[[#This Row],[WEATHERSIT]],1,"CLEAR SKY",2,"MIST SKY",3,"DARK SKY",4,"RAINY &amp; DARK SKY")</f>
        <v>MIST SKY</v>
      </c>
      <c r="Q165" s="7" t="str" cm="1">
        <f t="array" ref="Q165">_xlfn.SWITCH(DATA_1_M[[#This Row],[SEASON]],1,"WINTER",2,"SUMMER",3,"MONSOON",4,"POST MONSOON/AUTUMN")</f>
        <v>WINTER</v>
      </c>
    </row>
    <row r="166" spans="1:17" ht="12.75" x14ac:dyDescent="0.2">
      <c r="A166" s="9">
        <v>165</v>
      </c>
      <c r="B166" s="8">
        <v>40551</v>
      </c>
      <c r="C166" s="7">
        <v>1</v>
      </c>
      <c r="D166" s="7">
        <v>0</v>
      </c>
      <c r="E166" s="7">
        <v>1</v>
      </c>
      <c r="F166" s="7">
        <v>3</v>
      </c>
      <c r="G166" s="7" t="b">
        <v>0</v>
      </c>
      <c r="H166" s="7">
        <v>6</v>
      </c>
      <c r="I166" s="7">
        <v>3</v>
      </c>
      <c r="J166" s="37">
        <v>0.18</v>
      </c>
      <c r="K166" s="6" t="str">
        <f t="shared" si="2"/>
        <v>Sat</v>
      </c>
      <c r="L166" s="25">
        <f>IF(DATA_1_M[[#This Row],[TEMP]]="",AVERAGE(DATA_1_M[TEMP]),DATA_1_M[[#This Row],[TEMP]])</f>
        <v>0.18</v>
      </c>
      <c r="M166" s="64">
        <f>TIME(DATA_1_M[[#This Row],[HR]],,)</f>
        <v>0.125</v>
      </c>
      <c r="N166" s="7" t="str">
        <f>TEXT(DATA_1_M[[#This Row],[DTEDAY]],"MMM")</f>
        <v>Jan</v>
      </c>
      <c r="O166" s="7" t="str">
        <f>TEXT(DATA_1_M[[#This Row],[DTEDAY]],"YYY")</f>
        <v>2011</v>
      </c>
      <c r="P166" s="7" t="str" cm="1">
        <f t="array" ref="P166">_xlfn.SWITCH(DATA_1_M[[#This Row],[WEATHERSIT]],1,"CLEAR SKY",2,"MIST SKY",3,"DARK SKY",4,"RAINY &amp; DARK SKY")</f>
        <v>DARK SKY</v>
      </c>
      <c r="Q166" s="7" t="str" cm="1">
        <f t="array" ref="Q166">_xlfn.SWITCH(DATA_1_M[[#This Row],[SEASON]],1,"WINTER",2,"SUMMER",3,"MONSOON",4,"POST MONSOON/AUTUMN")</f>
        <v>WINTER</v>
      </c>
    </row>
    <row r="167" spans="1:17" ht="12.75" x14ac:dyDescent="0.2">
      <c r="A167" s="9">
        <v>166</v>
      </c>
      <c r="B167" s="8">
        <v>40551</v>
      </c>
      <c r="C167" s="7">
        <v>1</v>
      </c>
      <c r="D167" s="7">
        <v>0</v>
      </c>
      <c r="E167" s="7">
        <v>1</v>
      </c>
      <c r="F167" s="7">
        <v>4</v>
      </c>
      <c r="G167" s="7" t="b">
        <v>0</v>
      </c>
      <c r="H167" s="7">
        <v>6</v>
      </c>
      <c r="I167" s="7">
        <v>3</v>
      </c>
      <c r="J167" s="37">
        <v>0.18</v>
      </c>
      <c r="K167" s="6" t="str">
        <f t="shared" si="2"/>
        <v>Sat</v>
      </c>
      <c r="L167" s="25">
        <f>IF(DATA_1_M[[#This Row],[TEMP]]="",AVERAGE(DATA_1_M[TEMP]),DATA_1_M[[#This Row],[TEMP]])</f>
        <v>0.18</v>
      </c>
      <c r="M167" s="64">
        <f>TIME(DATA_1_M[[#This Row],[HR]],,)</f>
        <v>0.16666666666666666</v>
      </c>
      <c r="N167" s="7" t="str">
        <f>TEXT(DATA_1_M[[#This Row],[DTEDAY]],"MMM")</f>
        <v>Jan</v>
      </c>
      <c r="O167" s="7" t="str">
        <f>TEXT(DATA_1_M[[#This Row],[DTEDAY]],"YYY")</f>
        <v>2011</v>
      </c>
      <c r="P167" s="7" t="str" cm="1">
        <f t="array" ref="P167">_xlfn.SWITCH(DATA_1_M[[#This Row],[WEATHERSIT]],1,"CLEAR SKY",2,"MIST SKY",3,"DARK SKY",4,"RAINY &amp; DARK SKY")</f>
        <v>DARK SKY</v>
      </c>
      <c r="Q167" s="7" t="str" cm="1">
        <f t="array" ref="Q167">_xlfn.SWITCH(DATA_1_M[[#This Row],[SEASON]],1,"WINTER",2,"SUMMER",3,"MONSOON",4,"POST MONSOON/AUTUMN")</f>
        <v>WINTER</v>
      </c>
    </row>
    <row r="168" spans="1:17" ht="12.75" x14ac:dyDescent="0.2">
      <c r="A168" s="9">
        <v>167</v>
      </c>
      <c r="B168" s="8">
        <v>40551</v>
      </c>
      <c r="C168" s="7">
        <v>1</v>
      </c>
      <c r="D168" s="7">
        <v>0</v>
      </c>
      <c r="E168" s="7">
        <v>1</v>
      </c>
      <c r="F168" s="7">
        <v>5</v>
      </c>
      <c r="G168" s="7" t="b">
        <v>0</v>
      </c>
      <c r="H168" s="7">
        <v>6</v>
      </c>
      <c r="I168" s="7">
        <v>2</v>
      </c>
      <c r="J168" s="37">
        <v>0.16</v>
      </c>
      <c r="K168" s="6" t="str">
        <f t="shared" si="2"/>
        <v>Sat</v>
      </c>
      <c r="L168" s="25">
        <f>IF(DATA_1_M[[#This Row],[TEMP]]="",AVERAGE(DATA_1_M[TEMP]),DATA_1_M[[#This Row],[TEMP]])</f>
        <v>0.16</v>
      </c>
      <c r="M168" s="64">
        <f>TIME(DATA_1_M[[#This Row],[HR]],,)</f>
        <v>0.20833333333333334</v>
      </c>
      <c r="N168" s="7" t="str">
        <f>TEXT(DATA_1_M[[#This Row],[DTEDAY]],"MMM")</f>
        <v>Jan</v>
      </c>
      <c r="O168" s="7" t="str">
        <f>TEXT(DATA_1_M[[#This Row],[DTEDAY]],"YYY")</f>
        <v>2011</v>
      </c>
      <c r="P168" s="7" t="str" cm="1">
        <f t="array" ref="P168">_xlfn.SWITCH(DATA_1_M[[#This Row],[WEATHERSIT]],1,"CLEAR SKY",2,"MIST SKY",3,"DARK SKY",4,"RAINY &amp; DARK SKY")</f>
        <v>MIST SKY</v>
      </c>
      <c r="Q168" s="7" t="str" cm="1">
        <f t="array" ref="Q168">_xlfn.SWITCH(DATA_1_M[[#This Row],[SEASON]],1,"WINTER",2,"SUMMER",3,"MONSOON",4,"POST MONSOON/AUTUMN")</f>
        <v>WINTER</v>
      </c>
    </row>
    <row r="169" spans="1:17" ht="12.75" x14ac:dyDescent="0.2">
      <c r="A169" s="9">
        <v>168</v>
      </c>
      <c r="B169" s="8">
        <v>40551</v>
      </c>
      <c r="C169" s="7">
        <v>1</v>
      </c>
      <c r="D169" s="7">
        <v>0</v>
      </c>
      <c r="E169" s="7">
        <v>1</v>
      </c>
      <c r="F169" s="7">
        <v>6</v>
      </c>
      <c r="G169" s="7" t="b">
        <v>0</v>
      </c>
      <c r="H169" s="7">
        <v>6</v>
      </c>
      <c r="I169" s="7">
        <v>2</v>
      </c>
      <c r="J169" s="37">
        <v>0.16</v>
      </c>
      <c r="K169" s="6" t="str">
        <f t="shared" si="2"/>
        <v>Sat</v>
      </c>
      <c r="L169" s="25">
        <f>IF(DATA_1_M[[#This Row],[TEMP]]="",AVERAGE(DATA_1_M[TEMP]),DATA_1_M[[#This Row],[TEMP]])</f>
        <v>0.16</v>
      </c>
      <c r="M169" s="64">
        <f>TIME(DATA_1_M[[#This Row],[HR]],,)</f>
        <v>0.25</v>
      </c>
      <c r="N169" s="7" t="str">
        <f>TEXT(DATA_1_M[[#This Row],[DTEDAY]],"MMM")</f>
        <v>Jan</v>
      </c>
      <c r="O169" s="7" t="str">
        <f>TEXT(DATA_1_M[[#This Row],[DTEDAY]],"YYY")</f>
        <v>2011</v>
      </c>
      <c r="P169" s="7" t="str" cm="1">
        <f t="array" ref="P169">_xlfn.SWITCH(DATA_1_M[[#This Row],[WEATHERSIT]],1,"CLEAR SKY",2,"MIST SKY",3,"DARK SKY",4,"RAINY &amp; DARK SKY")</f>
        <v>MIST SKY</v>
      </c>
      <c r="Q169" s="7" t="str" cm="1">
        <f t="array" ref="Q169">_xlfn.SWITCH(DATA_1_M[[#This Row],[SEASON]],1,"WINTER",2,"SUMMER",3,"MONSOON",4,"POST MONSOON/AUTUMN")</f>
        <v>WINTER</v>
      </c>
    </row>
    <row r="170" spans="1:17" ht="12.75" x14ac:dyDescent="0.2">
      <c r="A170" s="9">
        <v>169</v>
      </c>
      <c r="B170" s="8">
        <v>40551</v>
      </c>
      <c r="C170" s="7">
        <v>1</v>
      </c>
      <c r="D170" s="7">
        <v>0</v>
      </c>
      <c r="E170" s="7">
        <v>1</v>
      </c>
      <c r="F170" s="7">
        <v>7</v>
      </c>
      <c r="G170" s="7" t="b">
        <v>0</v>
      </c>
      <c r="H170" s="7">
        <v>6</v>
      </c>
      <c r="I170" s="7">
        <v>2</v>
      </c>
      <c r="J170" s="37">
        <v>0.16</v>
      </c>
      <c r="K170" s="6" t="str">
        <f t="shared" si="2"/>
        <v>Sat</v>
      </c>
      <c r="L170" s="25">
        <f>IF(DATA_1_M[[#This Row],[TEMP]]="",AVERAGE(DATA_1_M[TEMP]),DATA_1_M[[#This Row],[TEMP]])</f>
        <v>0.16</v>
      </c>
      <c r="M170" s="64">
        <f>TIME(DATA_1_M[[#This Row],[HR]],,)</f>
        <v>0.29166666666666669</v>
      </c>
      <c r="N170" s="7" t="str">
        <f>TEXT(DATA_1_M[[#This Row],[DTEDAY]],"MMM")</f>
        <v>Jan</v>
      </c>
      <c r="O170" s="7" t="str">
        <f>TEXT(DATA_1_M[[#This Row],[DTEDAY]],"YYY")</f>
        <v>2011</v>
      </c>
      <c r="P170" s="7" t="str" cm="1">
        <f t="array" ref="P170">_xlfn.SWITCH(DATA_1_M[[#This Row],[WEATHERSIT]],1,"CLEAR SKY",2,"MIST SKY",3,"DARK SKY",4,"RAINY &amp; DARK SKY")</f>
        <v>MIST SKY</v>
      </c>
      <c r="Q170" s="7" t="str" cm="1">
        <f t="array" ref="Q170">_xlfn.SWITCH(DATA_1_M[[#This Row],[SEASON]],1,"WINTER",2,"SUMMER",3,"MONSOON",4,"POST MONSOON/AUTUMN")</f>
        <v>WINTER</v>
      </c>
    </row>
    <row r="171" spans="1:17" ht="12.75" x14ac:dyDescent="0.2">
      <c r="A171" s="9">
        <v>170</v>
      </c>
      <c r="B171" s="8">
        <v>40551</v>
      </c>
      <c r="C171" s="7">
        <v>1</v>
      </c>
      <c r="D171" s="7">
        <v>0</v>
      </c>
      <c r="E171" s="7">
        <v>1</v>
      </c>
      <c r="F171" s="7">
        <v>8</v>
      </c>
      <c r="G171" s="7" t="b">
        <v>0</v>
      </c>
      <c r="H171" s="7">
        <v>6</v>
      </c>
      <c r="I171" s="7">
        <v>3</v>
      </c>
      <c r="J171" s="37">
        <v>0.16</v>
      </c>
      <c r="K171" s="6" t="str">
        <f t="shared" si="2"/>
        <v>Sat</v>
      </c>
      <c r="L171" s="25">
        <f>IF(DATA_1_M[[#This Row],[TEMP]]="",AVERAGE(DATA_1_M[TEMP]),DATA_1_M[[#This Row],[TEMP]])</f>
        <v>0.16</v>
      </c>
      <c r="M171" s="64">
        <f>TIME(DATA_1_M[[#This Row],[HR]],,)</f>
        <v>0.33333333333333331</v>
      </c>
      <c r="N171" s="7" t="str">
        <f>TEXT(DATA_1_M[[#This Row],[DTEDAY]],"MMM")</f>
        <v>Jan</v>
      </c>
      <c r="O171" s="7" t="str">
        <f>TEXT(DATA_1_M[[#This Row],[DTEDAY]],"YYY")</f>
        <v>2011</v>
      </c>
      <c r="P171" s="7" t="str" cm="1">
        <f t="array" ref="P171">_xlfn.SWITCH(DATA_1_M[[#This Row],[WEATHERSIT]],1,"CLEAR SKY",2,"MIST SKY",3,"DARK SKY",4,"RAINY &amp; DARK SKY")</f>
        <v>DARK SKY</v>
      </c>
      <c r="Q171" s="7" t="str" cm="1">
        <f t="array" ref="Q171">_xlfn.SWITCH(DATA_1_M[[#This Row],[SEASON]],1,"WINTER",2,"SUMMER",3,"MONSOON",4,"POST MONSOON/AUTUMN")</f>
        <v>WINTER</v>
      </c>
    </row>
    <row r="172" spans="1:17" ht="12.75" x14ac:dyDescent="0.2">
      <c r="A172" s="9">
        <v>171</v>
      </c>
      <c r="B172" s="8">
        <v>40551</v>
      </c>
      <c r="C172" s="7">
        <v>1</v>
      </c>
      <c r="D172" s="7">
        <v>0</v>
      </c>
      <c r="E172" s="7">
        <v>1</v>
      </c>
      <c r="F172" s="7">
        <v>9</v>
      </c>
      <c r="G172" s="7" t="b">
        <v>0</v>
      </c>
      <c r="H172" s="7">
        <v>6</v>
      </c>
      <c r="I172" s="7">
        <v>3</v>
      </c>
      <c r="J172" s="37">
        <v>0.16</v>
      </c>
      <c r="K172" s="6" t="str">
        <f t="shared" si="2"/>
        <v>Sat</v>
      </c>
      <c r="L172" s="25">
        <f>IF(DATA_1_M[[#This Row],[TEMP]]="",AVERAGE(DATA_1_M[TEMP]),DATA_1_M[[#This Row],[TEMP]])</f>
        <v>0.16</v>
      </c>
      <c r="M172" s="64">
        <f>TIME(DATA_1_M[[#This Row],[HR]],,)</f>
        <v>0.375</v>
      </c>
      <c r="N172" s="7" t="str">
        <f>TEXT(DATA_1_M[[#This Row],[DTEDAY]],"MMM")</f>
        <v>Jan</v>
      </c>
      <c r="O172" s="7" t="str">
        <f>TEXT(DATA_1_M[[#This Row],[DTEDAY]],"YYY")</f>
        <v>2011</v>
      </c>
      <c r="P172" s="7" t="str" cm="1">
        <f t="array" ref="P172">_xlfn.SWITCH(DATA_1_M[[#This Row],[WEATHERSIT]],1,"CLEAR SKY",2,"MIST SKY",3,"DARK SKY",4,"RAINY &amp; DARK SKY")</f>
        <v>DARK SKY</v>
      </c>
      <c r="Q172" s="7" t="str" cm="1">
        <f t="array" ref="Q172">_xlfn.SWITCH(DATA_1_M[[#This Row],[SEASON]],1,"WINTER",2,"SUMMER",3,"MONSOON",4,"POST MONSOON/AUTUMN")</f>
        <v>WINTER</v>
      </c>
    </row>
    <row r="173" spans="1:17" ht="12.75" x14ac:dyDescent="0.2">
      <c r="A173" s="9">
        <v>172</v>
      </c>
      <c r="B173" s="8">
        <v>40551</v>
      </c>
      <c r="C173" s="7">
        <v>1</v>
      </c>
      <c r="D173" s="7">
        <v>0</v>
      </c>
      <c r="E173" s="7">
        <v>1</v>
      </c>
      <c r="F173" s="7">
        <v>10</v>
      </c>
      <c r="G173" s="7" t="b">
        <v>0</v>
      </c>
      <c r="H173" s="7">
        <v>6</v>
      </c>
      <c r="I173" s="7">
        <v>2</v>
      </c>
      <c r="J173" s="37">
        <v>0.18</v>
      </c>
      <c r="K173" s="6" t="str">
        <f t="shared" si="2"/>
        <v>Sat</v>
      </c>
      <c r="L173" s="25">
        <f>IF(DATA_1_M[[#This Row],[TEMP]]="",AVERAGE(DATA_1_M[TEMP]),DATA_1_M[[#This Row],[TEMP]])</f>
        <v>0.18</v>
      </c>
      <c r="M173" s="64">
        <f>TIME(DATA_1_M[[#This Row],[HR]],,)</f>
        <v>0.41666666666666669</v>
      </c>
      <c r="N173" s="7" t="str">
        <f>TEXT(DATA_1_M[[#This Row],[DTEDAY]],"MMM")</f>
        <v>Jan</v>
      </c>
      <c r="O173" s="7" t="str">
        <f>TEXT(DATA_1_M[[#This Row],[DTEDAY]],"YYY")</f>
        <v>2011</v>
      </c>
      <c r="P173" s="7" t="str" cm="1">
        <f t="array" ref="P173">_xlfn.SWITCH(DATA_1_M[[#This Row],[WEATHERSIT]],1,"CLEAR SKY",2,"MIST SKY",3,"DARK SKY",4,"RAINY &amp; DARK SKY")</f>
        <v>MIST SKY</v>
      </c>
      <c r="Q173" s="7" t="str" cm="1">
        <f t="array" ref="Q173">_xlfn.SWITCH(DATA_1_M[[#This Row],[SEASON]],1,"WINTER",2,"SUMMER",3,"MONSOON",4,"POST MONSOON/AUTUMN")</f>
        <v>WINTER</v>
      </c>
    </row>
    <row r="174" spans="1:17" ht="12.75" x14ac:dyDescent="0.2">
      <c r="A174" s="9">
        <v>173</v>
      </c>
      <c r="B174" s="8">
        <v>40551</v>
      </c>
      <c r="C174" s="7">
        <v>1</v>
      </c>
      <c r="D174" s="7">
        <v>0</v>
      </c>
      <c r="E174" s="7">
        <v>1</v>
      </c>
      <c r="F174" s="7">
        <v>11</v>
      </c>
      <c r="G174" s="7" t="b">
        <v>0</v>
      </c>
      <c r="H174" s="7">
        <v>6</v>
      </c>
      <c r="I174" s="7">
        <v>2</v>
      </c>
      <c r="J174" s="37">
        <v>0.2</v>
      </c>
      <c r="K174" s="6" t="str">
        <f t="shared" si="2"/>
        <v>Sat</v>
      </c>
      <c r="L174" s="25">
        <f>IF(DATA_1_M[[#This Row],[TEMP]]="",AVERAGE(DATA_1_M[TEMP]),DATA_1_M[[#This Row],[TEMP]])</f>
        <v>0.2</v>
      </c>
      <c r="M174" s="64">
        <f>TIME(DATA_1_M[[#This Row],[HR]],,)</f>
        <v>0.45833333333333331</v>
      </c>
      <c r="N174" s="7" t="str">
        <f>TEXT(DATA_1_M[[#This Row],[DTEDAY]],"MMM")</f>
        <v>Jan</v>
      </c>
      <c r="O174" s="7" t="str">
        <f>TEXT(DATA_1_M[[#This Row],[DTEDAY]],"YYY")</f>
        <v>2011</v>
      </c>
      <c r="P174" s="7" t="str" cm="1">
        <f t="array" ref="P174">_xlfn.SWITCH(DATA_1_M[[#This Row],[WEATHERSIT]],1,"CLEAR SKY",2,"MIST SKY",3,"DARK SKY",4,"RAINY &amp; DARK SKY")</f>
        <v>MIST SKY</v>
      </c>
      <c r="Q174" s="7" t="str" cm="1">
        <f t="array" ref="Q174">_xlfn.SWITCH(DATA_1_M[[#This Row],[SEASON]],1,"WINTER",2,"SUMMER",3,"MONSOON",4,"POST MONSOON/AUTUMN")</f>
        <v>WINTER</v>
      </c>
    </row>
    <row r="175" spans="1:17" ht="12.75" x14ac:dyDescent="0.2">
      <c r="A175" s="9">
        <v>174</v>
      </c>
      <c r="B175" s="8">
        <v>40551</v>
      </c>
      <c r="C175" s="7">
        <v>1</v>
      </c>
      <c r="D175" s="7">
        <v>0</v>
      </c>
      <c r="E175" s="7">
        <v>1</v>
      </c>
      <c r="F175" s="7">
        <v>12</v>
      </c>
      <c r="G175" s="7" t="b">
        <v>0</v>
      </c>
      <c r="H175" s="7">
        <v>6</v>
      </c>
      <c r="I175" s="7">
        <v>2</v>
      </c>
      <c r="J175" s="37">
        <v>0.2</v>
      </c>
      <c r="K175" s="6" t="str">
        <f t="shared" si="2"/>
        <v>Sat</v>
      </c>
      <c r="L175" s="25">
        <f>IF(DATA_1_M[[#This Row],[TEMP]]="",AVERAGE(DATA_1_M[TEMP]),DATA_1_M[[#This Row],[TEMP]])</f>
        <v>0.2</v>
      </c>
      <c r="M175" s="64">
        <f>TIME(DATA_1_M[[#This Row],[HR]],,)</f>
        <v>0.5</v>
      </c>
      <c r="N175" s="7" t="str">
        <f>TEXT(DATA_1_M[[#This Row],[DTEDAY]],"MMM")</f>
        <v>Jan</v>
      </c>
      <c r="O175" s="7" t="str">
        <f>TEXT(DATA_1_M[[#This Row],[DTEDAY]],"YYY")</f>
        <v>2011</v>
      </c>
      <c r="P175" s="7" t="str" cm="1">
        <f t="array" ref="P175">_xlfn.SWITCH(DATA_1_M[[#This Row],[WEATHERSIT]],1,"CLEAR SKY",2,"MIST SKY",3,"DARK SKY",4,"RAINY &amp; DARK SKY")</f>
        <v>MIST SKY</v>
      </c>
      <c r="Q175" s="7" t="str" cm="1">
        <f t="array" ref="Q175">_xlfn.SWITCH(DATA_1_M[[#This Row],[SEASON]],1,"WINTER",2,"SUMMER",3,"MONSOON",4,"POST MONSOON/AUTUMN")</f>
        <v>WINTER</v>
      </c>
    </row>
    <row r="176" spans="1:17" ht="12.75" x14ac:dyDescent="0.2">
      <c r="A176" s="9">
        <v>175</v>
      </c>
      <c r="B176" s="8">
        <v>40551</v>
      </c>
      <c r="C176" s="7">
        <v>1</v>
      </c>
      <c r="D176" s="7">
        <v>0</v>
      </c>
      <c r="E176" s="7">
        <v>1</v>
      </c>
      <c r="F176" s="7">
        <v>13</v>
      </c>
      <c r="G176" s="7" t="b">
        <v>0</v>
      </c>
      <c r="H176" s="7">
        <v>6</v>
      </c>
      <c r="I176" s="7">
        <v>1</v>
      </c>
      <c r="J176" s="37">
        <v>0.2</v>
      </c>
      <c r="K176" s="6" t="str">
        <f t="shared" si="2"/>
        <v>Sat</v>
      </c>
      <c r="L176" s="25">
        <f>IF(DATA_1_M[[#This Row],[TEMP]]="",AVERAGE(DATA_1_M[TEMP]),DATA_1_M[[#This Row],[TEMP]])</f>
        <v>0.2</v>
      </c>
      <c r="M176" s="64">
        <f>TIME(DATA_1_M[[#This Row],[HR]],,)</f>
        <v>0.54166666666666663</v>
      </c>
      <c r="N176" s="7" t="str">
        <f>TEXT(DATA_1_M[[#This Row],[DTEDAY]],"MMM")</f>
        <v>Jan</v>
      </c>
      <c r="O176" s="7" t="str">
        <f>TEXT(DATA_1_M[[#This Row],[DTEDAY]],"YYY")</f>
        <v>2011</v>
      </c>
      <c r="P176" s="7" t="str" cm="1">
        <f t="array" ref="P176">_xlfn.SWITCH(DATA_1_M[[#This Row],[WEATHERSIT]],1,"CLEAR SKY",2,"MIST SKY",3,"DARK SKY",4,"RAINY &amp; DARK SKY")</f>
        <v>CLEAR SKY</v>
      </c>
      <c r="Q176" s="7" t="str" cm="1">
        <f t="array" ref="Q176">_xlfn.SWITCH(DATA_1_M[[#This Row],[SEASON]],1,"WINTER",2,"SUMMER",3,"MONSOON",4,"POST MONSOON/AUTUMN")</f>
        <v>WINTER</v>
      </c>
    </row>
    <row r="177" spans="1:17" ht="12.75" x14ac:dyDescent="0.2">
      <c r="A177" s="9">
        <v>176</v>
      </c>
      <c r="B177" s="8">
        <v>40551</v>
      </c>
      <c r="C177" s="7">
        <v>1</v>
      </c>
      <c r="D177" s="7">
        <v>0</v>
      </c>
      <c r="E177" s="7">
        <v>1</v>
      </c>
      <c r="F177" s="7">
        <v>14</v>
      </c>
      <c r="G177" s="7" t="b">
        <v>0</v>
      </c>
      <c r="H177" s="7">
        <v>6</v>
      </c>
      <c r="I177" s="7">
        <v>1</v>
      </c>
      <c r="J177" s="37">
        <v>0.2</v>
      </c>
      <c r="K177" s="6" t="str">
        <f t="shared" si="2"/>
        <v>Sat</v>
      </c>
      <c r="L177" s="25">
        <f>IF(DATA_1_M[[#This Row],[TEMP]]="",AVERAGE(DATA_1_M[TEMP]),DATA_1_M[[#This Row],[TEMP]])</f>
        <v>0.2</v>
      </c>
      <c r="M177" s="64">
        <f>TIME(DATA_1_M[[#This Row],[HR]],,)</f>
        <v>0.58333333333333337</v>
      </c>
      <c r="N177" s="7" t="str">
        <f>TEXT(DATA_1_M[[#This Row],[DTEDAY]],"MMM")</f>
        <v>Jan</v>
      </c>
      <c r="O177" s="7" t="str">
        <f>TEXT(DATA_1_M[[#This Row],[DTEDAY]],"YYY")</f>
        <v>2011</v>
      </c>
      <c r="P177" s="7" t="str" cm="1">
        <f t="array" ref="P177">_xlfn.SWITCH(DATA_1_M[[#This Row],[WEATHERSIT]],1,"CLEAR SKY",2,"MIST SKY",3,"DARK SKY",4,"RAINY &amp; DARK SKY")</f>
        <v>CLEAR SKY</v>
      </c>
      <c r="Q177" s="7" t="str" cm="1">
        <f t="array" ref="Q177">_xlfn.SWITCH(DATA_1_M[[#This Row],[SEASON]],1,"WINTER",2,"SUMMER",3,"MONSOON",4,"POST MONSOON/AUTUMN")</f>
        <v>WINTER</v>
      </c>
    </row>
    <row r="178" spans="1:17" ht="12.75" x14ac:dyDescent="0.2">
      <c r="A178" s="9">
        <v>177</v>
      </c>
      <c r="B178" s="8">
        <v>40551</v>
      </c>
      <c r="C178" s="7">
        <v>1</v>
      </c>
      <c r="D178" s="7">
        <v>0</v>
      </c>
      <c r="E178" s="7">
        <v>1</v>
      </c>
      <c r="F178" s="7">
        <v>15</v>
      </c>
      <c r="G178" s="7" t="b">
        <v>0</v>
      </c>
      <c r="H178" s="7">
        <v>6</v>
      </c>
      <c r="I178" s="7">
        <v>1</v>
      </c>
      <c r="J178" s="37">
        <v>0.2</v>
      </c>
      <c r="K178" s="6" t="str">
        <f t="shared" si="2"/>
        <v>Sat</v>
      </c>
      <c r="L178" s="25">
        <f>IF(DATA_1_M[[#This Row],[TEMP]]="",AVERAGE(DATA_1_M[TEMP]),DATA_1_M[[#This Row],[TEMP]])</f>
        <v>0.2</v>
      </c>
      <c r="M178" s="64">
        <f>TIME(DATA_1_M[[#This Row],[HR]],,)</f>
        <v>0.625</v>
      </c>
      <c r="N178" s="7" t="str">
        <f>TEXT(DATA_1_M[[#This Row],[DTEDAY]],"MMM")</f>
        <v>Jan</v>
      </c>
      <c r="O178" s="7" t="str">
        <f>TEXT(DATA_1_M[[#This Row],[DTEDAY]],"YYY")</f>
        <v>2011</v>
      </c>
      <c r="P178" s="7" t="str" cm="1">
        <f t="array" ref="P178">_xlfn.SWITCH(DATA_1_M[[#This Row],[WEATHERSIT]],1,"CLEAR SKY",2,"MIST SKY",3,"DARK SKY",4,"RAINY &amp; DARK SKY")</f>
        <v>CLEAR SKY</v>
      </c>
      <c r="Q178" s="7" t="str" cm="1">
        <f t="array" ref="Q178">_xlfn.SWITCH(DATA_1_M[[#This Row],[SEASON]],1,"WINTER",2,"SUMMER",3,"MONSOON",4,"POST MONSOON/AUTUMN")</f>
        <v>WINTER</v>
      </c>
    </row>
    <row r="179" spans="1:17" ht="12.75" x14ac:dyDescent="0.2">
      <c r="A179" s="9">
        <v>178</v>
      </c>
      <c r="B179" s="8">
        <v>40551</v>
      </c>
      <c r="C179" s="7">
        <v>1</v>
      </c>
      <c r="D179" s="7">
        <v>0</v>
      </c>
      <c r="E179" s="7">
        <v>1</v>
      </c>
      <c r="F179" s="7">
        <v>16</v>
      </c>
      <c r="G179" s="7" t="b">
        <v>0</v>
      </c>
      <c r="H179" s="7">
        <v>6</v>
      </c>
      <c r="I179" s="7">
        <v>1</v>
      </c>
      <c r="J179" s="37">
        <v>0.18</v>
      </c>
      <c r="K179" s="6" t="str">
        <f t="shared" si="2"/>
        <v>Sat</v>
      </c>
      <c r="L179" s="25">
        <f>IF(DATA_1_M[[#This Row],[TEMP]]="",AVERAGE(DATA_1_M[TEMP]),DATA_1_M[[#This Row],[TEMP]])</f>
        <v>0.18</v>
      </c>
      <c r="M179" s="64">
        <f>TIME(DATA_1_M[[#This Row],[HR]],,)</f>
        <v>0.66666666666666663</v>
      </c>
      <c r="N179" s="7" t="str">
        <f>TEXT(DATA_1_M[[#This Row],[DTEDAY]],"MMM")</f>
        <v>Jan</v>
      </c>
      <c r="O179" s="7" t="str">
        <f>TEXT(DATA_1_M[[#This Row],[DTEDAY]],"YYY")</f>
        <v>2011</v>
      </c>
      <c r="P179" s="7" t="str" cm="1">
        <f t="array" ref="P179">_xlfn.SWITCH(DATA_1_M[[#This Row],[WEATHERSIT]],1,"CLEAR SKY",2,"MIST SKY",3,"DARK SKY",4,"RAINY &amp; DARK SKY")</f>
        <v>CLEAR SKY</v>
      </c>
      <c r="Q179" s="7" t="str" cm="1">
        <f t="array" ref="Q179">_xlfn.SWITCH(DATA_1_M[[#This Row],[SEASON]],1,"WINTER",2,"SUMMER",3,"MONSOON",4,"POST MONSOON/AUTUMN")</f>
        <v>WINTER</v>
      </c>
    </row>
    <row r="180" spans="1:17" ht="12.75" x14ac:dyDescent="0.2">
      <c r="A180" s="9">
        <v>179</v>
      </c>
      <c r="B180" s="8">
        <v>40551</v>
      </c>
      <c r="C180" s="7">
        <v>1</v>
      </c>
      <c r="D180" s="7">
        <v>0</v>
      </c>
      <c r="E180" s="7">
        <v>1</v>
      </c>
      <c r="F180" s="7">
        <v>17</v>
      </c>
      <c r="G180" s="7" t="b">
        <v>0</v>
      </c>
      <c r="H180" s="7">
        <v>6</v>
      </c>
      <c r="I180" s="7">
        <v>1</v>
      </c>
      <c r="J180" s="37">
        <v>0.16</v>
      </c>
      <c r="K180" s="6" t="str">
        <f t="shared" si="2"/>
        <v>Sat</v>
      </c>
      <c r="L180" s="25">
        <f>IF(DATA_1_M[[#This Row],[TEMP]]="",AVERAGE(DATA_1_M[TEMP]),DATA_1_M[[#This Row],[TEMP]])</f>
        <v>0.16</v>
      </c>
      <c r="M180" s="64">
        <f>TIME(DATA_1_M[[#This Row],[HR]],,)</f>
        <v>0.70833333333333337</v>
      </c>
      <c r="N180" s="7" t="str">
        <f>TEXT(DATA_1_M[[#This Row],[DTEDAY]],"MMM")</f>
        <v>Jan</v>
      </c>
      <c r="O180" s="7" t="str">
        <f>TEXT(DATA_1_M[[#This Row],[DTEDAY]],"YYY")</f>
        <v>2011</v>
      </c>
      <c r="P180" s="7" t="str" cm="1">
        <f t="array" ref="P180">_xlfn.SWITCH(DATA_1_M[[#This Row],[WEATHERSIT]],1,"CLEAR SKY",2,"MIST SKY",3,"DARK SKY",4,"RAINY &amp; DARK SKY")</f>
        <v>CLEAR SKY</v>
      </c>
      <c r="Q180" s="7" t="str" cm="1">
        <f t="array" ref="Q180">_xlfn.SWITCH(DATA_1_M[[#This Row],[SEASON]],1,"WINTER",2,"SUMMER",3,"MONSOON",4,"POST MONSOON/AUTUMN")</f>
        <v>WINTER</v>
      </c>
    </row>
    <row r="181" spans="1:17" ht="12.75" x14ac:dyDescent="0.2">
      <c r="A181" s="9">
        <v>180</v>
      </c>
      <c r="B181" s="8">
        <v>40551</v>
      </c>
      <c r="C181" s="7">
        <v>1</v>
      </c>
      <c r="D181" s="7">
        <v>0</v>
      </c>
      <c r="E181" s="7">
        <v>1</v>
      </c>
      <c r="F181" s="7">
        <v>18</v>
      </c>
      <c r="G181" s="7" t="b">
        <v>0</v>
      </c>
      <c r="H181" s="7">
        <v>6</v>
      </c>
      <c r="I181" s="7">
        <v>1</v>
      </c>
      <c r="J181" s="37">
        <v>0.14000000000000001</v>
      </c>
      <c r="K181" s="6" t="str">
        <f t="shared" si="2"/>
        <v>Sat</v>
      </c>
      <c r="L181" s="25">
        <f>IF(DATA_1_M[[#This Row],[TEMP]]="",AVERAGE(DATA_1_M[TEMP]),DATA_1_M[[#This Row],[TEMP]])</f>
        <v>0.14000000000000001</v>
      </c>
      <c r="M181" s="64">
        <f>TIME(DATA_1_M[[#This Row],[HR]],,)</f>
        <v>0.75</v>
      </c>
      <c r="N181" s="7" t="str">
        <f>TEXT(DATA_1_M[[#This Row],[DTEDAY]],"MMM")</f>
        <v>Jan</v>
      </c>
      <c r="O181" s="7" t="str">
        <f>TEXT(DATA_1_M[[#This Row],[DTEDAY]],"YYY")</f>
        <v>2011</v>
      </c>
      <c r="P181" s="7" t="str" cm="1">
        <f t="array" ref="P181">_xlfn.SWITCH(DATA_1_M[[#This Row],[WEATHERSIT]],1,"CLEAR SKY",2,"MIST SKY",3,"DARK SKY",4,"RAINY &amp; DARK SKY")</f>
        <v>CLEAR SKY</v>
      </c>
      <c r="Q181" s="7" t="str" cm="1">
        <f t="array" ref="Q181">_xlfn.SWITCH(DATA_1_M[[#This Row],[SEASON]],1,"WINTER",2,"SUMMER",3,"MONSOON",4,"POST MONSOON/AUTUMN")</f>
        <v>WINTER</v>
      </c>
    </row>
    <row r="182" spans="1:17" ht="12.75" x14ac:dyDescent="0.2">
      <c r="A182" s="9">
        <v>181</v>
      </c>
      <c r="B182" s="8">
        <v>40551</v>
      </c>
      <c r="C182" s="7">
        <v>1</v>
      </c>
      <c r="D182" s="7">
        <v>0</v>
      </c>
      <c r="E182" s="7">
        <v>1</v>
      </c>
      <c r="F182" s="7">
        <v>19</v>
      </c>
      <c r="G182" s="7" t="b">
        <v>0</v>
      </c>
      <c r="H182" s="7">
        <v>6</v>
      </c>
      <c r="I182" s="7">
        <v>1</v>
      </c>
      <c r="J182" s="37">
        <v>0.14000000000000001</v>
      </c>
      <c r="K182" s="6" t="str">
        <f t="shared" si="2"/>
        <v>Sat</v>
      </c>
      <c r="L182" s="25">
        <f>IF(DATA_1_M[[#This Row],[TEMP]]="",AVERAGE(DATA_1_M[TEMP]),DATA_1_M[[#This Row],[TEMP]])</f>
        <v>0.14000000000000001</v>
      </c>
      <c r="M182" s="64">
        <f>TIME(DATA_1_M[[#This Row],[HR]],,)</f>
        <v>0.79166666666666663</v>
      </c>
      <c r="N182" s="7" t="str">
        <f>TEXT(DATA_1_M[[#This Row],[DTEDAY]],"MMM")</f>
        <v>Jan</v>
      </c>
      <c r="O182" s="7" t="str">
        <f>TEXT(DATA_1_M[[#This Row],[DTEDAY]],"YYY")</f>
        <v>2011</v>
      </c>
      <c r="P182" s="7" t="str" cm="1">
        <f t="array" ref="P182">_xlfn.SWITCH(DATA_1_M[[#This Row],[WEATHERSIT]],1,"CLEAR SKY",2,"MIST SKY",3,"DARK SKY",4,"RAINY &amp; DARK SKY")</f>
        <v>CLEAR SKY</v>
      </c>
      <c r="Q182" s="7" t="str" cm="1">
        <f t="array" ref="Q182">_xlfn.SWITCH(DATA_1_M[[#This Row],[SEASON]],1,"WINTER",2,"SUMMER",3,"MONSOON",4,"POST MONSOON/AUTUMN")</f>
        <v>WINTER</v>
      </c>
    </row>
    <row r="183" spans="1:17" ht="12.75" x14ac:dyDescent="0.2">
      <c r="A183" s="9">
        <v>182</v>
      </c>
      <c r="B183" s="8">
        <v>40551</v>
      </c>
      <c r="C183" s="7">
        <v>1</v>
      </c>
      <c r="D183" s="7">
        <v>0</v>
      </c>
      <c r="E183" s="7">
        <v>1</v>
      </c>
      <c r="F183" s="7">
        <v>20</v>
      </c>
      <c r="G183" s="7" t="b">
        <v>0</v>
      </c>
      <c r="H183" s="7">
        <v>6</v>
      </c>
      <c r="I183" s="7">
        <v>1</v>
      </c>
      <c r="J183" s="37">
        <v>0.12</v>
      </c>
      <c r="K183" s="6" t="str">
        <f t="shared" si="2"/>
        <v>Sat</v>
      </c>
      <c r="L183" s="25">
        <f>IF(DATA_1_M[[#This Row],[TEMP]]="",AVERAGE(DATA_1_M[TEMP]),DATA_1_M[[#This Row],[TEMP]])</f>
        <v>0.12</v>
      </c>
      <c r="M183" s="64">
        <f>TIME(DATA_1_M[[#This Row],[HR]],,)</f>
        <v>0.83333333333333337</v>
      </c>
      <c r="N183" s="7" t="str">
        <f>TEXT(DATA_1_M[[#This Row],[DTEDAY]],"MMM")</f>
        <v>Jan</v>
      </c>
      <c r="O183" s="7" t="str">
        <f>TEXT(DATA_1_M[[#This Row],[DTEDAY]],"YYY")</f>
        <v>2011</v>
      </c>
      <c r="P183" s="7" t="str" cm="1">
        <f t="array" ref="P183">_xlfn.SWITCH(DATA_1_M[[#This Row],[WEATHERSIT]],1,"CLEAR SKY",2,"MIST SKY",3,"DARK SKY",4,"RAINY &amp; DARK SKY")</f>
        <v>CLEAR SKY</v>
      </c>
      <c r="Q183" s="7" t="str" cm="1">
        <f t="array" ref="Q183">_xlfn.SWITCH(DATA_1_M[[#This Row],[SEASON]],1,"WINTER",2,"SUMMER",3,"MONSOON",4,"POST MONSOON/AUTUMN")</f>
        <v>WINTER</v>
      </c>
    </row>
    <row r="184" spans="1:17" ht="12.75" x14ac:dyDescent="0.2">
      <c r="A184" s="9">
        <v>183</v>
      </c>
      <c r="B184" s="8">
        <v>40551</v>
      </c>
      <c r="C184" s="7">
        <v>1</v>
      </c>
      <c r="D184" s="7">
        <v>0</v>
      </c>
      <c r="E184" s="7">
        <v>1</v>
      </c>
      <c r="F184" s="7">
        <v>21</v>
      </c>
      <c r="G184" s="7" t="b">
        <v>0</v>
      </c>
      <c r="H184" s="7">
        <v>6</v>
      </c>
      <c r="I184" s="7">
        <v>1</v>
      </c>
      <c r="J184" s="37">
        <v>0.12</v>
      </c>
      <c r="K184" s="6" t="str">
        <f t="shared" si="2"/>
        <v>Sat</v>
      </c>
      <c r="L184" s="25">
        <f>IF(DATA_1_M[[#This Row],[TEMP]]="",AVERAGE(DATA_1_M[TEMP]),DATA_1_M[[#This Row],[TEMP]])</f>
        <v>0.12</v>
      </c>
      <c r="M184" s="64">
        <f>TIME(DATA_1_M[[#This Row],[HR]],,)</f>
        <v>0.875</v>
      </c>
      <c r="N184" s="7" t="str">
        <f>TEXT(DATA_1_M[[#This Row],[DTEDAY]],"MMM")</f>
        <v>Jan</v>
      </c>
      <c r="O184" s="7" t="str">
        <f>TEXT(DATA_1_M[[#This Row],[DTEDAY]],"YYY")</f>
        <v>2011</v>
      </c>
      <c r="P184" s="7" t="str" cm="1">
        <f t="array" ref="P184">_xlfn.SWITCH(DATA_1_M[[#This Row],[WEATHERSIT]],1,"CLEAR SKY",2,"MIST SKY",3,"DARK SKY",4,"RAINY &amp; DARK SKY")</f>
        <v>CLEAR SKY</v>
      </c>
      <c r="Q184" s="7" t="str" cm="1">
        <f t="array" ref="Q184">_xlfn.SWITCH(DATA_1_M[[#This Row],[SEASON]],1,"WINTER",2,"SUMMER",3,"MONSOON",4,"POST MONSOON/AUTUMN")</f>
        <v>WINTER</v>
      </c>
    </row>
    <row r="185" spans="1:17" ht="12.75" x14ac:dyDescent="0.2">
      <c r="A185" s="9">
        <v>184</v>
      </c>
      <c r="B185" s="8">
        <v>40551</v>
      </c>
      <c r="C185" s="7">
        <v>1</v>
      </c>
      <c r="D185" s="7">
        <v>0</v>
      </c>
      <c r="E185" s="7">
        <v>1</v>
      </c>
      <c r="F185" s="7">
        <v>22</v>
      </c>
      <c r="G185" s="7" t="b">
        <v>0</v>
      </c>
      <c r="H185" s="7">
        <v>6</v>
      </c>
      <c r="I185" s="7">
        <v>1</v>
      </c>
      <c r="J185" s="37">
        <v>0.12</v>
      </c>
      <c r="K185" s="6" t="str">
        <f t="shared" si="2"/>
        <v>Sat</v>
      </c>
      <c r="L185" s="25">
        <f>IF(DATA_1_M[[#This Row],[TEMP]]="",AVERAGE(DATA_1_M[TEMP]),DATA_1_M[[#This Row],[TEMP]])</f>
        <v>0.12</v>
      </c>
      <c r="M185" s="64">
        <f>TIME(DATA_1_M[[#This Row],[HR]],,)</f>
        <v>0.91666666666666663</v>
      </c>
      <c r="N185" s="7" t="str">
        <f>TEXT(DATA_1_M[[#This Row],[DTEDAY]],"MMM")</f>
        <v>Jan</v>
      </c>
      <c r="O185" s="7" t="str">
        <f>TEXT(DATA_1_M[[#This Row],[DTEDAY]],"YYY")</f>
        <v>2011</v>
      </c>
      <c r="P185" s="7" t="str" cm="1">
        <f t="array" ref="P185">_xlfn.SWITCH(DATA_1_M[[#This Row],[WEATHERSIT]],1,"CLEAR SKY",2,"MIST SKY",3,"DARK SKY",4,"RAINY &amp; DARK SKY")</f>
        <v>CLEAR SKY</v>
      </c>
      <c r="Q185" s="7" t="str" cm="1">
        <f t="array" ref="Q185">_xlfn.SWITCH(DATA_1_M[[#This Row],[SEASON]],1,"WINTER",2,"SUMMER",3,"MONSOON",4,"POST MONSOON/AUTUMN")</f>
        <v>WINTER</v>
      </c>
    </row>
    <row r="186" spans="1:17" ht="12.75" x14ac:dyDescent="0.2">
      <c r="A186" s="9">
        <v>185</v>
      </c>
      <c r="B186" s="8">
        <v>40551</v>
      </c>
      <c r="C186" s="7">
        <v>1</v>
      </c>
      <c r="D186" s="7">
        <v>0</v>
      </c>
      <c r="E186" s="7">
        <v>1</v>
      </c>
      <c r="F186" s="7">
        <v>23</v>
      </c>
      <c r="G186" s="7" t="b">
        <v>0</v>
      </c>
      <c r="H186" s="7">
        <v>6</v>
      </c>
      <c r="I186" s="7">
        <v>1</v>
      </c>
      <c r="J186" s="37">
        <v>0.1</v>
      </c>
      <c r="K186" s="6" t="str">
        <f t="shared" si="2"/>
        <v>Sat</v>
      </c>
      <c r="L186" s="25">
        <f>IF(DATA_1_M[[#This Row],[TEMP]]="",AVERAGE(DATA_1_M[TEMP]),DATA_1_M[[#This Row],[TEMP]])</f>
        <v>0.1</v>
      </c>
      <c r="M186" s="64">
        <f>TIME(DATA_1_M[[#This Row],[HR]],,)</f>
        <v>0.95833333333333337</v>
      </c>
      <c r="N186" s="7" t="str">
        <f>TEXT(DATA_1_M[[#This Row],[DTEDAY]],"MMM")</f>
        <v>Jan</v>
      </c>
      <c r="O186" s="7" t="str">
        <f>TEXT(DATA_1_M[[#This Row],[DTEDAY]],"YYY")</f>
        <v>2011</v>
      </c>
      <c r="P186" s="7" t="str" cm="1">
        <f t="array" ref="P186">_xlfn.SWITCH(DATA_1_M[[#This Row],[WEATHERSIT]],1,"CLEAR SKY",2,"MIST SKY",3,"DARK SKY",4,"RAINY &amp; DARK SKY")</f>
        <v>CLEAR SKY</v>
      </c>
      <c r="Q186" s="7" t="str" cm="1">
        <f t="array" ref="Q186">_xlfn.SWITCH(DATA_1_M[[#This Row],[SEASON]],1,"WINTER",2,"SUMMER",3,"MONSOON",4,"POST MONSOON/AUTUMN")</f>
        <v>WINTER</v>
      </c>
    </row>
    <row r="187" spans="1:17" ht="12.75" x14ac:dyDescent="0.2">
      <c r="A187" s="9">
        <v>186</v>
      </c>
      <c r="B187" s="8">
        <v>40552</v>
      </c>
      <c r="C187" s="7">
        <v>1</v>
      </c>
      <c r="D187" s="7">
        <v>0</v>
      </c>
      <c r="E187" s="7">
        <v>1</v>
      </c>
      <c r="F187" s="7">
        <v>0</v>
      </c>
      <c r="G187" s="7" t="b">
        <v>0</v>
      </c>
      <c r="H187" s="7">
        <v>0</v>
      </c>
      <c r="I187" s="7">
        <v>1</v>
      </c>
      <c r="J187" s="37">
        <v>0.1</v>
      </c>
      <c r="K187" s="6" t="str">
        <f t="shared" si="2"/>
        <v>Sun</v>
      </c>
      <c r="L187" s="25">
        <f>IF(DATA_1_M[[#This Row],[TEMP]]="",AVERAGE(DATA_1_M[TEMP]),DATA_1_M[[#This Row],[TEMP]])</f>
        <v>0.1</v>
      </c>
      <c r="M187" s="64">
        <f>TIME(DATA_1_M[[#This Row],[HR]],,)</f>
        <v>0</v>
      </c>
      <c r="N187" s="7" t="str">
        <f>TEXT(DATA_1_M[[#This Row],[DTEDAY]],"MMM")</f>
        <v>Jan</v>
      </c>
      <c r="O187" s="7" t="str">
        <f>TEXT(DATA_1_M[[#This Row],[DTEDAY]],"YYY")</f>
        <v>2011</v>
      </c>
      <c r="P187" s="7" t="str" cm="1">
        <f t="array" ref="P187">_xlfn.SWITCH(DATA_1_M[[#This Row],[WEATHERSIT]],1,"CLEAR SKY",2,"MIST SKY",3,"DARK SKY",4,"RAINY &amp; DARK SKY")</f>
        <v>CLEAR SKY</v>
      </c>
      <c r="Q187" s="7" t="str" cm="1">
        <f t="array" ref="Q187">_xlfn.SWITCH(DATA_1_M[[#This Row],[SEASON]],1,"WINTER",2,"SUMMER",3,"MONSOON",4,"POST MONSOON/AUTUMN")</f>
        <v>WINTER</v>
      </c>
    </row>
    <row r="188" spans="1:17" ht="12.75" x14ac:dyDescent="0.2">
      <c r="A188" s="9">
        <v>187</v>
      </c>
      <c r="B188" s="8">
        <v>40552</v>
      </c>
      <c r="C188" s="7">
        <v>1</v>
      </c>
      <c r="D188" s="7">
        <v>0</v>
      </c>
      <c r="E188" s="7">
        <v>1</v>
      </c>
      <c r="F188" s="7">
        <v>1</v>
      </c>
      <c r="G188" s="7" t="b">
        <v>0</v>
      </c>
      <c r="H188" s="7">
        <v>0</v>
      </c>
      <c r="I188" s="7">
        <v>1</v>
      </c>
      <c r="J188" s="37">
        <v>0.1</v>
      </c>
      <c r="K188" s="6" t="str">
        <f t="shared" si="2"/>
        <v>Sun</v>
      </c>
      <c r="L188" s="25">
        <f>IF(DATA_1_M[[#This Row],[TEMP]]="",AVERAGE(DATA_1_M[TEMP]),DATA_1_M[[#This Row],[TEMP]])</f>
        <v>0.1</v>
      </c>
      <c r="M188" s="64">
        <f>TIME(DATA_1_M[[#This Row],[HR]],,)</f>
        <v>4.1666666666666664E-2</v>
      </c>
      <c r="N188" s="7" t="str">
        <f>TEXT(DATA_1_M[[#This Row],[DTEDAY]],"MMM")</f>
        <v>Jan</v>
      </c>
      <c r="O188" s="7" t="str">
        <f>TEXT(DATA_1_M[[#This Row],[DTEDAY]],"YYY")</f>
        <v>2011</v>
      </c>
      <c r="P188" s="7" t="str" cm="1">
        <f t="array" ref="P188">_xlfn.SWITCH(DATA_1_M[[#This Row],[WEATHERSIT]],1,"CLEAR SKY",2,"MIST SKY",3,"DARK SKY",4,"RAINY &amp; DARK SKY")</f>
        <v>CLEAR SKY</v>
      </c>
      <c r="Q188" s="7" t="str" cm="1">
        <f t="array" ref="Q188">_xlfn.SWITCH(DATA_1_M[[#This Row],[SEASON]],1,"WINTER",2,"SUMMER",3,"MONSOON",4,"POST MONSOON/AUTUMN")</f>
        <v>WINTER</v>
      </c>
    </row>
    <row r="189" spans="1:17" ht="12.75" x14ac:dyDescent="0.2">
      <c r="A189" s="9">
        <v>188</v>
      </c>
      <c r="B189" s="8">
        <v>40552</v>
      </c>
      <c r="C189" s="7">
        <v>1</v>
      </c>
      <c r="D189" s="7">
        <v>0</v>
      </c>
      <c r="E189" s="7">
        <v>1</v>
      </c>
      <c r="F189" s="7">
        <v>2</v>
      </c>
      <c r="G189" s="7" t="b">
        <v>0</v>
      </c>
      <c r="H189" s="7">
        <v>0</v>
      </c>
      <c r="I189" s="7">
        <v>1</v>
      </c>
      <c r="J189" s="37">
        <v>0.1</v>
      </c>
      <c r="K189" s="6" t="str">
        <f t="shared" si="2"/>
        <v>Sun</v>
      </c>
      <c r="L189" s="25">
        <f>IF(DATA_1_M[[#This Row],[TEMP]]="",AVERAGE(DATA_1_M[TEMP]),DATA_1_M[[#This Row],[TEMP]])</f>
        <v>0.1</v>
      </c>
      <c r="M189" s="64">
        <f>TIME(DATA_1_M[[#This Row],[HR]],,)</f>
        <v>8.3333333333333329E-2</v>
      </c>
      <c r="N189" s="7" t="str">
        <f>TEXT(DATA_1_M[[#This Row],[DTEDAY]],"MMM")</f>
        <v>Jan</v>
      </c>
      <c r="O189" s="7" t="str">
        <f>TEXT(DATA_1_M[[#This Row],[DTEDAY]],"YYY")</f>
        <v>2011</v>
      </c>
      <c r="P189" s="7" t="str" cm="1">
        <f t="array" ref="P189">_xlfn.SWITCH(DATA_1_M[[#This Row],[WEATHERSIT]],1,"CLEAR SKY",2,"MIST SKY",3,"DARK SKY",4,"RAINY &amp; DARK SKY")</f>
        <v>CLEAR SKY</v>
      </c>
      <c r="Q189" s="7" t="str" cm="1">
        <f t="array" ref="Q189">_xlfn.SWITCH(DATA_1_M[[#This Row],[SEASON]],1,"WINTER",2,"SUMMER",3,"MONSOON",4,"POST MONSOON/AUTUMN")</f>
        <v>WINTER</v>
      </c>
    </row>
    <row r="190" spans="1:17" ht="12.75" x14ac:dyDescent="0.2">
      <c r="A190" s="9">
        <v>189</v>
      </c>
      <c r="B190" s="8">
        <v>40552</v>
      </c>
      <c r="C190" s="7">
        <v>1</v>
      </c>
      <c r="D190" s="7">
        <v>0</v>
      </c>
      <c r="E190" s="7">
        <v>1</v>
      </c>
      <c r="F190" s="7">
        <v>3</v>
      </c>
      <c r="G190" s="7" t="b">
        <v>0</v>
      </c>
      <c r="H190" s="7">
        <v>0</v>
      </c>
      <c r="I190" s="7">
        <v>1</v>
      </c>
      <c r="J190" s="37">
        <v>0.1</v>
      </c>
      <c r="K190" s="6" t="str">
        <f t="shared" si="2"/>
        <v>Sun</v>
      </c>
      <c r="L190" s="25">
        <f>IF(DATA_1_M[[#This Row],[TEMP]]="",AVERAGE(DATA_1_M[TEMP]),DATA_1_M[[#This Row],[TEMP]])</f>
        <v>0.1</v>
      </c>
      <c r="M190" s="64">
        <f>TIME(DATA_1_M[[#This Row],[HR]],,)</f>
        <v>0.125</v>
      </c>
      <c r="N190" s="7" t="str">
        <f>TEXT(DATA_1_M[[#This Row],[DTEDAY]],"MMM")</f>
        <v>Jan</v>
      </c>
      <c r="O190" s="7" t="str">
        <f>TEXT(DATA_1_M[[#This Row],[DTEDAY]],"YYY")</f>
        <v>2011</v>
      </c>
      <c r="P190" s="7" t="str" cm="1">
        <f t="array" ref="P190">_xlfn.SWITCH(DATA_1_M[[#This Row],[WEATHERSIT]],1,"CLEAR SKY",2,"MIST SKY",3,"DARK SKY",4,"RAINY &amp; DARK SKY")</f>
        <v>CLEAR SKY</v>
      </c>
      <c r="Q190" s="7" t="str" cm="1">
        <f t="array" ref="Q190">_xlfn.SWITCH(DATA_1_M[[#This Row],[SEASON]],1,"WINTER",2,"SUMMER",3,"MONSOON",4,"POST MONSOON/AUTUMN")</f>
        <v>WINTER</v>
      </c>
    </row>
    <row r="191" spans="1:17" ht="12.75" x14ac:dyDescent="0.2">
      <c r="A191" s="9">
        <v>190</v>
      </c>
      <c r="B191" s="8">
        <v>40552</v>
      </c>
      <c r="C191" s="7">
        <v>1</v>
      </c>
      <c r="D191" s="7">
        <v>0</v>
      </c>
      <c r="E191" s="7">
        <v>1</v>
      </c>
      <c r="F191" s="7">
        <v>4</v>
      </c>
      <c r="G191" s="7" t="b">
        <v>0</v>
      </c>
      <c r="H191" s="7">
        <v>0</v>
      </c>
      <c r="I191" s="7">
        <v>1</v>
      </c>
      <c r="J191" s="37">
        <v>0.08</v>
      </c>
      <c r="K191" s="6" t="str">
        <f t="shared" si="2"/>
        <v>Sun</v>
      </c>
      <c r="L191" s="25">
        <f>IF(DATA_1_M[[#This Row],[TEMP]]="",AVERAGE(DATA_1_M[TEMP]),DATA_1_M[[#This Row],[TEMP]])</f>
        <v>0.08</v>
      </c>
      <c r="M191" s="64">
        <f>TIME(DATA_1_M[[#This Row],[HR]],,)</f>
        <v>0.16666666666666666</v>
      </c>
      <c r="N191" s="7" t="str">
        <f>TEXT(DATA_1_M[[#This Row],[DTEDAY]],"MMM")</f>
        <v>Jan</v>
      </c>
      <c r="O191" s="7" t="str">
        <f>TEXT(DATA_1_M[[#This Row],[DTEDAY]],"YYY")</f>
        <v>2011</v>
      </c>
      <c r="P191" s="7" t="str" cm="1">
        <f t="array" ref="P191">_xlfn.SWITCH(DATA_1_M[[#This Row],[WEATHERSIT]],1,"CLEAR SKY",2,"MIST SKY",3,"DARK SKY",4,"RAINY &amp; DARK SKY")</f>
        <v>CLEAR SKY</v>
      </c>
      <c r="Q191" s="7" t="str" cm="1">
        <f t="array" ref="Q191">_xlfn.SWITCH(DATA_1_M[[#This Row],[SEASON]],1,"WINTER",2,"SUMMER",3,"MONSOON",4,"POST MONSOON/AUTUMN")</f>
        <v>WINTER</v>
      </c>
    </row>
    <row r="192" spans="1:17" ht="12.75" x14ac:dyDescent="0.2">
      <c r="A192" s="9">
        <v>191</v>
      </c>
      <c r="B192" s="8">
        <v>40552</v>
      </c>
      <c r="C192" s="7">
        <v>1</v>
      </c>
      <c r="D192" s="7">
        <v>0</v>
      </c>
      <c r="E192" s="7">
        <v>1</v>
      </c>
      <c r="F192" s="7">
        <v>5</v>
      </c>
      <c r="G192" s="7" t="b">
        <v>0</v>
      </c>
      <c r="H192" s="7">
        <v>0</v>
      </c>
      <c r="I192" s="7">
        <v>1</v>
      </c>
      <c r="J192" s="37">
        <v>0.08</v>
      </c>
      <c r="K192" s="6" t="str">
        <f t="shared" si="2"/>
        <v>Sun</v>
      </c>
      <c r="L192" s="25">
        <f>IF(DATA_1_M[[#This Row],[TEMP]]="",AVERAGE(DATA_1_M[TEMP]),DATA_1_M[[#This Row],[TEMP]])</f>
        <v>0.08</v>
      </c>
      <c r="M192" s="64">
        <f>TIME(DATA_1_M[[#This Row],[HR]],,)</f>
        <v>0.20833333333333334</v>
      </c>
      <c r="N192" s="7" t="str">
        <f>TEXT(DATA_1_M[[#This Row],[DTEDAY]],"MMM")</f>
        <v>Jan</v>
      </c>
      <c r="O192" s="7" t="str">
        <f>TEXT(DATA_1_M[[#This Row],[DTEDAY]],"YYY")</f>
        <v>2011</v>
      </c>
      <c r="P192" s="7" t="str" cm="1">
        <f t="array" ref="P192">_xlfn.SWITCH(DATA_1_M[[#This Row],[WEATHERSIT]],1,"CLEAR SKY",2,"MIST SKY",3,"DARK SKY",4,"RAINY &amp; DARK SKY")</f>
        <v>CLEAR SKY</v>
      </c>
      <c r="Q192" s="7" t="str" cm="1">
        <f t="array" ref="Q192">_xlfn.SWITCH(DATA_1_M[[#This Row],[SEASON]],1,"WINTER",2,"SUMMER",3,"MONSOON",4,"POST MONSOON/AUTUMN")</f>
        <v>WINTER</v>
      </c>
    </row>
    <row r="193" spans="1:17" ht="12.75" x14ac:dyDescent="0.2">
      <c r="A193" s="9">
        <v>192</v>
      </c>
      <c r="B193" s="8">
        <v>40552</v>
      </c>
      <c r="C193" s="7">
        <v>1</v>
      </c>
      <c r="D193" s="7">
        <v>0</v>
      </c>
      <c r="E193" s="7">
        <v>1</v>
      </c>
      <c r="F193" s="7">
        <v>6</v>
      </c>
      <c r="G193" s="7" t="b">
        <v>0</v>
      </c>
      <c r="H193" s="7">
        <v>0</v>
      </c>
      <c r="I193" s="7">
        <v>1</v>
      </c>
      <c r="J193" s="37">
        <v>0.1</v>
      </c>
      <c r="K193" s="6" t="str">
        <f t="shared" si="2"/>
        <v>Sun</v>
      </c>
      <c r="L193" s="25">
        <f>IF(DATA_1_M[[#This Row],[TEMP]]="",AVERAGE(DATA_1_M[TEMP]),DATA_1_M[[#This Row],[TEMP]])</f>
        <v>0.1</v>
      </c>
      <c r="M193" s="64">
        <f>TIME(DATA_1_M[[#This Row],[HR]],,)</f>
        <v>0.25</v>
      </c>
      <c r="N193" s="7" t="str">
        <f>TEXT(DATA_1_M[[#This Row],[DTEDAY]],"MMM")</f>
        <v>Jan</v>
      </c>
      <c r="O193" s="7" t="str">
        <f>TEXT(DATA_1_M[[#This Row],[DTEDAY]],"YYY")</f>
        <v>2011</v>
      </c>
      <c r="P193" s="7" t="str" cm="1">
        <f t="array" ref="P193">_xlfn.SWITCH(DATA_1_M[[#This Row],[WEATHERSIT]],1,"CLEAR SKY",2,"MIST SKY",3,"DARK SKY",4,"RAINY &amp; DARK SKY")</f>
        <v>CLEAR SKY</v>
      </c>
      <c r="Q193" s="7" t="str" cm="1">
        <f t="array" ref="Q193">_xlfn.SWITCH(DATA_1_M[[#This Row],[SEASON]],1,"WINTER",2,"SUMMER",3,"MONSOON",4,"POST MONSOON/AUTUMN")</f>
        <v>WINTER</v>
      </c>
    </row>
    <row r="194" spans="1:17" ht="12.75" x14ac:dyDescent="0.2">
      <c r="A194" s="9">
        <v>193</v>
      </c>
      <c r="B194" s="8">
        <v>40552</v>
      </c>
      <c r="C194" s="7">
        <v>1</v>
      </c>
      <c r="D194" s="7">
        <v>0</v>
      </c>
      <c r="E194" s="7">
        <v>1</v>
      </c>
      <c r="F194" s="7">
        <v>7</v>
      </c>
      <c r="G194" s="7" t="b">
        <v>0</v>
      </c>
      <c r="H194" s="7">
        <v>0</v>
      </c>
      <c r="I194" s="7">
        <v>1</v>
      </c>
      <c r="J194" s="37">
        <v>0.08</v>
      </c>
      <c r="K194" s="6" t="str">
        <f t="shared" ref="K194:K257" si="3">TEXT(H194+1,"DDD")</f>
        <v>Sun</v>
      </c>
      <c r="L194" s="25">
        <f>IF(DATA_1_M[[#This Row],[TEMP]]="",AVERAGE(DATA_1_M[TEMP]),DATA_1_M[[#This Row],[TEMP]])</f>
        <v>0.08</v>
      </c>
      <c r="M194" s="64">
        <f>TIME(DATA_1_M[[#This Row],[HR]],,)</f>
        <v>0.29166666666666669</v>
      </c>
      <c r="N194" s="7" t="str">
        <f>TEXT(DATA_1_M[[#This Row],[DTEDAY]],"MMM")</f>
        <v>Jan</v>
      </c>
      <c r="O194" s="7" t="str">
        <f>TEXT(DATA_1_M[[#This Row],[DTEDAY]],"YYY")</f>
        <v>2011</v>
      </c>
      <c r="P194" s="7" t="str" cm="1">
        <f t="array" ref="P194">_xlfn.SWITCH(DATA_1_M[[#This Row],[WEATHERSIT]],1,"CLEAR SKY",2,"MIST SKY",3,"DARK SKY",4,"RAINY &amp; DARK SKY")</f>
        <v>CLEAR SKY</v>
      </c>
      <c r="Q194" s="7" t="str" cm="1">
        <f t="array" ref="Q194">_xlfn.SWITCH(DATA_1_M[[#This Row],[SEASON]],1,"WINTER",2,"SUMMER",3,"MONSOON",4,"POST MONSOON/AUTUMN")</f>
        <v>WINTER</v>
      </c>
    </row>
    <row r="195" spans="1:17" ht="12.75" x14ac:dyDescent="0.2">
      <c r="A195" s="9">
        <v>194</v>
      </c>
      <c r="B195" s="8">
        <v>40552</v>
      </c>
      <c r="C195" s="7">
        <v>1</v>
      </c>
      <c r="D195" s="7">
        <v>0</v>
      </c>
      <c r="E195" s="7">
        <v>1</v>
      </c>
      <c r="F195" s="7">
        <v>8</v>
      </c>
      <c r="G195" s="7" t="b">
        <v>0</v>
      </c>
      <c r="H195" s="7">
        <v>0</v>
      </c>
      <c r="I195" s="7">
        <v>1</v>
      </c>
      <c r="J195" s="37">
        <v>0.1</v>
      </c>
      <c r="K195" s="6" t="str">
        <f t="shared" si="3"/>
        <v>Sun</v>
      </c>
      <c r="L195" s="25">
        <f>IF(DATA_1_M[[#This Row],[TEMP]]="",AVERAGE(DATA_1_M[TEMP]),DATA_1_M[[#This Row],[TEMP]])</f>
        <v>0.1</v>
      </c>
      <c r="M195" s="64">
        <f>TIME(DATA_1_M[[#This Row],[HR]],,)</f>
        <v>0.33333333333333331</v>
      </c>
      <c r="N195" s="7" t="str">
        <f>TEXT(DATA_1_M[[#This Row],[DTEDAY]],"MMM")</f>
        <v>Jan</v>
      </c>
      <c r="O195" s="7" t="str">
        <f>TEXT(DATA_1_M[[#This Row],[DTEDAY]],"YYY")</f>
        <v>2011</v>
      </c>
      <c r="P195" s="7" t="str" cm="1">
        <f t="array" ref="P195">_xlfn.SWITCH(DATA_1_M[[#This Row],[WEATHERSIT]],1,"CLEAR SKY",2,"MIST SKY",3,"DARK SKY",4,"RAINY &amp; DARK SKY")</f>
        <v>CLEAR SKY</v>
      </c>
      <c r="Q195" s="7" t="str" cm="1">
        <f t="array" ref="Q195">_xlfn.SWITCH(DATA_1_M[[#This Row],[SEASON]],1,"WINTER",2,"SUMMER",3,"MONSOON",4,"POST MONSOON/AUTUMN")</f>
        <v>WINTER</v>
      </c>
    </row>
    <row r="196" spans="1:17" ht="12.75" x14ac:dyDescent="0.2">
      <c r="A196" s="9">
        <v>195</v>
      </c>
      <c r="B196" s="8">
        <v>40552</v>
      </c>
      <c r="C196" s="7">
        <v>1</v>
      </c>
      <c r="D196" s="7">
        <v>0</v>
      </c>
      <c r="E196" s="7">
        <v>1</v>
      </c>
      <c r="F196" s="7">
        <v>9</v>
      </c>
      <c r="G196" s="7" t="b">
        <v>0</v>
      </c>
      <c r="H196" s="7">
        <v>0</v>
      </c>
      <c r="I196" s="7">
        <v>1</v>
      </c>
      <c r="J196" s="37">
        <v>0.12</v>
      </c>
      <c r="K196" s="6" t="str">
        <f t="shared" si="3"/>
        <v>Sun</v>
      </c>
      <c r="L196" s="25">
        <f>IF(DATA_1_M[[#This Row],[TEMP]]="",AVERAGE(DATA_1_M[TEMP]),DATA_1_M[[#This Row],[TEMP]])</f>
        <v>0.12</v>
      </c>
      <c r="M196" s="64">
        <f>TIME(DATA_1_M[[#This Row],[HR]],,)</f>
        <v>0.375</v>
      </c>
      <c r="N196" s="7" t="str">
        <f>TEXT(DATA_1_M[[#This Row],[DTEDAY]],"MMM")</f>
        <v>Jan</v>
      </c>
      <c r="O196" s="7" t="str">
        <f>TEXT(DATA_1_M[[#This Row],[DTEDAY]],"YYY")</f>
        <v>2011</v>
      </c>
      <c r="P196" s="7" t="str" cm="1">
        <f t="array" ref="P196">_xlfn.SWITCH(DATA_1_M[[#This Row],[WEATHERSIT]],1,"CLEAR SKY",2,"MIST SKY",3,"DARK SKY",4,"RAINY &amp; DARK SKY")</f>
        <v>CLEAR SKY</v>
      </c>
      <c r="Q196" s="7" t="str" cm="1">
        <f t="array" ref="Q196">_xlfn.SWITCH(DATA_1_M[[#This Row],[SEASON]],1,"WINTER",2,"SUMMER",3,"MONSOON",4,"POST MONSOON/AUTUMN")</f>
        <v>WINTER</v>
      </c>
    </row>
    <row r="197" spans="1:17" ht="12.75" x14ac:dyDescent="0.2">
      <c r="A197" s="9">
        <v>196</v>
      </c>
      <c r="B197" s="8">
        <v>40552</v>
      </c>
      <c r="C197" s="7">
        <v>1</v>
      </c>
      <c r="D197" s="7">
        <v>0</v>
      </c>
      <c r="E197" s="7">
        <v>1</v>
      </c>
      <c r="F197" s="7">
        <v>10</v>
      </c>
      <c r="G197" s="7" t="b">
        <v>0</v>
      </c>
      <c r="H197" s="7">
        <v>0</v>
      </c>
      <c r="I197" s="7">
        <v>1</v>
      </c>
      <c r="J197" s="37">
        <v>0.14000000000000001</v>
      </c>
      <c r="K197" s="6" t="str">
        <f t="shared" si="3"/>
        <v>Sun</v>
      </c>
      <c r="L197" s="25">
        <f>IF(DATA_1_M[[#This Row],[TEMP]]="",AVERAGE(DATA_1_M[TEMP]),DATA_1_M[[#This Row],[TEMP]])</f>
        <v>0.14000000000000001</v>
      </c>
      <c r="M197" s="64">
        <f>TIME(DATA_1_M[[#This Row],[HR]],,)</f>
        <v>0.41666666666666669</v>
      </c>
      <c r="N197" s="7" t="str">
        <f>TEXT(DATA_1_M[[#This Row],[DTEDAY]],"MMM")</f>
        <v>Jan</v>
      </c>
      <c r="O197" s="7" t="str">
        <f>TEXT(DATA_1_M[[#This Row],[DTEDAY]],"YYY")</f>
        <v>2011</v>
      </c>
      <c r="P197" s="7" t="str" cm="1">
        <f t="array" ref="P197">_xlfn.SWITCH(DATA_1_M[[#This Row],[WEATHERSIT]],1,"CLEAR SKY",2,"MIST SKY",3,"DARK SKY",4,"RAINY &amp; DARK SKY")</f>
        <v>CLEAR SKY</v>
      </c>
      <c r="Q197" s="7" t="str" cm="1">
        <f t="array" ref="Q197">_xlfn.SWITCH(DATA_1_M[[#This Row],[SEASON]],1,"WINTER",2,"SUMMER",3,"MONSOON",4,"POST MONSOON/AUTUMN")</f>
        <v>WINTER</v>
      </c>
    </row>
    <row r="198" spans="1:17" ht="12.75" x14ac:dyDescent="0.2">
      <c r="A198" s="9">
        <v>197</v>
      </c>
      <c r="B198" s="8">
        <v>40552</v>
      </c>
      <c r="C198" s="7">
        <v>1</v>
      </c>
      <c r="D198" s="7">
        <v>0</v>
      </c>
      <c r="E198" s="7">
        <v>1</v>
      </c>
      <c r="F198" s="7">
        <v>11</v>
      </c>
      <c r="G198" s="7" t="b">
        <v>0</v>
      </c>
      <c r="H198" s="7">
        <v>0</v>
      </c>
      <c r="I198" s="7">
        <v>1</v>
      </c>
      <c r="J198" s="37">
        <v>0.16</v>
      </c>
      <c r="K198" s="6" t="str">
        <f t="shared" si="3"/>
        <v>Sun</v>
      </c>
      <c r="L198" s="25">
        <f>IF(DATA_1_M[[#This Row],[TEMP]]="",AVERAGE(DATA_1_M[TEMP]),DATA_1_M[[#This Row],[TEMP]])</f>
        <v>0.16</v>
      </c>
      <c r="M198" s="64">
        <f>TIME(DATA_1_M[[#This Row],[HR]],,)</f>
        <v>0.45833333333333331</v>
      </c>
      <c r="N198" s="7" t="str">
        <f>TEXT(DATA_1_M[[#This Row],[DTEDAY]],"MMM")</f>
        <v>Jan</v>
      </c>
      <c r="O198" s="7" t="str">
        <f>TEXT(DATA_1_M[[#This Row],[DTEDAY]],"YYY")</f>
        <v>2011</v>
      </c>
      <c r="P198" s="7" t="str" cm="1">
        <f t="array" ref="P198">_xlfn.SWITCH(DATA_1_M[[#This Row],[WEATHERSIT]],1,"CLEAR SKY",2,"MIST SKY",3,"DARK SKY",4,"RAINY &amp; DARK SKY")</f>
        <v>CLEAR SKY</v>
      </c>
      <c r="Q198" s="7" t="str" cm="1">
        <f t="array" ref="Q198">_xlfn.SWITCH(DATA_1_M[[#This Row],[SEASON]],1,"WINTER",2,"SUMMER",3,"MONSOON",4,"POST MONSOON/AUTUMN")</f>
        <v>WINTER</v>
      </c>
    </row>
    <row r="199" spans="1:17" ht="12.75" x14ac:dyDescent="0.2">
      <c r="A199" s="9">
        <v>198</v>
      </c>
      <c r="B199" s="8">
        <v>40552</v>
      </c>
      <c r="C199" s="7">
        <v>1</v>
      </c>
      <c r="D199" s="7">
        <v>0</v>
      </c>
      <c r="E199" s="7">
        <v>1</v>
      </c>
      <c r="F199" s="7">
        <v>12</v>
      </c>
      <c r="G199" s="7" t="b">
        <v>0</v>
      </c>
      <c r="H199" s="7">
        <v>0</v>
      </c>
      <c r="I199" s="7">
        <v>1</v>
      </c>
      <c r="J199" s="37">
        <v>0.18</v>
      </c>
      <c r="K199" s="6" t="str">
        <f t="shared" si="3"/>
        <v>Sun</v>
      </c>
      <c r="L199" s="25">
        <f>IF(DATA_1_M[[#This Row],[TEMP]]="",AVERAGE(DATA_1_M[TEMP]),DATA_1_M[[#This Row],[TEMP]])</f>
        <v>0.18</v>
      </c>
      <c r="M199" s="64">
        <f>TIME(DATA_1_M[[#This Row],[HR]],,)</f>
        <v>0.5</v>
      </c>
      <c r="N199" s="7" t="str">
        <f>TEXT(DATA_1_M[[#This Row],[DTEDAY]],"MMM")</f>
        <v>Jan</v>
      </c>
      <c r="O199" s="7" t="str">
        <f>TEXT(DATA_1_M[[#This Row],[DTEDAY]],"YYY")</f>
        <v>2011</v>
      </c>
      <c r="P199" s="7" t="str" cm="1">
        <f t="array" ref="P199">_xlfn.SWITCH(DATA_1_M[[#This Row],[WEATHERSIT]],1,"CLEAR SKY",2,"MIST SKY",3,"DARK SKY",4,"RAINY &amp; DARK SKY")</f>
        <v>CLEAR SKY</v>
      </c>
      <c r="Q199" s="7" t="str" cm="1">
        <f t="array" ref="Q199">_xlfn.SWITCH(DATA_1_M[[#This Row],[SEASON]],1,"WINTER",2,"SUMMER",3,"MONSOON",4,"POST MONSOON/AUTUMN")</f>
        <v>WINTER</v>
      </c>
    </row>
    <row r="200" spans="1:17" ht="12.75" x14ac:dyDescent="0.2">
      <c r="A200" s="9">
        <v>199</v>
      </c>
      <c r="B200" s="8">
        <v>40552</v>
      </c>
      <c r="C200" s="7">
        <v>1</v>
      </c>
      <c r="D200" s="7">
        <v>0</v>
      </c>
      <c r="E200" s="7">
        <v>1</v>
      </c>
      <c r="F200" s="7">
        <v>13</v>
      </c>
      <c r="G200" s="7" t="b">
        <v>0</v>
      </c>
      <c r="H200" s="7">
        <v>0</v>
      </c>
      <c r="I200" s="7">
        <v>1</v>
      </c>
      <c r="J200" s="37">
        <v>0.2</v>
      </c>
      <c r="K200" s="6" t="str">
        <f t="shared" si="3"/>
        <v>Sun</v>
      </c>
      <c r="L200" s="25">
        <f>IF(DATA_1_M[[#This Row],[TEMP]]="",AVERAGE(DATA_1_M[TEMP]),DATA_1_M[[#This Row],[TEMP]])</f>
        <v>0.2</v>
      </c>
      <c r="M200" s="64">
        <f>TIME(DATA_1_M[[#This Row],[HR]],,)</f>
        <v>0.54166666666666663</v>
      </c>
      <c r="N200" s="7" t="str">
        <f>TEXT(DATA_1_M[[#This Row],[DTEDAY]],"MMM")</f>
        <v>Jan</v>
      </c>
      <c r="O200" s="7" t="str">
        <f>TEXT(DATA_1_M[[#This Row],[DTEDAY]],"YYY")</f>
        <v>2011</v>
      </c>
      <c r="P200" s="7" t="str" cm="1">
        <f t="array" ref="P200">_xlfn.SWITCH(DATA_1_M[[#This Row],[WEATHERSIT]],1,"CLEAR SKY",2,"MIST SKY",3,"DARK SKY",4,"RAINY &amp; DARK SKY")</f>
        <v>CLEAR SKY</v>
      </c>
      <c r="Q200" s="7" t="str" cm="1">
        <f t="array" ref="Q200">_xlfn.SWITCH(DATA_1_M[[#This Row],[SEASON]],1,"WINTER",2,"SUMMER",3,"MONSOON",4,"POST MONSOON/AUTUMN")</f>
        <v>WINTER</v>
      </c>
    </row>
    <row r="201" spans="1:17" ht="12.75" x14ac:dyDescent="0.2">
      <c r="A201" s="9">
        <v>200</v>
      </c>
      <c r="B201" s="8">
        <v>40552</v>
      </c>
      <c r="C201" s="7">
        <v>1</v>
      </c>
      <c r="D201" s="7">
        <v>0</v>
      </c>
      <c r="E201" s="7">
        <v>1</v>
      </c>
      <c r="F201" s="7">
        <v>14</v>
      </c>
      <c r="G201" s="7" t="b">
        <v>0</v>
      </c>
      <c r="H201" s="7">
        <v>0</v>
      </c>
      <c r="I201" s="7">
        <v>1</v>
      </c>
      <c r="J201" s="37">
        <v>0.22</v>
      </c>
      <c r="K201" s="6" t="str">
        <f t="shared" si="3"/>
        <v>Sun</v>
      </c>
      <c r="L201" s="25">
        <f>IF(DATA_1_M[[#This Row],[TEMP]]="",AVERAGE(DATA_1_M[TEMP]),DATA_1_M[[#This Row],[TEMP]])</f>
        <v>0.22</v>
      </c>
      <c r="M201" s="64">
        <f>TIME(DATA_1_M[[#This Row],[HR]],,)</f>
        <v>0.58333333333333337</v>
      </c>
      <c r="N201" s="7" t="str">
        <f>TEXT(DATA_1_M[[#This Row],[DTEDAY]],"MMM")</f>
        <v>Jan</v>
      </c>
      <c r="O201" s="7" t="str">
        <f>TEXT(DATA_1_M[[#This Row],[DTEDAY]],"YYY")</f>
        <v>2011</v>
      </c>
      <c r="P201" s="7" t="str" cm="1">
        <f t="array" ref="P201">_xlfn.SWITCH(DATA_1_M[[#This Row],[WEATHERSIT]],1,"CLEAR SKY",2,"MIST SKY",3,"DARK SKY",4,"RAINY &amp; DARK SKY")</f>
        <v>CLEAR SKY</v>
      </c>
      <c r="Q201" s="7" t="str" cm="1">
        <f t="array" ref="Q201">_xlfn.SWITCH(DATA_1_M[[#This Row],[SEASON]],1,"WINTER",2,"SUMMER",3,"MONSOON",4,"POST MONSOON/AUTUMN")</f>
        <v>WINTER</v>
      </c>
    </row>
    <row r="202" spans="1:17" ht="12.75" x14ac:dyDescent="0.2">
      <c r="A202" s="9">
        <v>201</v>
      </c>
      <c r="B202" s="8">
        <v>40552</v>
      </c>
      <c r="C202" s="7">
        <v>1</v>
      </c>
      <c r="D202" s="7">
        <v>0</v>
      </c>
      <c r="E202" s="7">
        <v>1</v>
      </c>
      <c r="F202" s="7">
        <v>15</v>
      </c>
      <c r="G202" s="7" t="b">
        <v>0</v>
      </c>
      <c r="H202" s="7">
        <v>0</v>
      </c>
      <c r="I202" s="7">
        <v>1</v>
      </c>
      <c r="J202" s="37">
        <v>0.22</v>
      </c>
      <c r="K202" s="6" t="str">
        <f t="shared" si="3"/>
        <v>Sun</v>
      </c>
      <c r="L202" s="25">
        <f>IF(DATA_1_M[[#This Row],[TEMP]]="",AVERAGE(DATA_1_M[TEMP]),DATA_1_M[[#This Row],[TEMP]])</f>
        <v>0.22</v>
      </c>
      <c r="M202" s="64">
        <f>TIME(DATA_1_M[[#This Row],[HR]],,)</f>
        <v>0.625</v>
      </c>
      <c r="N202" s="7" t="str">
        <f>TEXT(DATA_1_M[[#This Row],[DTEDAY]],"MMM")</f>
        <v>Jan</v>
      </c>
      <c r="O202" s="7" t="str">
        <f>TEXT(DATA_1_M[[#This Row],[DTEDAY]],"YYY")</f>
        <v>2011</v>
      </c>
      <c r="P202" s="7" t="str" cm="1">
        <f t="array" ref="P202">_xlfn.SWITCH(DATA_1_M[[#This Row],[WEATHERSIT]],1,"CLEAR SKY",2,"MIST SKY",3,"DARK SKY",4,"RAINY &amp; DARK SKY")</f>
        <v>CLEAR SKY</v>
      </c>
      <c r="Q202" s="7" t="str" cm="1">
        <f t="array" ref="Q202">_xlfn.SWITCH(DATA_1_M[[#This Row],[SEASON]],1,"WINTER",2,"SUMMER",3,"MONSOON",4,"POST MONSOON/AUTUMN")</f>
        <v>WINTER</v>
      </c>
    </row>
    <row r="203" spans="1:17" ht="12.75" x14ac:dyDescent="0.2">
      <c r="A203" s="9">
        <v>202</v>
      </c>
      <c r="B203" s="8">
        <v>40552</v>
      </c>
      <c r="C203" s="7">
        <v>1</v>
      </c>
      <c r="D203" s="7">
        <v>0</v>
      </c>
      <c r="E203" s="7">
        <v>1</v>
      </c>
      <c r="F203" s="7">
        <v>16</v>
      </c>
      <c r="G203" s="7" t="b">
        <v>0</v>
      </c>
      <c r="H203" s="7">
        <v>0</v>
      </c>
      <c r="I203" s="7">
        <v>1</v>
      </c>
      <c r="J203" s="37">
        <v>0.2</v>
      </c>
      <c r="K203" s="6" t="str">
        <f t="shared" si="3"/>
        <v>Sun</v>
      </c>
      <c r="L203" s="25">
        <f>IF(DATA_1_M[[#This Row],[TEMP]]="",AVERAGE(DATA_1_M[TEMP]),DATA_1_M[[#This Row],[TEMP]])</f>
        <v>0.2</v>
      </c>
      <c r="M203" s="64">
        <f>TIME(DATA_1_M[[#This Row],[HR]],,)</f>
        <v>0.66666666666666663</v>
      </c>
      <c r="N203" s="7" t="str">
        <f>TEXT(DATA_1_M[[#This Row],[DTEDAY]],"MMM")</f>
        <v>Jan</v>
      </c>
      <c r="O203" s="7" t="str">
        <f>TEXT(DATA_1_M[[#This Row],[DTEDAY]],"YYY")</f>
        <v>2011</v>
      </c>
      <c r="P203" s="7" t="str" cm="1">
        <f t="array" ref="P203">_xlfn.SWITCH(DATA_1_M[[#This Row],[WEATHERSIT]],1,"CLEAR SKY",2,"MIST SKY",3,"DARK SKY",4,"RAINY &amp; DARK SKY")</f>
        <v>CLEAR SKY</v>
      </c>
      <c r="Q203" s="7" t="str" cm="1">
        <f t="array" ref="Q203">_xlfn.SWITCH(DATA_1_M[[#This Row],[SEASON]],1,"WINTER",2,"SUMMER",3,"MONSOON",4,"POST MONSOON/AUTUMN")</f>
        <v>WINTER</v>
      </c>
    </row>
    <row r="204" spans="1:17" ht="12.75" x14ac:dyDescent="0.2">
      <c r="A204" s="9">
        <v>203</v>
      </c>
      <c r="B204" s="8">
        <v>40552</v>
      </c>
      <c r="C204" s="7">
        <v>1</v>
      </c>
      <c r="D204" s="7">
        <v>0</v>
      </c>
      <c r="E204" s="7">
        <v>1</v>
      </c>
      <c r="F204" s="7">
        <v>17</v>
      </c>
      <c r="G204" s="7" t="b">
        <v>0</v>
      </c>
      <c r="H204" s="7">
        <v>0</v>
      </c>
      <c r="I204" s="7">
        <v>1</v>
      </c>
      <c r="J204" s="37">
        <v>0.18</v>
      </c>
      <c r="K204" s="6" t="str">
        <f t="shared" si="3"/>
        <v>Sun</v>
      </c>
      <c r="L204" s="25">
        <f>IF(DATA_1_M[[#This Row],[TEMP]]="",AVERAGE(DATA_1_M[TEMP]),DATA_1_M[[#This Row],[TEMP]])</f>
        <v>0.18</v>
      </c>
      <c r="M204" s="64">
        <f>TIME(DATA_1_M[[#This Row],[HR]],,)</f>
        <v>0.70833333333333337</v>
      </c>
      <c r="N204" s="7" t="str">
        <f>TEXT(DATA_1_M[[#This Row],[DTEDAY]],"MMM")</f>
        <v>Jan</v>
      </c>
      <c r="O204" s="7" t="str">
        <f>TEXT(DATA_1_M[[#This Row],[DTEDAY]],"YYY")</f>
        <v>2011</v>
      </c>
      <c r="P204" s="7" t="str" cm="1">
        <f t="array" ref="P204">_xlfn.SWITCH(DATA_1_M[[#This Row],[WEATHERSIT]],1,"CLEAR SKY",2,"MIST SKY",3,"DARK SKY",4,"RAINY &amp; DARK SKY")</f>
        <v>CLEAR SKY</v>
      </c>
      <c r="Q204" s="7" t="str" cm="1">
        <f t="array" ref="Q204">_xlfn.SWITCH(DATA_1_M[[#This Row],[SEASON]],1,"WINTER",2,"SUMMER",3,"MONSOON",4,"POST MONSOON/AUTUMN")</f>
        <v>WINTER</v>
      </c>
    </row>
    <row r="205" spans="1:17" ht="12.75" x14ac:dyDescent="0.2">
      <c r="A205" s="9">
        <v>204</v>
      </c>
      <c r="B205" s="8">
        <v>40552</v>
      </c>
      <c r="C205" s="7">
        <v>1</v>
      </c>
      <c r="D205" s="7">
        <v>0</v>
      </c>
      <c r="E205" s="7">
        <v>1</v>
      </c>
      <c r="F205" s="7">
        <v>18</v>
      </c>
      <c r="G205" s="7" t="b">
        <v>0</v>
      </c>
      <c r="H205" s="7">
        <v>0</v>
      </c>
      <c r="I205" s="7">
        <v>1</v>
      </c>
      <c r="J205" s="37">
        <v>0.16</v>
      </c>
      <c r="K205" s="6" t="str">
        <f t="shared" si="3"/>
        <v>Sun</v>
      </c>
      <c r="L205" s="25">
        <f>IF(DATA_1_M[[#This Row],[TEMP]]="",AVERAGE(DATA_1_M[TEMP]),DATA_1_M[[#This Row],[TEMP]])</f>
        <v>0.16</v>
      </c>
      <c r="M205" s="64">
        <f>TIME(DATA_1_M[[#This Row],[HR]],,)</f>
        <v>0.75</v>
      </c>
      <c r="N205" s="7" t="str">
        <f>TEXT(DATA_1_M[[#This Row],[DTEDAY]],"MMM")</f>
        <v>Jan</v>
      </c>
      <c r="O205" s="7" t="str">
        <f>TEXT(DATA_1_M[[#This Row],[DTEDAY]],"YYY")</f>
        <v>2011</v>
      </c>
      <c r="P205" s="7" t="str" cm="1">
        <f t="array" ref="P205">_xlfn.SWITCH(DATA_1_M[[#This Row],[WEATHERSIT]],1,"CLEAR SKY",2,"MIST SKY",3,"DARK SKY",4,"RAINY &amp; DARK SKY")</f>
        <v>CLEAR SKY</v>
      </c>
      <c r="Q205" s="7" t="str" cm="1">
        <f t="array" ref="Q205">_xlfn.SWITCH(DATA_1_M[[#This Row],[SEASON]],1,"WINTER",2,"SUMMER",3,"MONSOON",4,"POST MONSOON/AUTUMN")</f>
        <v>WINTER</v>
      </c>
    </row>
    <row r="206" spans="1:17" ht="12.75" x14ac:dyDescent="0.2">
      <c r="A206" s="9">
        <v>205</v>
      </c>
      <c r="B206" s="8">
        <v>40552</v>
      </c>
      <c r="C206" s="7">
        <v>1</v>
      </c>
      <c r="D206" s="7">
        <v>0</v>
      </c>
      <c r="E206" s="7">
        <v>1</v>
      </c>
      <c r="F206" s="7">
        <v>19</v>
      </c>
      <c r="G206" s="7" t="b">
        <v>0</v>
      </c>
      <c r="H206" s="7">
        <v>0</v>
      </c>
      <c r="I206" s="7">
        <v>1</v>
      </c>
      <c r="J206" s="37">
        <v>0.16</v>
      </c>
      <c r="K206" s="6" t="str">
        <f t="shared" si="3"/>
        <v>Sun</v>
      </c>
      <c r="L206" s="25">
        <f>IF(DATA_1_M[[#This Row],[TEMP]]="",AVERAGE(DATA_1_M[TEMP]),DATA_1_M[[#This Row],[TEMP]])</f>
        <v>0.16</v>
      </c>
      <c r="M206" s="64">
        <f>TIME(DATA_1_M[[#This Row],[HR]],,)</f>
        <v>0.79166666666666663</v>
      </c>
      <c r="N206" s="7" t="str">
        <f>TEXT(DATA_1_M[[#This Row],[DTEDAY]],"MMM")</f>
        <v>Jan</v>
      </c>
      <c r="O206" s="7" t="str">
        <f>TEXT(DATA_1_M[[#This Row],[DTEDAY]],"YYY")</f>
        <v>2011</v>
      </c>
      <c r="P206" s="7" t="str" cm="1">
        <f t="array" ref="P206">_xlfn.SWITCH(DATA_1_M[[#This Row],[WEATHERSIT]],1,"CLEAR SKY",2,"MIST SKY",3,"DARK SKY",4,"RAINY &amp; DARK SKY")</f>
        <v>CLEAR SKY</v>
      </c>
      <c r="Q206" s="7" t="str" cm="1">
        <f t="array" ref="Q206">_xlfn.SWITCH(DATA_1_M[[#This Row],[SEASON]],1,"WINTER",2,"SUMMER",3,"MONSOON",4,"POST MONSOON/AUTUMN")</f>
        <v>WINTER</v>
      </c>
    </row>
    <row r="207" spans="1:17" ht="12.75" x14ac:dyDescent="0.2">
      <c r="A207" s="9">
        <v>206</v>
      </c>
      <c r="B207" s="8">
        <v>40552</v>
      </c>
      <c r="C207" s="7">
        <v>1</v>
      </c>
      <c r="D207" s="7">
        <v>0</v>
      </c>
      <c r="E207" s="7">
        <v>1</v>
      </c>
      <c r="F207" s="7">
        <v>20</v>
      </c>
      <c r="G207" s="7" t="b">
        <v>0</v>
      </c>
      <c r="H207" s="7">
        <v>0</v>
      </c>
      <c r="I207" s="7">
        <v>1</v>
      </c>
      <c r="J207" s="37">
        <v>0.14000000000000001</v>
      </c>
      <c r="K207" s="6" t="str">
        <f t="shared" si="3"/>
        <v>Sun</v>
      </c>
      <c r="L207" s="25">
        <f>IF(DATA_1_M[[#This Row],[TEMP]]="",AVERAGE(DATA_1_M[TEMP]),DATA_1_M[[#This Row],[TEMP]])</f>
        <v>0.14000000000000001</v>
      </c>
      <c r="M207" s="64">
        <f>TIME(DATA_1_M[[#This Row],[HR]],,)</f>
        <v>0.83333333333333337</v>
      </c>
      <c r="N207" s="7" t="str">
        <f>TEXT(DATA_1_M[[#This Row],[DTEDAY]],"MMM")</f>
        <v>Jan</v>
      </c>
      <c r="O207" s="7" t="str">
        <f>TEXT(DATA_1_M[[#This Row],[DTEDAY]],"YYY")</f>
        <v>2011</v>
      </c>
      <c r="P207" s="7" t="str" cm="1">
        <f t="array" ref="P207">_xlfn.SWITCH(DATA_1_M[[#This Row],[WEATHERSIT]],1,"CLEAR SKY",2,"MIST SKY",3,"DARK SKY",4,"RAINY &amp; DARK SKY")</f>
        <v>CLEAR SKY</v>
      </c>
      <c r="Q207" s="7" t="str" cm="1">
        <f t="array" ref="Q207">_xlfn.SWITCH(DATA_1_M[[#This Row],[SEASON]],1,"WINTER",2,"SUMMER",3,"MONSOON",4,"POST MONSOON/AUTUMN")</f>
        <v>WINTER</v>
      </c>
    </row>
    <row r="208" spans="1:17" ht="12.75" x14ac:dyDescent="0.2">
      <c r="A208" s="9">
        <v>207</v>
      </c>
      <c r="B208" s="8">
        <v>40552</v>
      </c>
      <c r="C208" s="7">
        <v>1</v>
      </c>
      <c r="D208" s="7">
        <v>0</v>
      </c>
      <c r="E208" s="7">
        <v>1</v>
      </c>
      <c r="F208" s="7">
        <v>21</v>
      </c>
      <c r="G208" s="7" t="b">
        <v>0</v>
      </c>
      <c r="H208" s="7">
        <v>0</v>
      </c>
      <c r="I208" s="7">
        <v>1</v>
      </c>
      <c r="J208" s="37">
        <v>0.14000000000000001</v>
      </c>
      <c r="K208" s="6" t="str">
        <f t="shared" si="3"/>
        <v>Sun</v>
      </c>
      <c r="L208" s="25">
        <f>IF(DATA_1_M[[#This Row],[TEMP]]="",AVERAGE(DATA_1_M[TEMP]),DATA_1_M[[#This Row],[TEMP]])</f>
        <v>0.14000000000000001</v>
      </c>
      <c r="M208" s="64">
        <f>TIME(DATA_1_M[[#This Row],[HR]],,)</f>
        <v>0.875</v>
      </c>
      <c r="N208" s="7" t="str">
        <f>TEXT(DATA_1_M[[#This Row],[DTEDAY]],"MMM")</f>
        <v>Jan</v>
      </c>
      <c r="O208" s="7" t="str">
        <f>TEXT(DATA_1_M[[#This Row],[DTEDAY]],"YYY")</f>
        <v>2011</v>
      </c>
      <c r="P208" s="7" t="str" cm="1">
        <f t="array" ref="P208">_xlfn.SWITCH(DATA_1_M[[#This Row],[WEATHERSIT]],1,"CLEAR SKY",2,"MIST SKY",3,"DARK SKY",4,"RAINY &amp; DARK SKY")</f>
        <v>CLEAR SKY</v>
      </c>
      <c r="Q208" s="7" t="str" cm="1">
        <f t="array" ref="Q208">_xlfn.SWITCH(DATA_1_M[[#This Row],[SEASON]],1,"WINTER",2,"SUMMER",3,"MONSOON",4,"POST MONSOON/AUTUMN")</f>
        <v>WINTER</v>
      </c>
    </row>
    <row r="209" spans="1:17" ht="12.75" x14ac:dyDescent="0.2">
      <c r="A209" s="9">
        <v>208</v>
      </c>
      <c r="B209" s="8">
        <v>40552</v>
      </c>
      <c r="C209" s="7">
        <v>1</v>
      </c>
      <c r="D209" s="7">
        <v>0</v>
      </c>
      <c r="E209" s="7">
        <v>1</v>
      </c>
      <c r="F209" s="7">
        <v>22</v>
      </c>
      <c r="G209" s="7" t="b">
        <v>0</v>
      </c>
      <c r="H209" s="7">
        <v>0</v>
      </c>
      <c r="I209" s="7">
        <v>1</v>
      </c>
      <c r="J209" s="37">
        <v>0.14000000000000001</v>
      </c>
      <c r="K209" s="6" t="str">
        <f t="shared" si="3"/>
        <v>Sun</v>
      </c>
      <c r="L209" s="25">
        <f>IF(DATA_1_M[[#This Row],[TEMP]]="",AVERAGE(DATA_1_M[TEMP]),DATA_1_M[[#This Row],[TEMP]])</f>
        <v>0.14000000000000001</v>
      </c>
      <c r="M209" s="64">
        <f>TIME(DATA_1_M[[#This Row],[HR]],,)</f>
        <v>0.91666666666666663</v>
      </c>
      <c r="N209" s="7" t="str">
        <f>TEXT(DATA_1_M[[#This Row],[DTEDAY]],"MMM")</f>
        <v>Jan</v>
      </c>
      <c r="O209" s="7" t="str">
        <f>TEXT(DATA_1_M[[#This Row],[DTEDAY]],"YYY")</f>
        <v>2011</v>
      </c>
      <c r="P209" s="7" t="str" cm="1">
        <f t="array" ref="P209">_xlfn.SWITCH(DATA_1_M[[#This Row],[WEATHERSIT]],1,"CLEAR SKY",2,"MIST SKY",3,"DARK SKY",4,"RAINY &amp; DARK SKY")</f>
        <v>CLEAR SKY</v>
      </c>
      <c r="Q209" s="7" t="str" cm="1">
        <f t="array" ref="Q209">_xlfn.SWITCH(DATA_1_M[[#This Row],[SEASON]],1,"WINTER",2,"SUMMER",3,"MONSOON",4,"POST MONSOON/AUTUMN")</f>
        <v>WINTER</v>
      </c>
    </row>
    <row r="210" spans="1:17" ht="12.75" x14ac:dyDescent="0.2">
      <c r="A210" s="9">
        <v>209</v>
      </c>
      <c r="B210" s="8">
        <v>40552</v>
      </c>
      <c r="C210" s="7">
        <v>1</v>
      </c>
      <c r="D210" s="7">
        <v>0</v>
      </c>
      <c r="E210" s="7">
        <v>1</v>
      </c>
      <c r="F210" s="7">
        <v>23</v>
      </c>
      <c r="G210" s="7" t="b">
        <v>0</v>
      </c>
      <c r="H210" s="7">
        <v>0</v>
      </c>
      <c r="I210" s="7">
        <v>1</v>
      </c>
      <c r="J210" s="37">
        <v>0.12</v>
      </c>
      <c r="K210" s="6" t="str">
        <f t="shared" si="3"/>
        <v>Sun</v>
      </c>
      <c r="L210" s="25">
        <f>IF(DATA_1_M[[#This Row],[TEMP]]="",AVERAGE(DATA_1_M[TEMP]),DATA_1_M[[#This Row],[TEMP]])</f>
        <v>0.12</v>
      </c>
      <c r="M210" s="64">
        <f>TIME(DATA_1_M[[#This Row],[HR]],,)</f>
        <v>0.95833333333333337</v>
      </c>
      <c r="N210" s="7" t="str">
        <f>TEXT(DATA_1_M[[#This Row],[DTEDAY]],"MMM")</f>
        <v>Jan</v>
      </c>
      <c r="O210" s="7" t="str">
        <f>TEXT(DATA_1_M[[#This Row],[DTEDAY]],"YYY")</f>
        <v>2011</v>
      </c>
      <c r="P210" s="7" t="str" cm="1">
        <f t="array" ref="P210">_xlfn.SWITCH(DATA_1_M[[#This Row],[WEATHERSIT]],1,"CLEAR SKY",2,"MIST SKY",3,"DARK SKY",4,"RAINY &amp; DARK SKY")</f>
        <v>CLEAR SKY</v>
      </c>
      <c r="Q210" s="7" t="str" cm="1">
        <f t="array" ref="Q210">_xlfn.SWITCH(DATA_1_M[[#This Row],[SEASON]],1,"WINTER",2,"SUMMER",3,"MONSOON",4,"POST MONSOON/AUTUMN")</f>
        <v>WINTER</v>
      </c>
    </row>
    <row r="211" spans="1:17" ht="12.75" x14ac:dyDescent="0.2">
      <c r="A211" s="9">
        <v>210</v>
      </c>
      <c r="B211" s="8">
        <v>40553</v>
      </c>
      <c r="C211" s="7">
        <v>1</v>
      </c>
      <c r="D211" s="7">
        <v>0</v>
      </c>
      <c r="E211" s="7">
        <v>1</v>
      </c>
      <c r="F211" s="7">
        <v>0</v>
      </c>
      <c r="G211" s="7" t="b">
        <v>0</v>
      </c>
      <c r="H211" s="7">
        <v>1</v>
      </c>
      <c r="I211" s="7">
        <v>1</v>
      </c>
      <c r="J211" s="37">
        <v>0.12</v>
      </c>
      <c r="K211" s="6" t="str">
        <f t="shared" si="3"/>
        <v>Mon</v>
      </c>
      <c r="L211" s="25">
        <f>IF(DATA_1_M[[#This Row],[TEMP]]="",AVERAGE(DATA_1_M[TEMP]),DATA_1_M[[#This Row],[TEMP]])</f>
        <v>0.12</v>
      </c>
      <c r="M211" s="64">
        <f>TIME(DATA_1_M[[#This Row],[HR]],,)</f>
        <v>0</v>
      </c>
      <c r="N211" s="7" t="str">
        <f>TEXT(DATA_1_M[[#This Row],[DTEDAY]],"MMM")</f>
        <v>Jan</v>
      </c>
      <c r="O211" s="7" t="str">
        <f>TEXT(DATA_1_M[[#This Row],[DTEDAY]],"YYY")</f>
        <v>2011</v>
      </c>
      <c r="P211" s="7" t="str" cm="1">
        <f t="array" ref="P211">_xlfn.SWITCH(DATA_1_M[[#This Row],[WEATHERSIT]],1,"CLEAR SKY",2,"MIST SKY",3,"DARK SKY",4,"RAINY &amp; DARK SKY")</f>
        <v>CLEAR SKY</v>
      </c>
      <c r="Q211" s="7" t="str" cm="1">
        <f t="array" ref="Q211">_xlfn.SWITCH(DATA_1_M[[#This Row],[SEASON]],1,"WINTER",2,"SUMMER",3,"MONSOON",4,"POST MONSOON/AUTUMN")</f>
        <v>WINTER</v>
      </c>
    </row>
    <row r="212" spans="1:17" ht="12.75" x14ac:dyDescent="0.2">
      <c r="A212" s="9">
        <v>211</v>
      </c>
      <c r="B212" s="8">
        <v>40553</v>
      </c>
      <c r="C212" s="7">
        <v>1</v>
      </c>
      <c r="D212" s="7">
        <v>0</v>
      </c>
      <c r="E212" s="7">
        <v>1</v>
      </c>
      <c r="F212" s="7">
        <v>1</v>
      </c>
      <c r="G212" s="7" t="b">
        <v>0</v>
      </c>
      <c r="H212" s="7">
        <v>1</v>
      </c>
      <c r="I212" s="7">
        <v>1</v>
      </c>
      <c r="J212" s="37">
        <v>0.12</v>
      </c>
      <c r="K212" s="6" t="str">
        <f t="shared" si="3"/>
        <v>Mon</v>
      </c>
      <c r="L212" s="25">
        <f>IF(DATA_1_M[[#This Row],[TEMP]]="",AVERAGE(DATA_1_M[TEMP]),DATA_1_M[[#This Row],[TEMP]])</f>
        <v>0.12</v>
      </c>
      <c r="M212" s="64">
        <f>TIME(DATA_1_M[[#This Row],[HR]],,)</f>
        <v>4.1666666666666664E-2</v>
      </c>
      <c r="N212" s="7" t="str">
        <f>TEXT(DATA_1_M[[#This Row],[DTEDAY]],"MMM")</f>
        <v>Jan</v>
      </c>
      <c r="O212" s="7" t="str">
        <f>TEXT(DATA_1_M[[#This Row],[DTEDAY]],"YYY")</f>
        <v>2011</v>
      </c>
      <c r="P212" s="7" t="str" cm="1">
        <f t="array" ref="P212">_xlfn.SWITCH(DATA_1_M[[#This Row],[WEATHERSIT]],1,"CLEAR SKY",2,"MIST SKY",3,"DARK SKY",4,"RAINY &amp; DARK SKY")</f>
        <v>CLEAR SKY</v>
      </c>
      <c r="Q212" s="7" t="str" cm="1">
        <f t="array" ref="Q212">_xlfn.SWITCH(DATA_1_M[[#This Row],[SEASON]],1,"WINTER",2,"SUMMER",3,"MONSOON",4,"POST MONSOON/AUTUMN")</f>
        <v>WINTER</v>
      </c>
    </row>
    <row r="213" spans="1:17" ht="12.75" x14ac:dyDescent="0.2">
      <c r="A213" s="9">
        <v>212</v>
      </c>
      <c r="B213" s="8">
        <v>40553</v>
      </c>
      <c r="C213" s="7">
        <v>1</v>
      </c>
      <c r="D213" s="7">
        <v>0</v>
      </c>
      <c r="E213" s="7">
        <v>1</v>
      </c>
      <c r="F213" s="7">
        <v>2</v>
      </c>
      <c r="G213" s="7" t="b">
        <v>0</v>
      </c>
      <c r="H213" s="7">
        <v>1</v>
      </c>
      <c r="I213" s="7">
        <v>1</v>
      </c>
      <c r="J213" s="37">
        <v>0.12</v>
      </c>
      <c r="K213" s="6" t="str">
        <f t="shared" si="3"/>
        <v>Mon</v>
      </c>
      <c r="L213" s="25">
        <f>IF(DATA_1_M[[#This Row],[TEMP]]="",AVERAGE(DATA_1_M[TEMP]),DATA_1_M[[#This Row],[TEMP]])</f>
        <v>0.12</v>
      </c>
      <c r="M213" s="64">
        <f>TIME(DATA_1_M[[#This Row],[HR]],,)</f>
        <v>8.3333333333333329E-2</v>
      </c>
      <c r="N213" s="7" t="str">
        <f>TEXT(DATA_1_M[[#This Row],[DTEDAY]],"MMM")</f>
        <v>Jan</v>
      </c>
      <c r="O213" s="7" t="str">
        <f>TEXT(DATA_1_M[[#This Row],[DTEDAY]],"YYY")</f>
        <v>2011</v>
      </c>
      <c r="P213" s="7" t="str" cm="1">
        <f t="array" ref="P213">_xlfn.SWITCH(DATA_1_M[[#This Row],[WEATHERSIT]],1,"CLEAR SKY",2,"MIST SKY",3,"DARK SKY",4,"RAINY &amp; DARK SKY")</f>
        <v>CLEAR SKY</v>
      </c>
      <c r="Q213" s="7" t="str" cm="1">
        <f t="array" ref="Q213">_xlfn.SWITCH(DATA_1_M[[#This Row],[SEASON]],1,"WINTER",2,"SUMMER",3,"MONSOON",4,"POST MONSOON/AUTUMN")</f>
        <v>WINTER</v>
      </c>
    </row>
    <row r="214" spans="1:17" ht="12.75" x14ac:dyDescent="0.2">
      <c r="A214" s="9">
        <v>213</v>
      </c>
      <c r="B214" s="8">
        <v>40553</v>
      </c>
      <c r="C214" s="7">
        <v>1</v>
      </c>
      <c r="D214" s="7">
        <v>0</v>
      </c>
      <c r="E214" s="7">
        <v>1</v>
      </c>
      <c r="F214" s="7">
        <v>3</v>
      </c>
      <c r="G214" s="7" t="b">
        <v>0</v>
      </c>
      <c r="H214" s="7">
        <v>1</v>
      </c>
      <c r="I214" s="7">
        <v>1</v>
      </c>
      <c r="J214" s="37">
        <v>0.12</v>
      </c>
      <c r="K214" s="6" t="str">
        <f t="shared" si="3"/>
        <v>Mon</v>
      </c>
      <c r="L214" s="25">
        <f>IF(DATA_1_M[[#This Row],[TEMP]]="",AVERAGE(DATA_1_M[TEMP]),DATA_1_M[[#This Row],[TEMP]])</f>
        <v>0.12</v>
      </c>
      <c r="M214" s="64">
        <f>TIME(DATA_1_M[[#This Row],[HR]],,)</f>
        <v>0.125</v>
      </c>
      <c r="N214" s="7" t="str">
        <f>TEXT(DATA_1_M[[#This Row],[DTEDAY]],"MMM")</f>
        <v>Jan</v>
      </c>
      <c r="O214" s="7" t="str">
        <f>TEXT(DATA_1_M[[#This Row],[DTEDAY]],"YYY")</f>
        <v>2011</v>
      </c>
      <c r="P214" s="7" t="str" cm="1">
        <f t="array" ref="P214">_xlfn.SWITCH(DATA_1_M[[#This Row],[WEATHERSIT]],1,"CLEAR SKY",2,"MIST SKY",3,"DARK SKY",4,"RAINY &amp; DARK SKY")</f>
        <v>CLEAR SKY</v>
      </c>
      <c r="Q214" s="7" t="str" cm="1">
        <f t="array" ref="Q214">_xlfn.SWITCH(DATA_1_M[[#This Row],[SEASON]],1,"WINTER",2,"SUMMER",3,"MONSOON",4,"POST MONSOON/AUTUMN")</f>
        <v>WINTER</v>
      </c>
    </row>
    <row r="215" spans="1:17" ht="12.75" x14ac:dyDescent="0.2">
      <c r="A215" s="9">
        <v>214</v>
      </c>
      <c r="B215" s="8">
        <v>40553</v>
      </c>
      <c r="C215" s="7">
        <v>1</v>
      </c>
      <c r="D215" s="7">
        <v>0</v>
      </c>
      <c r="E215" s="7">
        <v>1</v>
      </c>
      <c r="F215" s="7">
        <v>4</v>
      </c>
      <c r="G215" s="7" t="b">
        <v>0</v>
      </c>
      <c r="H215" s="7">
        <v>1</v>
      </c>
      <c r="I215" s="7">
        <v>1</v>
      </c>
      <c r="J215" s="37">
        <v>0.1</v>
      </c>
      <c r="K215" s="6" t="str">
        <f t="shared" si="3"/>
        <v>Mon</v>
      </c>
      <c r="L215" s="25">
        <f>IF(DATA_1_M[[#This Row],[TEMP]]="",AVERAGE(DATA_1_M[TEMP]),DATA_1_M[[#This Row],[TEMP]])</f>
        <v>0.1</v>
      </c>
      <c r="M215" s="64">
        <f>TIME(DATA_1_M[[#This Row],[HR]],,)</f>
        <v>0.16666666666666666</v>
      </c>
      <c r="N215" s="7" t="str">
        <f>TEXT(DATA_1_M[[#This Row],[DTEDAY]],"MMM")</f>
        <v>Jan</v>
      </c>
      <c r="O215" s="7" t="str">
        <f>TEXT(DATA_1_M[[#This Row],[DTEDAY]],"YYY")</f>
        <v>2011</v>
      </c>
      <c r="P215" s="7" t="str" cm="1">
        <f t="array" ref="P215">_xlfn.SWITCH(DATA_1_M[[#This Row],[WEATHERSIT]],1,"CLEAR SKY",2,"MIST SKY",3,"DARK SKY",4,"RAINY &amp; DARK SKY")</f>
        <v>CLEAR SKY</v>
      </c>
      <c r="Q215" s="7" t="str" cm="1">
        <f t="array" ref="Q215">_xlfn.SWITCH(DATA_1_M[[#This Row],[SEASON]],1,"WINTER",2,"SUMMER",3,"MONSOON",4,"POST MONSOON/AUTUMN")</f>
        <v>WINTER</v>
      </c>
    </row>
    <row r="216" spans="1:17" ht="12.75" x14ac:dyDescent="0.2">
      <c r="A216" s="9">
        <v>215</v>
      </c>
      <c r="B216" s="8">
        <v>40553</v>
      </c>
      <c r="C216" s="7">
        <v>1</v>
      </c>
      <c r="D216" s="7">
        <v>0</v>
      </c>
      <c r="E216" s="7">
        <v>1</v>
      </c>
      <c r="F216" s="7">
        <v>5</v>
      </c>
      <c r="G216" s="7" t="b">
        <v>0</v>
      </c>
      <c r="H216" s="7">
        <v>1</v>
      </c>
      <c r="I216" s="7">
        <v>1</v>
      </c>
      <c r="J216" s="37">
        <v>0.1</v>
      </c>
      <c r="K216" s="6" t="str">
        <f t="shared" si="3"/>
        <v>Mon</v>
      </c>
      <c r="L216" s="25">
        <f>IF(DATA_1_M[[#This Row],[TEMP]]="",AVERAGE(DATA_1_M[TEMP]),DATA_1_M[[#This Row],[TEMP]])</f>
        <v>0.1</v>
      </c>
      <c r="M216" s="64">
        <f>TIME(DATA_1_M[[#This Row],[HR]],,)</f>
        <v>0.20833333333333334</v>
      </c>
      <c r="N216" s="7" t="str">
        <f>TEXT(DATA_1_M[[#This Row],[DTEDAY]],"MMM")</f>
        <v>Jan</v>
      </c>
      <c r="O216" s="7" t="str">
        <f>TEXT(DATA_1_M[[#This Row],[DTEDAY]],"YYY")</f>
        <v>2011</v>
      </c>
      <c r="P216" s="7" t="str" cm="1">
        <f t="array" ref="P216">_xlfn.SWITCH(DATA_1_M[[#This Row],[WEATHERSIT]],1,"CLEAR SKY",2,"MIST SKY",3,"DARK SKY",4,"RAINY &amp; DARK SKY")</f>
        <v>CLEAR SKY</v>
      </c>
      <c r="Q216" s="7" t="str" cm="1">
        <f t="array" ref="Q216">_xlfn.SWITCH(DATA_1_M[[#This Row],[SEASON]],1,"WINTER",2,"SUMMER",3,"MONSOON",4,"POST MONSOON/AUTUMN")</f>
        <v>WINTER</v>
      </c>
    </row>
    <row r="217" spans="1:17" ht="12.75" x14ac:dyDescent="0.2">
      <c r="A217" s="9">
        <v>216</v>
      </c>
      <c r="B217" s="8">
        <v>40553</v>
      </c>
      <c r="C217" s="7">
        <v>1</v>
      </c>
      <c r="D217" s="7">
        <v>0</v>
      </c>
      <c r="E217" s="7">
        <v>1</v>
      </c>
      <c r="F217" s="7">
        <v>6</v>
      </c>
      <c r="G217" s="7" t="b">
        <v>0</v>
      </c>
      <c r="H217" s="7">
        <v>1</v>
      </c>
      <c r="I217" s="7">
        <v>1</v>
      </c>
      <c r="J217" s="37">
        <v>0.12</v>
      </c>
      <c r="K217" s="6" t="str">
        <f t="shared" si="3"/>
        <v>Mon</v>
      </c>
      <c r="L217" s="25">
        <f>IF(DATA_1_M[[#This Row],[TEMP]]="",AVERAGE(DATA_1_M[TEMP]),DATA_1_M[[#This Row],[TEMP]])</f>
        <v>0.12</v>
      </c>
      <c r="M217" s="64">
        <f>TIME(DATA_1_M[[#This Row],[HR]],,)</f>
        <v>0.25</v>
      </c>
      <c r="N217" s="7" t="str">
        <f>TEXT(DATA_1_M[[#This Row],[DTEDAY]],"MMM")</f>
        <v>Jan</v>
      </c>
      <c r="O217" s="7" t="str">
        <f>TEXT(DATA_1_M[[#This Row],[DTEDAY]],"YYY")</f>
        <v>2011</v>
      </c>
      <c r="P217" s="7" t="str" cm="1">
        <f t="array" ref="P217">_xlfn.SWITCH(DATA_1_M[[#This Row],[WEATHERSIT]],1,"CLEAR SKY",2,"MIST SKY",3,"DARK SKY",4,"RAINY &amp; DARK SKY")</f>
        <v>CLEAR SKY</v>
      </c>
      <c r="Q217" s="7" t="str" cm="1">
        <f t="array" ref="Q217">_xlfn.SWITCH(DATA_1_M[[#This Row],[SEASON]],1,"WINTER",2,"SUMMER",3,"MONSOON",4,"POST MONSOON/AUTUMN")</f>
        <v>WINTER</v>
      </c>
    </row>
    <row r="218" spans="1:17" ht="12.75" x14ac:dyDescent="0.2">
      <c r="A218" s="9">
        <v>217</v>
      </c>
      <c r="B218" s="8">
        <v>40553</v>
      </c>
      <c r="C218" s="7">
        <v>1</v>
      </c>
      <c r="D218" s="7">
        <v>0</v>
      </c>
      <c r="E218" s="7">
        <v>1</v>
      </c>
      <c r="F218" s="7">
        <v>7</v>
      </c>
      <c r="G218" s="7" t="b">
        <v>0</v>
      </c>
      <c r="H218" s="7">
        <v>1</v>
      </c>
      <c r="I218" s="7">
        <v>1</v>
      </c>
      <c r="J218" s="37">
        <v>0.12</v>
      </c>
      <c r="K218" s="6" t="str">
        <f t="shared" si="3"/>
        <v>Mon</v>
      </c>
      <c r="L218" s="25">
        <f>IF(DATA_1_M[[#This Row],[TEMP]]="",AVERAGE(DATA_1_M[TEMP]),DATA_1_M[[#This Row],[TEMP]])</f>
        <v>0.12</v>
      </c>
      <c r="M218" s="64">
        <f>TIME(DATA_1_M[[#This Row],[HR]],,)</f>
        <v>0.29166666666666669</v>
      </c>
      <c r="N218" s="7" t="str">
        <f>TEXT(DATA_1_M[[#This Row],[DTEDAY]],"MMM")</f>
        <v>Jan</v>
      </c>
      <c r="O218" s="7" t="str">
        <f>TEXT(DATA_1_M[[#This Row],[DTEDAY]],"YYY")</f>
        <v>2011</v>
      </c>
      <c r="P218" s="7" t="str" cm="1">
        <f t="array" ref="P218">_xlfn.SWITCH(DATA_1_M[[#This Row],[WEATHERSIT]],1,"CLEAR SKY",2,"MIST SKY",3,"DARK SKY",4,"RAINY &amp; DARK SKY")</f>
        <v>CLEAR SKY</v>
      </c>
      <c r="Q218" s="7" t="str" cm="1">
        <f t="array" ref="Q218">_xlfn.SWITCH(DATA_1_M[[#This Row],[SEASON]],1,"WINTER",2,"SUMMER",3,"MONSOON",4,"POST MONSOON/AUTUMN")</f>
        <v>WINTER</v>
      </c>
    </row>
    <row r="219" spans="1:17" ht="12.75" x14ac:dyDescent="0.2">
      <c r="A219" s="9">
        <v>218</v>
      </c>
      <c r="B219" s="8">
        <v>40553</v>
      </c>
      <c r="C219" s="7">
        <v>1</v>
      </c>
      <c r="D219" s="7">
        <v>0</v>
      </c>
      <c r="E219" s="7">
        <v>1</v>
      </c>
      <c r="F219" s="7">
        <v>8</v>
      </c>
      <c r="G219" s="7" t="b">
        <v>0</v>
      </c>
      <c r="H219" s="7">
        <v>1</v>
      </c>
      <c r="I219" s="7">
        <v>2</v>
      </c>
      <c r="J219" s="37">
        <v>0.12</v>
      </c>
      <c r="K219" s="6" t="str">
        <f t="shared" si="3"/>
        <v>Mon</v>
      </c>
      <c r="L219" s="25">
        <f>IF(DATA_1_M[[#This Row],[TEMP]]="",AVERAGE(DATA_1_M[TEMP]),DATA_1_M[[#This Row],[TEMP]])</f>
        <v>0.12</v>
      </c>
      <c r="M219" s="64">
        <f>TIME(DATA_1_M[[#This Row],[HR]],,)</f>
        <v>0.33333333333333331</v>
      </c>
      <c r="N219" s="7" t="str">
        <f>TEXT(DATA_1_M[[#This Row],[DTEDAY]],"MMM")</f>
        <v>Jan</v>
      </c>
      <c r="O219" s="7" t="str">
        <f>TEXT(DATA_1_M[[#This Row],[DTEDAY]],"YYY")</f>
        <v>2011</v>
      </c>
      <c r="P219" s="7" t="str" cm="1">
        <f t="array" ref="P219">_xlfn.SWITCH(DATA_1_M[[#This Row],[WEATHERSIT]],1,"CLEAR SKY",2,"MIST SKY",3,"DARK SKY",4,"RAINY &amp; DARK SKY")</f>
        <v>MIST SKY</v>
      </c>
      <c r="Q219" s="7" t="str" cm="1">
        <f t="array" ref="Q219">_xlfn.SWITCH(DATA_1_M[[#This Row],[SEASON]],1,"WINTER",2,"SUMMER",3,"MONSOON",4,"POST MONSOON/AUTUMN")</f>
        <v>WINTER</v>
      </c>
    </row>
    <row r="220" spans="1:17" ht="12.75" x14ac:dyDescent="0.2">
      <c r="A220" s="9">
        <v>219</v>
      </c>
      <c r="B220" s="8">
        <v>40553</v>
      </c>
      <c r="C220" s="7">
        <v>1</v>
      </c>
      <c r="D220" s="7">
        <v>0</v>
      </c>
      <c r="E220" s="7">
        <v>1</v>
      </c>
      <c r="F220" s="7">
        <v>9</v>
      </c>
      <c r="G220" s="7" t="b">
        <v>0</v>
      </c>
      <c r="H220" s="7">
        <v>1</v>
      </c>
      <c r="I220" s="7">
        <v>2</v>
      </c>
      <c r="J220" s="37">
        <v>0.14000000000000001</v>
      </c>
      <c r="K220" s="6" t="str">
        <f t="shared" si="3"/>
        <v>Mon</v>
      </c>
      <c r="L220" s="25">
        <f>IF(DATA_1_M[[#This Row],[TEMP]]="",AVERAGE(DATA_1_M[TEMP]),DATA_1_M[[#This Row],[TEMP]])</f>
        <v>0.14000000000000001</v>
      </c>
      <c r="M220" s="64">
        <f>TIME(DATA_1_M[[#This Row],[HR]],,)</f>
        <v>0.375</v>
      </c>
      <c r="N220" s="7" t="str">
        <f>TEXT(DATA_1_M[[#This Row],[DTEDAY]],"MMM")</f>
        <v>Jan</v>
      </c>
      <c r="O220" s="7" t="str">
        <f>TEXT(DATA_1_M[[#This Row],[DTEDAY]],"YYY")</f>
        <v>2011</v>
      </c>
      <c r="P220" s="7" t="str" cm="1">
        <f t="array" ref="P220">_xlfn.SWITCH(DATA_1_M[[#This Row],[WEATHERSIT]],1,"CLEAR SKY",2,"MIST SKY",3,"DARK SKY",4,"RAINY &amp; DARK SKY")</f>
        <v>MIST SKY</v>
      </c>
      <c r="Q220" s="7" t="str" cm="1">
        <f t="array" ref="Q220">_xlfn.SWITCH(DATA_1_M[[#This Row],[SEASON]],1,"WINTER",2,"SUMMER",3,"MONSOON",4,"POST MONSOON/AUTUMN")</f>
        <v>WINTER</v>
      </c>
    </row>
    <row r="221" spans="1:17" ht="12.75" x14ac:dyDescent="0.2">
      <c r="A221" s="9">
        <v>220</v>
      </c>
      <c r="B221" s="8">
        <v>40553</v>
      </c>
      <c r="C221" s="7">
        <v>1</v>
      </c>
      <c r="D221" s="7">
        <v>0</v>
      </c>
      <c r="E221" s="7">
        <v>1</v>
      </c>
      <c r="F221" s="7">
        <v>10</v>
      </c>
      <c r="G221" s="7" t="b">
        <v>0</v>
      </c>
      <c r="H221" s="7">
        <v>1</v>
      </c>
      <c r="I221" s="7">
        <v>2</v>
      </c>
      <c r="J221" s="37">
        <v>0.14000000000000001</v>
      </c>
      <c r="K221" s="6" t="str">
        <f t="shared" si="3"/>
        <v>Mon</v>
      </c>
      <c r="L221" s="25">
        <f>IF(DATA_1_M[[#This Row],[TEMP]]="",AVERAGE(DATA_1_M[TEMP]),DATA_1_M[[#This Row],[TEMP]])</f>
        <v>0.14000000000000001</v>
      </c>
      <c r="M221" s="64">
        <f>TIME(DATA_1_M[[#This Row],[HR]],,)</f>
        <v>0.41666666666666669</v>
      </c>
      <c r="N221" s="7" t="str">
        <f>TEXT(DATA_1_M[[#This Row],[DTEDAY]],"MMM")</f>
        <v>Jan</v>
      </c>
      <c r="O221" s="7" t="str">
        <f>TEXT(DATA_1_M[[#This Row],[DTEDAY]],"YYY")</f>
        <v>2011</v>
      </c>
      <c r="P221" s="7" t="str" cm="1">
        <f t="array" ref="P221">_xlfn.SWITCH(DATA_1_M[[#This Row],[WEATHERSIT]],1,"CLEAR SKY",2,"MIST SKY",3,"DARK SKY",4,"RAINY &amp; DARK SKY")</f>
        <v>MIST SKY</v>
      </c>
      <c r="Q221" s="7" t="str" cm="1">
        <f t="array" ref="Q221">_xlfn.SWITCH(DATA_1_M[[#This Row],[SEASON]],1,"WINTER",2,"SUMMER",3,"MONSOON",4,"POST MONSOON/AUTUMN")</f>
        <v>WINTER</v>
      </c>
    </row>
    <row r="222" spans="1:17" ht="12.75" x14ac:dyDescent="0.2">
      <c r="A222" s="9">
        <v>221</v>
      </c>
      <c r="B222" s="8">
        <v>40553</v>
      </c>
      <c r="C222" s="7">
        <v>1</v>
      </c>
      <c r="D222" s="7">
        <v>0</v>
      </c>
      <c r="E222" s="7">
        <v>1</v>
      </c>
      <c r="F222" s="7">
        <v>11</v>
      </c>
      <c r="G222" s="7" t="b">
        <v>0</v>
      </c>
      <c r="H222" s="7">
        <v>1</v>
      </c>
      <c r="I222" s="7">
        <v>2</v>
      </c>
      <c r="J222" s="37">
        <v>0.16</v>
      </c>
      <c r="K222" s="6" t="str">
        <f t="shared" si="3"/>
        <v>Mon</v>
      </c>
      <c r="L222" s="25">
        <f>IF(DATA_1_M[[#This Row],[TEMP]]="",AVERAGE(DATA_1_M[TEMP]),DATA_1_M[[#This Row],[TEMP]])</f>
        <v>0.16</v>
      </c>
      <c r="M222" s="64">
        <f>TIME(DATA_1_M[[#This Row],[HR]],,)</f>
        <v>0.45833333333333331</v>
      </c>
      <c r="N222" s="7" t="str">
        <f>TEXT(DATA_1_M[[#This Row],[DTEDAY]],"MMM")</f>
        <v>Jan</v>
      </c>
      <c r="O222" s="7" t="str">
        <f>TEXT(DATA_1_M[[#This Row],[DTEDAY]],"YYY")</f>
        <v>2011</v>
      </c>
      <c r="P222" s="7" t="str" cm="1">
        <f t="array" ref="P222">_xlfn.SWITCH(DATA_1_M[[#This Row],[WEATHERSIT]],1,"CLEAR SKY",2,"MIST SKY",3,"DARK SKY",4,"RAINY &amp; DARK SKY")</f>
        <v>MIST SKY</v>
      </c>
      <c r="Q222" s="7" t="str" cm="1">
        <f t="array" ref="Q222">_xlfn.SWITCH(DATA_1_M[[#This Row],[SEASON]],1,"WINTER",2,"SUMMER",3,"MONSOON",4,"POST MONSOON/AUTUMN")</f>
        <v>WINTER</v>
      </c>
    </row>
    <row r="223" spans="1:17" ht="12.75" x14ac:dyDescent="0.2">
      <c r="A223" s="9">
        <v>222</v>
      </c>
      <c r="B223" s="8">
        <v>40553</v>
      </c>
      <c r="C223" s="7">
        <v>1</v>
      </c>
      <c r="D223" s="7">
        <v>0</v>
      </c>
      <c r="E223" s="7">
        <v>1</v>
      </c>
      <c r="F223" s="7">
        <v>12</v>
      </c>
      <c r="G223" s="7" t="b">
        <v>0</v>
      </c>
      <c r="H223" s="7">
        <v>1</v>
      </c>
      <c r="I223" s="7">
        <v>2</v>
      </c>
      <c r="J223" s="37">
        <v>0.2</v>
      </c>
      <c r="K223" s="6" t="str">
        <f t="shared" si="3"/>
        <v>Mon</v>
      </c>
      <c r="L223" s="25">
        <f>IF(DATA_1_M[[#This Row],[TEMP]]="",AVERAGE(DATA_1_M[TEMP]),DATA_1_M[[#This Row],[TEMP]])</f>
        <v>0.2</v>
      </c>
      <c r="M223" s="64">
        <f>TIME(DATA_1_M[[#This Row],[HR]],,)</f>
        <v>0.5</v>
      </c>
      <c r="N223" s="7" t="str">
        <f>TEXT(DATA_1_M[[#This Row],[DTEDAY]],"MMM")</f>
        <v>Jan</v>
      </c>
      <c r="O223" s="7" t="str">
        <f>TEXT(DATA_1_M[[#This Row],[DTEDAY]],"YYY")</f>
        <v>2011</v>
      </c>
      <c r="P223" s="7" t="str" cm="1">
        <f t="array" ref="P223">_xlfn.SWITCH(DATA_1_M[[#This Row],[WEATHERSIT]],1,"CLEAR SKY",2,"MIST SKY",3,"DARK SKY",4,"RAINY &amp; DARK SKY")</f>
        <v>MIST SKY</v>
      </c>
      <c r="Q223" s="7" t="str" cm="1">
        <f t="array" ref="Q223">_xlfn.SWITCH(DATA_1_M[[#This Row],[SEASON]],1,"WINTER",2,"SUMMER",3,"MONSOON",4,"POST MONSOON/AUTUMN")</f>
        <v>WINTER</v>
      </c>
    </row>
    <row r="224" spans="1:17" ht="12.75" x14ac:dyDescent="0.2">
      <c r="A224" s="9">
        <v>223</v>
      </c>
      <c r="B224" s="8">
        <v>40553</v>
      </c>
      <c r="C224" s="7">
        <v>1</v>
      </c>
      <c r="D224" s="7">
        <v>0</v>
      </c>
      <c r="E224" s="7">
        <v>1</v>
      </c>
      <c r="F224" s="7">
        <v>13</v>
      </c>
      <c r="G224" s="7" t="b">
        <v>0</v>
      </c>
      <c r="H224" s="7">
        <v>1</v>
      </c>
      <c r="I224" s="7">
        <v>2</v>
      </c>
      <c r="J224" s="37">
        <v>0.2</v>
      </c>
      <c r="K224" s="6" t="str">
        <f t="shared" si="3"/>
        <v>Mon</v>
      </c>
      <c r="L224" s="25">
        <f>IF(DATA_1_M[[#This Row],[TEMP]]="",AVERAGE(DATA_1_M[TEMP]),DATA_1_M[[#This Row],[TEMP]])</f>
        <v>0.2</v>
      </c>
      <c r="M224" s="64">
        <f>TIME(DATA_1_M[[#This Row],[HR]],,)</f>
        <v>0.54166666666666663</v>
      </c>
      <c r="N224" s="7" t="str">
        <f>TEXT(DATA_1_M[[#This Row],[DTEDAY]],"MMM")</f>
        <v>Jan</v>
      </c>
      <c r="O224" s="7" t="str">
        <f>TEXT(DATA_1_M[[#This Row],[DTEDAY]],"YYY")</f>
        <v>2011</v>
      </c>
      <c r="P224" s="7" t="str" cm="1">
        <f t="array" ref="P224">_xlfn.SWITCH(DATA_1_M[[#This Row],[WEATHERSIT]],1,"CLEAR SKY",2,"MIST SKY",3,"DARK SKY",4,"RAINY &amp; DARK SKY")</f>
        <v>MIST SKY</v>
      </c>
      <c r="Q224" s="7" t="str" cm="1">
        <f t="array" ref="Q224">_xlfn.SWITCH(DATA_1_M[[#This Row],[SEASON]],1,"WINTER",2,"SUMMER",3,"MONSOON",4,"POST MONSOON/AUTUMN")</f>
        <v>WINTER</v>
      </c>
    </row>
    <row r="225" spans="1:17" ht="12.75" x14ac:dyDescent="0.2">
      <c r="A225" s="9">
        <v>224</v>
      </c>
      <c r="B225" s="8">
        <v>40553</v>
      </c>
      <c r="C225" s="7">
        <v>1</v>
      </c>
      <c r="D225" s="7">
        <v>0</v>
      </c>
      <c r="E225" s="7">
        <v>1</v>
      </c>
      <c r="F225" s="7">
        <v>14</v>
      </c>
      <c r="G225" s="7" t="b">
        <v>0</v>
      </c>
      <c r="H225" s="7">
        <v>1</v>
      </c>
      <c r="I225" s="7">
        <v>2</v>
      </c>
      <c r="J225" s="37">
        <v>0.2</v>
      </c>
      <c r="K225" s="6" t="str">
        <f t="shared" si="3"/>
        <v>Mon</v>
      </c>
      <c r="L225" s="25">
        <f>IF(DATA_1_M[[#This Row],[TEMP]]="",AVERAGE(DATA_1_M[TEMP]),DATA_1_M[[#This Row],[TEMP]])</f>
        <v>0.2</v>
      </c>
      <c r="M225" s="64">
        <f>TIME(DATA_1_M[[#This Row],[HR]],,)</f>
        <v>0.58333333333333337</v>
      </c>
      <c r="N225" s="7" t="str">
        <f>TEXT(DATA_1_M[[#This Row],[DTEDAY]],"MMM")</f>
        <v>Jan</v>
      </c>
      <c r="O225" s="7" t="str">
        <f>TEXT(DATA_1_M[[#This Row],[DTEDAY]],"YYY")</f>
        <v>2011</v>
      </c>
      <c r="P225" s="7" t="str" cm="1">
        <f t="array" ref="P225">_xlfn.SWITCH(DATA_1_M[[#This Row],[WEATHERSIT]],1,"CLEAR SKY",2,"MIST SKY",3,"DARK SKY",4,"RAINY &amp; DARK SKY")</f>
        <v>MIST SKY</v>
      </c>
      <c r="Q225" s="7" t="str" cm="1">
        <f t="array" ref="Q225">_xlfn.SWITCH(DATA_1_M[[#This Row],[SEASON]],1,"WINTER",2,"SUMMER",3,"MONSOON",4,"POST MONSOON/AUTUMN")</f>
        <v>WINTER</v>
      </c>
    </row>
    <row r="226" spans="1:17" ht="12.75" x14ac:dyDescent="0.2">
      <c r="A226" s="9">
        <v>225</v>
      </c>
      <c r="B226" s="8">
        <v>40553</v>
      </c>
      <c r="C226" s="7">
        <v>1</v>
      </c>
      <c r="D226" s="7">
        <v>0</v>
      </c>
      <c r="E226" s="7">
        <v>1</v>
      </c>
      <c r="F226" s="7">
        <v>15</v>
      </c>
      <c r="G226" s="7" t="b">
        <v>0</v>
      </c>
      <c r="H226" s="7">
        <v>1</v>
      </c>
      <c r="I226" s="7">
        <v>2</v>
      </c>
      <c r="J226" s="37">
        <v>0.2</v>
      </c>
      <c r="K226" s="6" t="str">
        <f t="shared" si="3"/>
        <v>Mon</v>
      </c>
      <c r="L226" s="25">
        <f>IF(DATA_1_M[[#This Row],[TEMP]]="",AVERAGE(DATA_1_M[TEMP]),DATA_1_M[[#This Row],[TEMP]])</f>
        <v>0.2</v>
      </c>
      <c r="M226" s="64">
        <f>TIME(DATA_1_M[[#This Row],[HR]],,)</f>
        <v>0.625</v>
      </c>
      <c r="N226" s="7" t="str">
        <f>TEXT(DATA_1_M[[#This Row],[DTEDAY]],"MMM")</f>
        <v>Jan</v>
      </c>
      <c r="O226" s="7" t="str">
        <f>TEXT(DATA_1_M[[#This Row],[DTEDAY]],"YYY")</f>
        <v>2011</v>
      </c>
      <c r="P226" s="7" t="str" cm="1">
        <f t="array" ref="P226">_xlfn.SWITCH(DATA_1_M[[#This Row],[WEATHERSIT]],1,"CLEAR SKY",2,"MIST SKY",3,"DARK SKY",4,"RAINY &amp; DARK SKY")</f>
        <v>MIST SKY</v>
      </c>
      <c r="Q226" s="7" t="str" cm="1">
        <f t="array" ref="Q226">_xlfn.SWITCH(DATA_1_M[[#This Row],[SEASON]],1,"WINTER",2,"SUMMER",3,"MONSOON",4,"POST MONSOON/AUTUMN")</f>
        <v>WINTER</v>
      </c>
    </row>
    <row r="227" spans="1:17" ht="12.75" x14ac:dyDescent="0.2">
      <c r="A227" s="9">
        <v>226</v>
      </c>
      <c r="B227" s="8">
        <v>40553</v>
      </c>
      <c r="C227" s="7">
        <v>1</v>
      </c>
      <c r="D227" s="7">
        <v>0</v>
      </c>
      <c r="E227" s="7">
        <v>1</v>
      </c>
      <c r="F227" s="7">
        <v>16</v>
      </c>
      <c r="G227" s="7" t="b">
        <v>0</v>
      </c>
      <c r="H227" s="7">
        <v>1</v>
      </c>
      <c r="I227" s="7">
        <v>1</v>
      </c>
      <c r="J227" s="37">
        <v>0.2</v>
      </c>
      <c r="K227" s="6" t="str">
        <f t="shared" si="3"/>
        <v>Mon</v>
      </c>
      <c r="L227" s="25">
        <f>IF(DATA_1_M[[#This Row],[TEMP]]="",AVERAGE(DATA_1_M[TEMP]),DATA_1_M[[#This Row],[TEMP]])</f>
        <v>0.2</v>
      </c>
      <c r="M227" s="64">
        <f>TIME(DATA_1_M[[#This Row],[HR]],,)</f>
        <v>0.66666666666666663</v>
      </c>
      <c r="N227" s="7" t="str">
        <f>TEXT(DATA_1_M[[#This Row],[DTEDAY]],"MMM")</f>
        <v>Jan</v>
      </c>
      <c r="O227" s="7" t="str">
        <f>TEXT(DATA_1_M[[#This Row],[DTEDAY]],"YYY")</f>
        <v>2011</v>
      </c>
      <c r="P227" s="7" t="str" cm="1">
        <f t="array" ref="P227">_xlfn.SWITCH(DATA_1_M[[#This Row],[WEATHERSIT]],1,"CLEAR SKY",2,"MIST SKY",3,"DARK SKY",4,"RAINY &amp; DARK SKY")</f>
        <v>CLEAR SKY</v>
      </c>
      <c r="Q227" s="7" t="str" cm="1">
        <f t="array" ref="Q227">_xlfn.SWITCH(DATA_1_M[[#This Row],[SEASON]],1,"WINTER",2,"SUMMER",3,"MONSOON",4,"POST MONSOON/AUTUMN")</f>
        <v>WINTER</v>
      </c>
    </row>
    <row r="228" spans="1:17" ht="12.75" x14ac:dyDescent="0.2">
      <c r="A228" s="9">
        <v>227</v>
      </c>
      <c r="B228" s="8">
        <v>40553</v>
      </c>
      <c r="C228" s="7">
        <v>1</v>
      </c>
      <c r="D228" s="7">
        <v>0</v>
      </c>
      <c r="E228" s="7">
        <v>1</v>
      </c>
      <c r="F228" s="7">
        <v>17</v>
      </c>
      <c r="G228" s="7" t="b">
        <v>0</v>
      </c>
      <c r="H228" s="7">
        <v>1</v>
      </c>
      <c r="I228" s="7">
        <v>1</v>
      </c>
      <c r="J228" s="37">
        <v>0.2</v>
      </c>
      <c r="K228" s="6" t="str">
        <f t="shared" si="3"/>
        <v>Mon</v>
      </c>
      <c r="L228" s="25">
        <f>IF(DATA_1_M[[#This Row],[TEMP]]="",AVERAGE(DATA_1_M[TEMP]),DATA_1_M[[#This Row],[TEMP]])</f>
        <v>0.2</v>
      </c>
      <c r="M228" s="64">
        <f>TIME(DATA_1_M[[#This Row],[HR]],,)</f>
        <v>0.70833333333333337</v>
      </c>
      <c r="N228" s="7" t="str">
        <f>TEXT(DATA_1_M[[#This Row],[DTEDAY]],"MMM")</f>
        <v>Jan</v>
      </c>
      <c r="O228" s="7" t="str">
        <f>TEXT(DATA_1_M[[#This Row],[DTEDAY]],"YYY")</f>
        <v>2011</v>
      </c>
      <c r="P228" s="7" t="str" cm="1">
        <f t="array" ref="P228">_xlfn.SWITCH(DATA_1_M[[#This Row],[WEATHERSIT]],1,"CLEAR SKY",2,"MIST SKY",3,"DARK SKY",4,"RAINY &amp; DARK SKY")</f>
        <v>CLEAR SKY</v>
      </c>
      <c r="Q228" s="7" t="str" cm="1">
        <f t="array" ref="Q228">_xlfn.SWITCH(DATA_1_M[[#This Row],[SEASON]],1,"WINTER",2,"SUMMER",3,"MONSOON",4,"POST MONSOON/AUTUMN")</f>
        <v>WINTER</v>
      </c>
    </row>
    <row r="229" spans="1:17" ht="12.75" x14ac:dyDescent="0.2">
      <c r="A229" s="9">
        <v>228</v>
      </c>
      <c r="B229" s="8">
        <v>40553</v>
      </c>
      <c r="C229" s="7">
        <v>1</v>
      </c>
      <c r="D229" s="7">
        <v>0</v>
      </c>
      <c r="E229" s="7">
        <v>1</v>
      </c>
      <c r="F229" s="7">
        <v>18</v>
      </c>
      <c r="G229" s="7" t="b">
        <v>0</v>
      </c>
      <c r="H229" s="7">
        <v>1</v>
      </c>
      <c r="I229" s="7">
        <v>1</v>
      </c>
      <c r="J229" s="37">
        <v>0.2</v>
      </c>
      <c r="K229" s="6" t="str">
        <f t="shared" si="3"/>
        <v>Mon</v>
      </c>
      <c r="L229" s="25">
        <f>IF(DATA_1_M[[#This Row],[TEMP]]="",AVERAGE(DATA_1_M[TEMP]),DATA_1_M[[#This Row],[TEMP]])</f>
        <v>0.2</v>
      </c>
      <c r="M229" s="64">
        <f>TIME(DATA_1_M[[#This Row],[HR]],,)</f>
        <v>0.75</v>
      </c>
      <c r="N229" s="7" t="str">
        <f>TEXT(DATA_1_M[[#This Row],[DTEDAY]],"MMM")</f>
        <v>Jan</v>
      </c>
      <c r="O229" s="7" t="str">
        <f>TEXT(DATA_1_M[[#This Row],[DTEDAY]],"YYY")</f>
        <v>2011</v>
      </c>
      <c r="P229" s="7" t="str" cm="1">
        <f t="array" ref="P229">_xlfn.SWITCH(DATA_1_M[[#This Row],[WEATHERSIT]],1,"CLEAR SKY",2,"MIST SKY",3,"DARK SKY",4,"RAINY &amp; DARK SKY")</f>
        <v>CLEAR SKY</v>
      </c>
      <c r="Q229" s="7" t="str" cm="1">
        <f t="array" ref="Q229">_xlfn.SWITCH(DATA_1_M[[#This Row],[SEASON]],1,"WINTER",2,"SUMMER",3,"MONSOON",4,"POST MONSOON/AUTUMN")</f>
        <v>WINTER</v>
      </c>
    </row>
    <row r="230" spans="1:17" ht="12.75" x14ac:dyDescent="0.2">
      <c r="A230" s="9">
        <v>229</v>
      </c>
      <c r="B230" s="8">
        <v>40553</v>
      </c>
      <c r="C230" s="7">
        <v>1</v>
      </c>
      <c r="D230" s="7">
        <v>0</v>
      </c>
      <c r="E230" s="7">
        <v>1</v>
      </c>
      <c r="F230" s="7">
        <v>19</v>
      </c>
      <c r="G230" s="7" t="b">
        <v>0</v>
      </c>
      <c r="H230" s="7">
        <v>1</v>
      </c>
      <c r="I230" s="7">
        <v>1</v>
      </c>
      <c r="J230" s="37">
        <v>0.16</v>
      </c>
      <c r="K230" s="6" t="str">
        <f t="shared" si="3"/>
        <v>Mon</v>
      </c>
      <c r="L230" s="25">
        <f>IF(DATA_1_M[[#This Row],[TEMP]]="",AVERAGE(DATA_1_M[TEMP]),DATA_1_M[[#This Row],[TEMP]])</f>
        <v>0.16</v>
      </c>
      <c r="M230" s="64">
        <f>TIME(DATA_1_M[[#This Row],[HR]],,)</f>
        <v>0.79166666666666663</v>
      </c>
      <c r="N230" s="7" t="str">
        <f>TEXT(DATA_1_M[[#This Row],[DTEDAY]],"MMM")</f>
        <v>Jan</v>
      </c>
      <c r="O230" s="7" t="str">
        <f>TEXT(DATA_1_M[[#This Row],[DTEDAY]],"YYY")</f>
        <v>2011</v>
      </c>
      <c r="P230" s="7" t="str" cm="1">
        <f t="array" ref="P230">_xlfn.SWITCH(DATA_1_M[[#This Row],[WEATHERSIT]],1,"CLEAR SKY",2,"MIST SKY",3,"DARK SKY",4,"RAINY &amp; DARK SKY")</f>
        <v>CLEAR SKY</v>
      </c>
      <c r="Q230" s="7" t="str" cm="1">
        <f t="array" ref="Q230">_xlfn.SWITCH(DATA_1_M[[#This Row],[SEASON]],1,"WINTER",2,"SUMMER",3,"MONSOON",4,"POST MONSOON/AUTUMN")</f>
        <v>WINTER</v>
      </c>
    </row>
    <row r="231" spans="1:17" ht="12.75" x14ac:dyDescent="0.2">
      <c r="A231" s="9">
        <v>230</v>
      </c>
      <c r="B231" s="8">
        <v>40553</v>
      </c>
      <c r="C231" s="7">
        <v>1</v>
      </c>
      <c r="D231" s="7">
        <v>0</v>
      </c>
      <c r="E231" s="7">
        <v>1</v>
      </c>
      <c r="F231" s="7">
        <v>20</v>
      </c>
      <c r="G231" s="7" t="b">
        <v>0</v>
      </c>
      <c r="H231" s="7">
        <v>1</v>
      </c>
      <c r="I231" s="7">
        <v>1</v>
      </c>
      <c r="J231" s="37">
        <v>0.16</v>
      </c>
      <c r="K231" s="6" t="str">
        <f t="shared" si="3"/>
        <v>Mon</v>
      </c>
      <c r="L231" s="25">
        <f>IF(DATA_1_M[[#This Row],[TEMP]]="",AVERAGE(DATA_1_M[TEMP]),DATA_1_M[[#This Row],[TEMP]])</f>
        <v>0.16</v>
      </c>
      <c r="M231" s="64">
        <f>TIME(DATA_1_M[[#This Row],[HR]],,)</f>
        <v>0.83333333333333337</v>
      </c>
      <c r="N231" s="7" t="str">
        <f>TEXT(DATA_1_M[[#This Row],[DTEDAY]],"MMM")</f>
        <v>Jan</v>
      </c>
      <c r="O231" s="7" t="str">
        <f>TEXT(DATA_1_M[[#This Row],[DTEDAY]],"YYY")</f>
        <v>2011</v>
      </c>
      <c r="P231" s="7" t="str" cm="1">
        <f t="array" ref="P231">_xlfn.SWITCH(DATA_1_M[[#This Row],[WEATHERSIT]],1,"CLEAR SKY",2,"MIST SKY",3,"DARK SKY",4,"RAINY &amp; DARK SKY")</f>
        <v>CLEAR SKY</v>
      </c>
      <c r="Q231" s="7" t="str" cm="1">
        <f t="array" ref="Q231">_xlfn.SWITCH(DATA_1_M[[#This Row],[SEASON]],1,"WINTER",2,"SUMMER",3,"MONSOON",4,"POST MONSOON/AUTUMN")</f>
        <v>WINTER</v>
      </c>
    </row>
    <row r="232" spans="1:17" ht="12.75" x14ac:dyDescent="0.2">
      <c r="A232" s="9">
        <v>231</v>
      </c>
      <c r="B232" s="8">
        <v>40553</v>
      </c>
      <c r="C232" s="7">
        <v>1</v>
      </c>
      <c r="D232" s="7">
        <v>0</v>
      </c>
      <c r="E232" s="7">
        <v>1</v>
      </c>
      <c r="F232" s="7">
        <v>21</v>
      </c>
      <c r="G232" s="7" t="b">
        <v>0</v>
      </c>
      <c r="H232" s="7">
        <v>1</v>
      </c>
      <c r="I232" s="7">
        <v>1</v>
      </c>
      <c r="J232" s="37">
        <v>0.14000000000000001</v>
      </c>
      <c r="K232" s="6" t="str">
        <f t="shared" si="3"/>
        <v>Mon</v>
      </c>
      <c r="L232" s="25">
        <f>IF(DATA_1_M[[#This Row],[TEMP]]="",AVERAGE(DATA_1_M[TEMP]),DATA_1_M[[#This Row],[TEMP]])</f>
        <v>0.14000000000000001</v>
      </c>
      <c r="M232" s="64">
        <f>TIME(DATA_1_M[[#This Row],[HR]],,)</f>
        <v>0.875</v>
      </c>
      <c r="N232" s="7" t="str">
        <f>TEXT(DATA_1_M[[#This Row],[DTEDAY]],"MMM")</f>
        <v>Jan</v>
      </c>
      <c r="O232" s="7" t="str">
        <f>TEXT(DATA_1_M[[#This Row],[DTEDAY]],"YYY")</f>
        <v>2011</v>
      </c>
      <c r="P232" s="7" t="str" cm="1">
        <f t="array" ref="P232">_xlfn.SWITCH(DATA_1_M[[#This Row],[WEATHERSIT]],1,"CLEAR SKY",2,"MIST SKY",3,"DARK SKY",4,"RAINY &amp; DARK SKY")</f>
        <v>CLEAR SKY</v>
      </c>
      <c r="Q232" s="7" t="str" cm="1">
        <f t="array" ref="Q232">_xlfn.SWITCH(DATA_1_M[[#This Row],[SEASON]],1,"WINTER",2,"SUMMER",3,"MONSOON",4,"POST MONSOON/AUTUMN")</f>
        <v>WINTER</v>
      </c>
    </row>
    <row r="233" spans="1:17" ht="12.75" x14ac:dyDescent="0.2">
      <c r="A233" s="9">
        <v>232</v>
      </c>
      <c r="B233" s="8">
        <v>40553</v>
      </c>
      <c r="C233" s="7">
        <v>1</v>
      </c>
      <c r="D233" s="7">
        <v>0</v>
      </c>
      <c r="E233" s="7">
        <v>1</v>
      </c>
      <c r="F233" s="7">
        <v>22</v>
      </c>
      <c r="G233" s="7" t="b">
        <v>0</v>
      </c>
      <c r="H233" s="7">
        <v>1</v>
      </c>
      <c r="I233" s="7">
        <v>1</v>
      </c>
      <c r="J233" s="37">
        <v>0.14000000000000001</v>
      </c>
      <c r="K233" s="6" t="str">
        <f t="shared" si="3"/>
        <v>Mon</v>
      </c>
      <c r="L233" s="25">
        <f>IF(DATA_1_M[[#This Row],[TEMP]]="",AVERAGE(DATA_1_M[TEMP]),DATA_1_M[[#This Row],[TEMP]])</f>
        <v>0.14000000000000001</v>
      </c>
      <c r="M233" s="64">
        <f>TIME(DATA_1_M[[#This Row],[HR]],,)</f>
        <v>0.91666666666666663</v>
      </c>
      <c r="N233" s="7" t="str">
        <f>TEXT(DATA_1_M[[#This Row],[DTEDAY]],"MMM")</f>
        <v>Jan</v>
      </c>
      <c r="O233" s="7" t="str">
        <f>TEXT(DATA_1_M[[#This Row],[DTEDAY]],"YYY")</f>
        <v>2011</v>
      </c>
      <c r="P233" s="7" t="str" cm="1">
        <f t="array" ref="P233">_xlfn.SWITCH(DATA_1_M[[#This Row],[WEATHERSIT]],1,"CLEAR SKY",2,"MIST SKY",3,"DARK SKY",4,"RAINY &amp; DARK SKY")</f>
        <v>CLEAR SKY</v>
      </c>
      <c r="Q233" s="7" t="str" cm="1">
        <f t="array" ref="Q233">_xlfn.SWITCH(DATA_1_M[[#This Row],[SEASON]],1,"WINTER",2,"SUMMER",3,"MONSOON",4,"POST MONSOON/AUTUMN")</f>
        <v>WINTER</v>
      </c>
    </row>
    <row r="234" spans="1:17" ht="12.75" x14ac:dyDescent="0.2">
      <c r="A234" s="9">
        <v>233</v>
      </c>
      <c r="B234" s="8">
        <v>40553</v>
      </c>
      <c r="C234" s="7">
        <v>1</v>
      </c>
      <c r="D234" s="7">
        <v>0</v>
      </c>
      <c r="E234" s="7">
        <v>1</v>
      </c>
      <c r="F234" s="7">
        <v>23</v>
      </c>
      <c r="G234" s="7" t="b">
        <v>0</v>
      </c>
      <c r="H234" s="7">
        <v>1</v>
      </c>
      <c r="I234" s="7">
        <v>1</v>
      </c>
      <c r="J234" s="37">
        <v>0.14000000000000001</v>
      </c>
      <c r="K234" s="6" t="str">
        <f t="shared" si="3"/>
        <v>Mon</v>
      </c>
      <c r="L234" s="25">
        <f>IF(DATA_1_M[[#This Row],[TEMP]]="",AVERAGE(DATA_1_M[TEMP]),DATA_1_M[[#This Row],[TEMP]])</f>
        <v>0.14000000000000001</v>
      </c>
      <c r="M234" s="64">
        <f>TIME(DATA_1_M[[#This Row],[HR]],,)</f>
        <v>0.95833333333333337</v>
      </c>
      <c r="N234" s="7" t="str">
        <f>TEXT(DATA_1_M[[#This Row],[DTEDAY]],"MMM")</f>
        <v>Jan</v>
      </c>
      <c r="O234" s="7" t="str">
        <f>TEXT(DATA_1_M[[#This Row],[DTEDAY]],"YYY")</f>
        <v>2011</v>
      </c>
      <c r="P234" s="7" t="str" cm="1">
        <f t="array" ref="P234">_xlfn.SWITCH(DATA_1_M[[#This Row],[WEATHERSIT]],1,"CLEAR SKY",2,"MIST SKY",3,"DARK SKY",4,"RAINY &amp; DARK SKY")</f>
        <v>CLEAR SKY</v>
      </c>
      <c r="Q234" s="7" t="str" cm="1">
        <f t="array" ref="Q234">_xlfn.SWITCH(DATA_1_M[[#This Row],[SEASON]],1,"WINTER",2,"SUMMER",3,"MONSOON",4,"POST MONSOON/AUTUMN")</f>
        <v>WINTER</v>
      </c>
    </row>
    <row r="235" spans="1:17" ht="12.75" x14ac:dyDescent="0.2">
      <c r="A235" s="9">
        <v>234</v>
      </c>
      <c r="B235" s="8">
        <v>40554</v>
      </c>
      <c r="C235" s="7">
        <v>1</v>
      </c>
      <c r="D235" s="7">
        <v>0</v>
      </c>
      <c r="E235" s="7">
        <v>1</v>
      </c>
      <c r="F235" s="7">
        <v>0</v>
      </c>
      <c r="G235" s="7" t="b">
        <v>0</v>
      </c>
      <c r="H235" s="7">
        <v>2</v>
      </c>
      <c r="I235" s="7">
        <v>1</v>
      </c>
      <c r="J235" s="37">
        <v>0.14000000000000001</v>
      </c>
      <c r="K235" s="6" t="str">
        <f t="shared" si="3"/>
        <v>Tue</v>
      </c>
      <c r="L235" s="25">
        <f>IF(DATA_1_M[[#This Row],[TEMP]]="",AVERAGE(DATA_1_M[TEMP]),DATA_1_M[[#This Row],[TEMP]])</f>
        <v>0.14000000000000001</v>
      </c>
      <c r="M235" s="64">
        <f>TIME(DATA_1_M[[#This Row],[HR]],,)</f>
        <v>0</v>
      </c>
      <c r="N235" s="7" t="str">
        <f>TEXT(DATA_1_M[[#This Row],[DTEDAY]],"MMM")</f>
        <v>Jan</v>
      </c>
      <c r="O235" s="7" t="str">
        <f>TEXT(DATA_1_M[[#This Row],[DTEDAY]],"YYY")</f>
        <v>2011</v>
      </c>
      <c r="P235" s="7" t="str" cm="1">
        <f t="array" ref="P235">_xlfn.SWITCH(DATA_1_M[[#This Row],[WEATHERSIT]],1,"CLEAR SKY",2,"MIST SKY",3,"DARK SKY",4,"RAINY &amp; DARK SKY")</f>
        <v>CLEAR SKY</v>
      </c>
      <c r="Q235" s="7" t="str" cm="1">
        <f t="array" ref="Q235">_xlfn.SWITCH(DATA_1_M[[#This Row],[SEASON]],1,"WINTER",2,"SUMMER",3,"MONSOON",4,"POST MONSOON/AUTUMN")</f>
        <v>WINTER</v>
      </c>
    </row>
    <row r="236" spans="1:17" ht="12.75" x14ac:dyDescent="0.2">
      <c r="A236" s="9">
        <v>235</v>
      </c>
      <c r="B236" s="8">
        <v>40554</v>
      </c>
      <c r="C236" s="7">
        <v>1</v>
      </c>
      <c r="D236" s="7">
        <v>0</v>
      </c>
      <c r="E236" s="7">
        <v>1</v>
      </c>
      <c r="F236" s="7">
        <v>1</v>
      </c>
      <c r="G236" s="7" t="b">
        <v>0</v>
      </c>
      <c r="H236" s="7">
        <v>2</v>
      </c>
      <c r="I236" s="7">
        <v>1</v>
      </c>
      <c r="J236" s="37">
        <v>0.14000000000000001</v>
      </c>
      <c r="K236" s="6" t="str">
        <f t="shared" si="3"/>
        <v>Tue</v>
      </c>
      <c r="L236" s="25">
        <f>IF(DATA_1_M[[#This Row],[TEMP]]="",AVERAGE(DATA_1_M[TEMP]),DATA_1_M[[#This Row],[TEMP]])</f>
        <v>0.14000000000000001</v>
      </c>
      <c r="M236" s="64">
        <f>TIME(DATA_1_M[[#This Row],[HR]],,)</f>
        <v>4.1666666666666664E-2</v>
      </c>
      <c r="N236" s="7" t="str">
        <f>TEXT(DATA_1_M[[#This Row],[DTEDAY]],"MMM")</f>
        <v>Jan</v>
      </c>
      <c r="O236" s="7" t="str">
        <f>TEXT(DATA_1_M[[#This Row],[DTEDAY]],"YYY")</f>
        <v>2011</v>
      </c>
      <c r="P236" s="7" t="str" cm="1">
        <f t="array" ref="P236">_xlfn.SWITCH(DATA_1_M[[#This Row],[WEATHERSIT]],1,"CLEAR SKY",2,"MIST SKY",3,"DARK SKY",4,"RAINY &amp; DARK SKY")</f>
        <v>CLEAR SKY</v>
      </c>
      <c r="Q236" s="7" t="str" cm="1">
        <f t="array" ref="Q236">_xlfn.SWITCH(DATA_1_M[[#This Row],[SEASON]],1,"WINTER",2,"SUMMER",3,"MONSOON",4,"POST MONSOON/AUTUMN")</f>
        <v>WINTER</v>
      </c>
    </row>
    <row r="237" spans="1:17" ht="12.75" x14ac:dyDescent="0.2">
      <c r="A237" s="9">
        <v>236</v>
      </c>
      <c r="B237" s="8">
        <v>40554</v>
      </c>
      <c r="C237" s="7">
        <v>1</v>
      </c>
      <c r="D237" s="7">
        <v>0</v>
      </c>
      <c r="E237" s="7">
        <v>1</v>
      </c>
      <c r="F237" s="7">
        <v>2</v>
      </c>
      <c r="G237" s="7" t="b">
        <v>0</v>
      </c>
      <c r="H237" s="7">
        <v>2</v>
      </c>
      <c r="I237" s="7">
        <v>2</v>
      </c>
      <c r="J237" s="37">
        <v>0.16</v>
      </c>
      <c r="K237" s="6" t="str">
        <f t="shared" si="3"/>
        <v>Tue</v>
      </c>
      <c r="L237" s="25">
        <f>IF(DATA_1_M[[#This Row],[TEMP]]="",AVERAGE(DATA_1_M[TEMP]),DATA_1_M[[#This Row],[TEMP]])</f>
        <v>0.16</v>
      </c>
      <c r="M237" s="64">
        <f>TIME(DATA_1_M[[#This Row],[HR]],,)</f>
        <v>8.3333333333333329E-2</v>
      </c>
      <c r="N237" s="7" t="str">
        <f>TEXT(DATA_1_M[[#This Row],[DTEDAY]],"MMM")</f>
        <v>Jan</v>
      </c>
      <c r="O237" s="7" t="str">
        <f>TEXT(DATA_1_M[[#This Row],[DTEDAY]],"YYY")</f>
        <v>2011</v>
      </c>
      <c r="P237" s="7" t="str" cm="1">
        <f t="array" ref="P237">_xlfn.SWITCH(DATA_1_M[[#This Row],[WEATHERSIT]],1,"CLEAR SKY",2,"MIST SKY",3,"DARK SKY",4,"RAINY &amp; DARK SKY")</f>
        <v>MIST SKY</v>
      </c>
      <c r="Q237" s="7" t="str" cm="1">
        <f t="array" ref="Q237">_xlfn.SWITCH(DATA_1_M[[#This Row],[SEASON]],1,"WINTER",2,"SUMMER",3,"MONSOON",4,"POST MONSOON/AUTUMN")</f>
        <v>WINTER</v>
      </c>
    </row>
    <row r="238" spans="1:17" ht="12.75" x14ac:dyDescent="0.2">
      <c r="A238" s="9">
        <v>237</v>
      </c>
      <c r="B238" s="8">
        <v>40554</v>
      </c>
      <c r="C238" s="7">
        <v>1</v>
      </c>
      <c r="D238" s="7">
        <v>0</v>
      </c>
      <c r="E238" s="7">
        <v>1</v>
      </c>
      <c r="F238" s="7">
        <v>5</v>
      </c>
      <c r="G238" s="7" t="b">
        <v>0</v>
      </c>
      <c r="H238" s="7">
        <v>2</v>
      </c>
      <c r="I238" s="7">
        <v>2</v>
      </c>
      <c r="J238" s="37">
        <v>0.16</v>
      </c>
      <c r="K238" s="6" t="str">
        <f t="shared" si="3"/>
        <v>Tue</v>
      </c>
      <c r="L238" s="25">
        <f>IF(DATA_1_M[[#This Row],[TEMP]]="",AVERAGE(DATA_1_M[TEMP]),DATA_1_M[[#This Row],[TEMP]])</f>
        <v>0.16</v>
      </c>
      <c r="M238" s="64">
        <f>TIME(DATA_1_M[[#This Row],[HR]],,)</f>
        <v>0.20833333333333334</v>
      </c>
      <c r="N238" s="7" t="str">
        <f>TEXT(DATA_1_M[[#This Row],[DTEDAY]],"MMM")</f>
        <v>Jan</v>
      </c>
      <c r="O238" s="7" t="str">
        <f>TEXT(DATA_1_M[[#This Row],[DTEDAY]],"YYY")</f>
        <v>2011</v>
      </c>
      <c r="P238" s="7" t="str" cm="1">
        <f t="array" ref="P238">_xlfn.SWITCH(DATA_1_M[[#This Row],[WEATHERSIT]],1,"CLEAR SKY",2,"MIST SKY",3,"DARK SKY",4,"RAINY &amp; DARK SKY")</f>
        <v>MIST SKY</v>
      </c>
      <c r="Q238" s="7" t="str" cm="1">
        <f t="array" ref="Q238">_xlfn.SWITCH(DATA_1_M[[#This Row],[SEASON]],1,"WINTER",2,"SUMMER",3,"MONSOON",4,"POST MONSOON/AUTUMN")</f>
        <v>WINTER</v>
      </c>
    </row>
    <row r="239" spans="1:17" ht="12.75" x14ac:dyDescent="0.2">
      <c r="A239" s="9">
        <v>238</v>
      </c>
      <c r="B239" s="8">
        <v>40554</v>
      </c>
      <c r="C239" s="7">
        <v>1</v>
      </c>
      <c r="D239" s="7">
        <v>0</v>
      </c>
      <c r="E239" s="7">
        <v>1</v>
      </c>
      <c r="F239" s="7">
        <v>6</v>
      </c>
      <c r="G239" s="7" t="b">
        <v>0</v>
      </c>
      <c r="H239" s="7">
        <v>2</v>
      </c>
      <c r="I239" s="7">
        <v>2</v>
      </c>
      <c r="J239" s="37">
        <v>0.16</v>
      </c>
      <c r="K239" s="6" t="str">
        <f t="shared" si="3"/>
        <v>Tue</v>
      </c>
      <c r="L239" s="25">
        <f>IF(DATA_1_M[[#This Row],[TEMP]]="",AVERAGE(DATA_1_M[TEMP]),DATA_1_M[[#This Row],[TEMP]])</f>
        <v>0.16</v>
      </c>
      <c r="M239" s="64">
        <f>TIME(DATA_1_M[[#This Row],[HR]],,)</f>
        <v>0.25</v>
      </c>
      <c r="N239" s="7" t="str">
        <f>TEXT(DATA_1_M[[#This Row],[DTEDAY]],"MMM")</f>
        <v>Jan</v>
      </c>
      <c r="O239" s="7" t="str">
        <f>TEXT(DATA_1_M[[#This Row],[DTEDAY]],"YYY")</f>
        <v>2011</v>
      </c>
      <c r="P239" s="7" t="str" cm="1">
        <f t="array" ref="P239">_xlfn.SWITCH(DATA_1_M[[#This Row],[WEATHERSIT]],1,"CLEAR SKY",2,"MIST SKY",3,"DARK SKY",4,"RAINY &amp; DARK SKY")</f>
        <v>MIST SKY</v>
      </c>
      <c r="Q239" s="7" t="str" cm="1">
        <f t="array" ref="Q239">_xlfn.SWITCH(DATA_1_M[[#This Row],[SEASON]],1,"WINTER",2,"SUMMER",3,"MONSOON",4,"POST MONSOON/AUTUMN")</f>
        <v>WINTER</v>
      </c>
    </row>
    <row r="240" spans="1:17" ht="12.75" x14ac:dyDescent="0.2">
      <c r="A240" s="9">
        <v>239</v>
      </c>
      <c r="B240" s="8">
        <v>40554</v>
      </c>
      <c r="C240" s="7">
        <v>1</v>
      </c>
      <c r="D240" s="7">
        <v>0</v>
      </c>
      <c r="E240" s="7">
        <v>1</v>
      </c>
      <c r="F240" s="7">
        <v>7</v>
      </c>
      <c r="G240" s="7" t="b">
        <v>0</v>
      </c>
      <c r="H240" s="7">
        <v>2</v>
      </c>
      <c r="I240" s="7">
        <v>2</v>
      </c>
      <c r="J240" s="37">
        <v>0.16</v>
      </c>
      <c r="K240" s="6" t="str">
        <f t="shared" si="3"/>
        <v>Tue</v>
      </c>
      <c r="L240" s="25">
        <f>IF(DATA_1_M[[#This Row],[TEMP]]="",AVERAGE(DATA_1_M[TEMP]),DATA_1_M[[#This Row],[TEMP]])</f>
        <v>0.16</v>
      </c>
      <c r="M240" s="64">
        <f>TIME(DATA_1_M[[#This Row],[HR]],,)</f>
        <v>0.29166666666666669</v>
      </c>
      <c r="N240" s="7" t="str">
        <f>TEXT(DATA_1_M[[#This Row],[DTEDAY]],"MMM")</f>
        <v>Jan</v>
      </c>
      <c r="O240" s="7" t="str">
        <f>TEXT(DATA_1_M[[#This Row],[DTEDAY]],"YYY")</f>
        <v>2011</v>
      </c>
      <c r="P240" s="7" t="str" cm="1">
        <f t="array" ref="P240">_xlfn.SWITCH(DATA_1_M[[#This Row],[WEATHERSIT]],1,"CLEAR SKY",2,"MIST SKY",3,"DARK SKY",4,"RAINY &amp; DARK SKY")</f>
        <v>MIST SKY</v>
      </c>
      <c r="Q240" s="7" t="str" cm="1">
        <f t="array" ref="Q240">_xlfn.SWITCH(DATA_1_M[[#This Row],[SEASON]],1,"WINTER",2,"SUMMER",3,"MONSOON",4,"POST MONSOON/AUTUMN")</f>
        <v>WINTER</v>
      </c>
    </row>
    <row r="241" spans="1:17" ht="12.75" x14ac:dyDescent="0.2">
      <c r="A241" s="9">
        <v>240</v>
      </c>
      <c r="B241" s="8">
        <v>40554</v>
      </c>
      <c r="C241" s="7">
        <v>1</v>
      </c>
      <c r="D241" s="7">
        <v>0</v>
      </c>
      <c r="E241" s="7">
        <v>1</v>
      </c>
      <c r="F241" s="7">
        <v>8</v>
      </c>
      <c r="G241" s="7" t="b">
        <v>0</v>
      </c>
      <c r="H241" s="7">
        <v>2</v>
      </c>
      <c r="I241" s="7">
        <v>2</v>
      </c>
      <c r="J241" s="37">
        <v>0.18</v>
      </c>
      <c r="K241" s="6" t="str">
        <f t="shared" si="3"/>
        <v>Tue</v>
      </c>
      <c r="L241" s="25">
        <f>IF(DATA_1_M[[#This Row],[TEMP]]="",AVERAGE(DATA_1_M[TEMP]),DATA_1_M[[#This Row],[TEMP]])</f>
        <v>0.18</v>
      </c>
      <c r="M241" s="64">
        <f>TIME(DATA_1_M[[#This Row],[HR]],,)</f>
        <v>0.33333333333333331</v>
      </c>
      <c r="N241" s="7" t="str">
        <f>TEXT(DATA_1_M[[#This Row],[DTEDAY]],"MMM")</f>
        <v>Jan</v>
      </c>
      <c r="O241" s="7" t="str">
        <f>TEXT(DATA_1_M[[#This Row],[DTEDAY]],"YYY")</f>
        <v>2011</v>
      </c>
      <c r="P241" s="7" t="str" cm="1">
        <f t="array" ref="P241">_xlfn.SWITCH(DATA_1_M[[#This Row],[WEATHERSIT]],1,"CLEAR SKY",2,"MIST SKY",3,"DARK SKY",4,"RAINY &amp; DARK SKY")</f>
        <v>MIST SKY</v>
      </c>
      <c r="Q241" s="7" t="str" cm="1">
        <f t="array" ref="Q241">_xlfn.SWITCH(DATA_1_M[[#This Row],[SEASON]],1,"WINTER",2,"SUMMER",3,"MONSOON",4,"POST MONSOON/AUTUMN")</f>
        <v>WINTER</v>
      </c>
    </row>
    <row r="242" spans="1:17" ht="12.75" x14ac:dyDescent="0.2">
      <c r="A242" s="9">
        <v>241</v>
      </c>
      <c r="B242" s="8">
        <v>40554</v>
      </c>
      <c r="C242" s="7">
        <v>1</v>
      </c>
      <c r="D242" s="7">
        <v>0</v>
      </c>
      <c r="E242" s="7">
        <v>1</v>
      </c>
      <c r="F242" s="7">
        <v>9</v>
      </c>
      <c r="G242" s="7" t="b">
        <v>0</v>
      </c>
      <c r="H242" s="7">
        <v>2</v>
      </c>
      <c r="I242" s="7">
        <v>2</v>
      </c>
      <c r="J242" s="37">
        <v>0.18</v>
      </c>
      <c r="K242" s="6" t="str">
        <f t="shared" si="3"/>
        <v>Tue</v>
      </c>
      <c r="L242" s="25">
        <f>IF(DATA_1_M[[#This Row],[TEMP]]="",AVERAGE(DATA_1_M[TEMP]),DATA_1_M[[#This Row],[TEMP]])</f>
        <v>0.18</v>
      </c>
      <c r="M242" s="64">
        <f>TIME(DATA_1_M[[#This Row],[HR]],,)</f>
        <v>0.375</v>
      </c>
      <c r="N242" s="7" t="str">
        <f>TEXT(DATA_1_M[[#This Row],[DTEDAY]],"MMM")</f>
        <v>Jan</v>
      </c>
      <c r="O242" s="7" t="str">
        <f>TEXT(DATA_1_M[[#This Row],[DTEDAY]],"YYY")</f>
        <v>2011</v>
      </c>
      <c r="P242" s="7" t="str" cm="1">
        <f t="array" ref="P242">_xlfn.SWITCH(DATA_1_M[[#This Row],[WEATHERSIT]],1,"CLEAR SKY",2,"MIST SKY",3,"DARK SKY",4,"RAINY &amp; DARK SKY")</f>
        <v>MIST SKY</v>
      </c>
      <c r="Q242" s="7" t="str" cm="1">
        <f t="array" ref="Q242">_xlfn.SWITCH(DATA_1_M[[#This Row],[SEASON]],1,"WINTER",2,"SUMMER",3,"MONSOON",4,"POST MONSOON/AUTUMN")</f>
        <v>WINTER</v>
      </c>
    </row>
    <row r="243" spans="1:17" ht="12.75" x14ac:dyDescent="0.2">
      <c r="A243" s="9">
        <v>242</v>
      </c>
      <c r="B243" s="8">
        <v>40554</v>
      </c>
      <c r="C243" s="7">
        <v>1</v>
      </c>
      <c r="D243" s="7">
        <v>0</v>
      </c>
      <c r="E243" s="7">
        <v>1</v>
      </c>
      <c r="F243" s="7">
        <v>10</v>
      </c>
      <c r="G243" s="7" t="b">
        <v>0</v>
      </c>
      <c r="H243" s="7">
        <v>2</v>
      </c>
      <c r="I243" s="7">
        <v>2</v>
      </c>
      <c r="J243" s="37">
        <v>0.2</v>
      </c>
      <c r="K243" s="6" t="str">
        <f t="shared" si="3"/>
        <v>Tue</v>
      </c>
      <c r="L243" s="25">
        <f>IF(DATA_1_M[[#This Row],[TEMP]]="",AVERAGE(DATA_1_M[TEMP]),DATA_1_M[[#This Row],[TEMP]])</f>
        <v>0.2</v>
      </c>
      <c r="M243" s="64">
        <f>TIME(DATA_1_M[[#This Row],[HR]],,)</f>
        <v>0.41666666666666669</v>
      </c>
      <c r="N243" s="7" t="str">
        <f>TEXT(DATA_1_M[[#This Row],[DTEDAY]],"MMM")</f>
        <v>Jan</v>
      </c>
      <c r="O243" s="7" t="str">
        <f>TEXT(DATA_1_M[[#This Row],[DTEDAY]],"YYY")</f>
        <v>2011</v>
      </c>
      <c r="P243" s="7" t="str" cm="1">
        <f t="array" ref="P243">_xlfn.SWITCH(DATA_1_M[[#This Row],[WEATHERSIT]],1,"CLEAR SKY",2,"MIST SKY",3,"DARK SKY",4,"RAINY &amp; DARK SKY")</f>
        <v>MIST SKY</v>
      </c>
      <c r="Q243" s="7" t="str" cm="1">
        <f t="array" ref="Q243">_xlfn.SWITCH(DATA_1_M[[#This Row],[SEASON]],1,"WINTER",2,"SUMMER",3,"MONSOON",4,"POST MONSOON/AUTUMN")</f>
        <v>WINTER</v>
      </c>
    </row>
    <row r="244" spans="1:17" ht="12.75" x14ac:dyDescent="0.2">
      <c r="A244" s="9">
        <v>243</v>
      </c>
      <c r="B244" s="8">
        <v>40554</v>
      </c>
      <c r="C244" s="7">
        <v>1</v>
      </c>
      <c r="D244" s="7">
        <v>0</v>
      </c>
      <c r="E244" s="7">
        <v>1</v>
      </c>
      <c r="F244" s="7">
        <v>11</v>
      </c>
      <c r="G244" s="7" t="b">
        <v>0</v>
      </c>
      <c r="H244" s="7">
        <v>2</v>
      </c>
      <c r="I244" s="7">
        <v>2</v>
      </c>
      <c r="J244" s="37">
        <v>0.2</v>
      </c>
      <c r="K244" s="6" t="str">
        <f t="shared" si="3"/>
        <v>Tue</v>
      </c>
      <c r="L244" s="25">
        <f>IF(DATA_1_M[[#This Row],[TEMP]]="",AVERAGE(DATA_1_M[TEMP]),DATA_1_M[[#This Row],[TEMP]])</f>
        <v>0.2</v>
      </c>
      <c r="M244" s="64">
        <f>TIME(DATA_1_M[[#This Row],[HR]],,)</f>
        <v>0.45833333333333331</v>
      </c>
      <c r="N244" s="7" t="str">
        <f>TEXT(DATA_1_M[[#This Row],[DTEDAY]],"MMM")</f>
        <v>Jan</v>
      </c>
      <c r="O244" s="7" t="str">
        <f>TEXT(DATA_1_M[[#This Row],[DTEDAY]],"YYY")</f>
        <v>2011</v>
      </c>
      <c r="P244" s="7" t="str" cm="1">
        <f t="array" ref="P244">_xlfn.SWITCH(DATA_1_M[[#This Row],[WEATHERSIT]],1,"CLEAR SKY",2,"MIST SKY",3,"DARK SKY",4,"RAINY &amp; DARK SKY")</f>
        <v>MIST SKY</v>
      </c>
      <c r="Q244" s="7" t="str" cm="1">
        <f t="array" ref="Q244">_xlfn.SWITCH(DATA_1_M[[#This Row],[SEASON]],1,"WINTER",2,"SUMMER",3,"MONSOON",4,"POST MONSOON/AUTUMN")</f>
        <v>WINTER</v>
      </c>
    </row>
    <row r="245" spans="1:17" ht="12.75" x14ac:dyDescent="0.2">
      <c r="A245" s="9">
        <v>244</v>
      </c>
      <c r="B245" s="8">
        <v>40554</v>
      </c>
      <c r="C245" s="7">
        <v>1</v>
      </c>
      <c r="D245" s="7">
        <v>0</v>
      </c>
      <c r="E245" s="7">
        <v>1</v>
      </c>
      <c r="F245" s="7">
        <v>12</v>
      </c>
      <c r="G245" s="7" t="b">
        <v>0</v>
      </c>
      <c r="H245" s="7">
        <v>2</v>
      </c>
      <c r="I245" s="7">
        <v>2</v>
      </c>
      <c r="J245" s="37">
        <v>0.2</v>
      </c>
      <c r="K245" s="6" t="str">
        <f t="shared" si="3"/>
        <v>Tue</v>
      </c>
      <c r="L245" s="25">
        <f>IF(DATA_1_M[[#This Row],[TEMP]]="",AVERAGE(DATA_1_M[TEMP]),DATA_1_M[[#This Row],[TEMP]])</f>
        <v>0.2</v>
      </c>
      <c r="M245" s="64">
        <f>TIME(DATA_1_M[[#This Row],[HR]],,)</f>
        <v>0.5</v>
      </c>
      <c r="N245" s="7" t="str">
        <f>TEXT(DATA_1_M[[#This Row],[DTEDAY]],"MMM")</f>
        <v>Jan</v>
      </c>
      <c r="O245" s="7" t="str">
        <f>TEXT(DATA_1_M[[#This Row],[DTEDAY]],"YYY")</f>
        <v>2011</v>
      </c>
      <c r="P245" s="7" t="str" cm="1">
        <f t="array" ref="P245">_xlfn.SWITCH(DATA_1_M[[#This Row],[WEATHERSIT]],1,"CLEAR SKY",2,"MIST SKY",3,"DARK SKY",4,"RAINY &amp; DARK SKY")</f>
        <v>MIST SKY</v>
      </c>
      <c r="Q245" s="7" t="str" cm="1">
        <f t="array" ref="Q245">_xlfn.SWITCH(DATA_1_M[[#This Row],[SEASON]],1,"WINTER",2,"SUMMER",3,"MONSOON",4,"POST MONSOON/AUTUMN")</f>
        <v>WINTER</v>
      </c>
    </row>
    <row r="246" spans="1:17" ht="12.75" x14ac:dyDescent="0.2">
      <c r="A246" s="9">
        <v>245</v>
      </c>
      <c r="B246" s="8">
        <v>40554</v>
      </c>
      <c r="C246" s="7">
        <v>1</v>
      </c>
      <c r="D246" s="7">
        <v>0</v>
      </c>
      <c r="E246" s="7">
        <v>1</v>
      </c>
      <c r="F246" s="7">
        <v>13</v>
      </c>
      <c r="G246" s="7" t="b">
        <v>0</v>
      </c>
      <c r="H246" s="7">
        <v>2</v>
      </c>
      <c r="I246" s="7">
        <v>2</v>
      </c>
      <c r="J246" s="37">
        <v>0.2</v>
      </c>
      <c r="K246" s="6" t="str">
        <f t="shared" si="3"/>
        <v>Tue</v>
      </c>
      <c r="L246" s="25">
        <f>IF(DATA_1_M[[#This Row],[TEMP]]="",AVERAGE(DATA_1_M[TEMP]),DATA_1_M[[#This Row],[TEMP]])</f>
        <v>0.2</v>
      </c>
      <c r="M246" s="64">
        <f>TIME(DATA_1_M[[#This Row],[HR]],,)</f>
        <v>0.54166666666666663</v>
      </c>
      <c r="N246" s="7" t="str">
        <f>TEXT(DATA_1_M[[#This Row],[DTEDAY]],"MMM")</f>
        <v>Jan</v>
      </c>
      <c r="O246" s="7" t="str">
        <f>TEXT(DATA_1_M[[#This Row],[DTEDAY]],"YYY")</f>
        <v>2011</v>
      </c>
      <c r="P246" s="7" t="str" cm="1">
        <f t="array" ref="P246">_xlfn.SWITCH(DATA_1_M[[#This Row],[WEATHERSIT]],1,"CLEAR SKY",2,"MIST SKY",3,"DARK SKY",4,"RAINY &amp; DARK SKY")</f>
        <v>MIST SKY</v>
      </c>
      <c r="Q246" s="7" t="str" cm="1">
        <f t="array" ref="Q246">_xlfn.SWITCH(DATA_1_M[[#This Row],[SEASON]],1,"WINTER",2,"SUMMER",3,"MONSOON",4,"POST MONSOON/AUTUMN")</f>
        <v>WINTER</v>
      </c>
    </row>
    <row r="247" spans="1:17" ht="12.75" x14ac:dyDescent="0.2">
      <c r="A247" s="9">
        <v>246</v>
      </c>
      <c r="B247" s="8">
        <v>40554</v>
      </c>
      <c r="C247" s="7">
        <v>1</v>
      </c>
      <c r="D247" s="7">
        <v>0</v>
      </c>
      <c r="E247" s="7">
        <v>1</v>
      </c>
      <c r="F247" s="7">
        <v>14</v>
      </c>
      <c r="G247" s="7" t="b">
        <v>0</v>
      </c>
      <c r="H247" s="7">
        <v>2</v>
      </c>
      <c r="I247" s="7">
        <v>2</v>
      </c>
      <c r="J247" s="37">
        <v>0.2</v>
      </c>
      <c r="K247" s="6" t="str">
        <f t="shared" si="3"/>
        <v>Tue</v>
      </c>
      <c r="L247" s="25">
        <f>IF(DATA_1_M[[#This Row],[TEMP]]="",AVERAGE(DATA_1_M[TEMP]),DATA_1_M[[#This Row],[TEMP]])</f>
        <v>0.2</v>
      </c>
      <c r="M247" s="64">
        <f>TIME(DATA_1_M[[#This Row],[HR]],,)</f>
        <v>0.58333333333333337</v>
      </c>
      <c r="N247" s="7" t="str">
        <f>TEXT(DATA_1_M[[#This Row],[DTEDAY]],"MMM")</f>
        <v>Jan</v>
      </c>
      <c r="O247" s="7" t="str">
        <f>TEXT(DATA_1_M[[#This Row],[DTEDAY]],"YYY")</f>
        <v>2011</v>
      </c>
      <c r="P247" s="7" t="str" cm="1">
        <f t="array" ref="P247">_xlfn.SWITCH(DATA_1_M[[#This Row],[WEATHERSIT]],1,"CLEAR SKY",2,"MIST SKY",3,"DARK SKY",4,"RAINY &amp; DARK SKY")</f>
        <v>MIST SKY</v>
      </c>
      <c r="Q247" s="7" t="str" cm="1">
        <f t="array" ref="Q247">_xlfn.SWITCH(DATA_1_M[[#This Row],[SEASON]],1,"WINTER",2,"SUMMER",3,"MONSOON",4,"POST MONSOON/AUTUMN")</f>
        <v>WINTER</v>
      </c>
    </row>
    <row r="248" spans="1:17" ht="12.75" x14ac:dyDescent="0.2">
      <c r="A248" s="9">
        <v>247</v>
      </c>
      <c r="B248" s="8">
        <v>40554</v>
      </c>
      <c r="C248" s="7">
        <v>1</v>
      </c>
      <c r="D248" s="7">
        <v>0</v>
      </c>
      <c r="E248" s="7">
        <v>1</v>
      </c>
      <c r="F248" s="7">
        <v>15</v>
      </c>
      <c r="G248" s="7" t="b">
        <v>0</v>
      </c>
      <c r="H248" s="7">
        <v>2</v>
      </c>
      <c r="I248" s="7">
        <v>2</v>
      </c>
      <c r="J248" s="37">
        <v>0.16</v>
      </c>
      <c r="K248" s="6" t="str">
        <f t="shared" si="3"/>
        <v>Tue</v>
      </c>
      <c r="L248" s="25">
        <f>IF(DATA_1_M[[#This Row],[TEMP]]="",AVERAGE(DATA_1_M[TEMP]),DATA_1_M[[#This Row],[TEMP]])</f>
        <v>0.16</v>
      </c>
      <c r="M248" s="64">
        <f>TIME(DATA_1_M[[#This Row],[HR]],,)</f>
        <v>0.625</v>
      </c>
      <c r="N248" s="7" t="str">
        <f>TEXT(DATA_1_M[[#This Row],[DTEDAY]],"MMM")</f>
        <v>Jan</v>
      </c>
      <c r="O248" s="7" t="str">
        <f>TEXT(DATA_1_M[[#This Row],[DTEDAY]],"YYY")</f>
        <v>2011</v>
      </c>
      <c r="P248" s="7" t="str" cm="1">
        <f t="array" ref="P248">_xlfn.SWITCH(DATA_1_M[[#This Row],[WEATHERSIT]],1,"CLEAR SKY",2,"MIST SKY",3,"DARK SKY",4,"RAINY &amp; DARK SKY")</f>
        <v>MIST SKY</v>
      </c>
      <c r="Q248" s="7" t="str" cm="1">
        <f t="array" ref="Q248">_xlfn.SWITCH(DATA_1_M[[#This Row],[SEASON]],1,"WINTER",2,"SUMMER",3,"MONSOON",4,"POST MONSOON/AUTUMN")</f>
        <v>WINTER</v>
      </c>
    </row>
    <row r="249" spans="1:17" ht="12.75" x14ac:dyDescent="0.2">
      <c r="A249" s="9">
        <v>248</v>
      </c>
      <c r="B249" s="8">
        <v>40554</v>
      </c>
      <c r="C249" s="7">
        <v>1</v>
      </c>
      <c r="D249" s="7">
        <v>0</v>
      </c>
      <c r="E249" s="7">
        <v>1</v>
      </c>
      <c r="F249" s="7">
        <v>16</v>
      </c>
      <c r="G249" s="7" t="b">
        <v>0</v>
      </c>
      <c r="H249" s="7">
        <v>2</v>
      </c>
      <c r="I249" s="7">
        <v>2</v>
      </c>
      <c r="J249" s="37">
        <v>0.16</v>
      </c>
      <c r="K249" s="6" t="str">
        <f t="shared" si="3"/>
        <v>Tue</v>
      </c>
      <c r="L249" s="25">
        <f>IF(DATA_1_M[[#This Row],[TEMP]]="",AVERAGE(DATA_1_M[TEMP]),DATA_1_M[[#This Row],[TEMP]])</f>
        <v>0.16</v>
      </c>
      <c r="M249" s="64">
        <f>TIME(DATA_1_M[[#This Row],[HR]],,)</f>
        <v>0.66666666666666663</v>
      </c>
      <c r="N249" s="7" t="str">
        <f>TEXT(DATA_1_M[[#This Row],[DTEDAY]],"MMM")</f>
        <v>Jan</v>
      </c>
      <c r="O249" s="7" t="str">
        <f>TEXT(DATA_1_M[[#This Row],[DTEDAY]],"YYY")</f>
        <v>2011</v>
      </c>
      <c r="P249" s="7" t="str" cm="1">
        <f t="array" ref="P249">_xlfn.SWITCH(DATA_1_M[[#This Row],[WEATHERSIT]],1,"CLEAR SKY",2,"MIST SKY",3,"DARK SKY",4,"RAINY &amp; DARK SKY")</f>
        <v>MIST SKY</v>
      </c>
      <c r="Q249" s="7" t="str" cm="1">
        <f t="array" ref="Q249">_xlfn.SWITCH(DATA_1_M[[#This Row],[SEASON]],1,"WINTER",2,"SUMMER",3,"MONSOON",4,"POST MONSOON/AUTUMN")</f>
        <v>WINTER</v>
      </c>
    </row>
    <row r="250" spans="1:17" ht="12.75" x14ac:dyDescent="0.2">
      <c r="A250" s="9">
        <v>249</v>
      </c>
      <c r="B250" s="8">
        <v>40554</v>
      </c>
      <c r="C250" s="7">
        <v>1</v>
      </c>
      <c r="D250" s="7">
        <v>0</v>
      </c>
      <c r="E250" s="7">
        <v>1</v>
      </c>
      <c r="F250" s="7">
        <v>17</v>
      </c>
      <c r="G250" s="7" t="b">
        <v>0</v>
      </c>
      <c r="H250" s="7">
        <v>2</v>
      </c>
      <c r="I250" s="7">
        <v>2</v>
      </c>
      <c r="J250" s="37">
        <v>0.16</v>
      </c>
      <c r="K250" s="6" t="str">
        <f t="shared" si="3"/>
        <v>Tue</v>
      </c>
      <c r="L250" s="25">
        <f>IF(DATA_1_M[[#This Row],[TEMP]]="",AVERAGE(DATA_1_M[TEMP]),DATA_1_M[[#This Row],[TEMP]])</f>
        <v>0.16</v>
      </c>
      <c r="M250" s="64">
        <f>TIME(DATA_1_M[[#This Row],[HR]],,)</f>
        <v>0.70833333333333337</v>
      </c>
      <c r="N250" s="7" t="str">
        <f>TEXT(DATA_1_M[[#This Row],[DTEDAY]],"MMM")</f>
        <v>Jan</v>
      </c>
      <c r="O250" s="7" t="str">
        <f>TEXT(DATA_1_M[[#This Row],[DTEDAY]],"YYY")</f>
        <v>2011</v>
      </c>
      <c r="P250" s="7" t="str" cm="1">
        <f t="array" ref="P250">_xlfn.SWITCH(DATA_1_M[[#This Row],[WEATHERSIT]],1,"CLEAR SKY",2,"MIST SKY",3,"DARK SKY",4,"RAINY &amp; DARK SKY")</f>
        <v>MIST SKY</v>
      </c>
      <c r="Q250" s="7" t="str" cm="1">
        <f t="array" ref="Q250">_xlfn.SWITCH(DATA_1_M[[#This Row],[SEASON]],1,"WINTER",2,"SUMMER",3,"MONSOON",4,"POST MONSOON/AUTUMN")</f>
        <v>WINTER</v>
      </c>
    </row>
    <row r="251" spans="1:17" ht="12.75" x14ac:dyDescent="0.2">
      <c r="A251" s="9">
        <v>250</v>
      </c>
      <c r="B251" s="8">
        <v>40554</v>
      </c>
      <c r="C251" s="7">
        <v>1</v>
      </c>
      <c r="D251" s="7">
        <v>0</v>
      </c>
      <c r="E251" s="7">
        <v>1</v>
      </c>
      <c r="F251" s="7">
        <v>18</v>
      </c>
      <c r="G251" s="7" t="b">
        <v>0</v>
      </c>
      <c r="H251" s="7">
        <v>2</v>
      </c>
      <c r="I251" s="7">
        <v>3</v>
      </c>
      <c r="J251" s="37">
        <v>0.16</v>
      </c>
      <c r="K251" s="6" t="str">
        <f t="shared" si="3"/>
        <v>Tue</v>
      </c>
      <c r="L251" s="25">
        <f>IF(DATA_1_M[[#This Row],[TEMP]]="",AVERAGE(DATA_1_M[TEMP]),DATA_1_M[[#This Row],[TEMP]])</f>
        <v>0.16</v>
      </c>
      <c r="M251" s="64">
        <f>TIME(DATA_1_M[[#This Row],[HR]],,)</f>
        <v>0.75</v>
      </c>
      <c r="N251" s="7" t="str">
        <f>TEXT(DATA_1_M[[#This Row],[DTEDAY]],"MMM")</f>
        <v>Jan</v>
      </c>
      <c r="O251" s="7" t="str">
        <f>TEXT(DATA_1_M[[#This Row],[DTEDAY]],"YYY")</f>
        <v>2011</v>
      </c>
      <c r="P251" s="7" t="str" cm="1">
        <f t="array" ref="P251">_xlfn.SWITCH(DATA_1_M[[#This Row],[WEATHERSIT]],1,"CLEAR SKY",2,"MIST SKY",3,"DARK SKY",4,"RAINY &amp; DARK SKY")</f>
        <v>DARK SKY</v>
      </c>
      <c r="Q251" s="7" t="str" cm="1">
        <f t="array" ref="Q251">_xlfn.SWITCH(DATA_1_M[[#This Row],[SEASON]],1,"WINTER",2,"SUMMER",3,"MONSOON",4,"POST MONSOON/AUTUMN")</f>
        <v>WINTER</v>
      </c>
    </row>
    <row r="252" spans="1:17" ht="12.75" x14ac:dyDescent="0.2">
      <c r="A252" s="9">
        <v>251</v>
      </c>
      <c r="B252" s="8">
        <v>40554</v>
      </c>
      <c r="C252" s="7">
        <v>1</v>
      </c>
      <c r="D252" s="7">
        <v>0</v>
      </c>
      <c r="E252" s="7">
        <v>1</v>
      </c>
      <c r="F252" s="7">
        <v>19</v>
      </c>
      <c r="G252" s="7" t="b">
        <v>0</v>
      </c>
      <c r="H252" s="7">
        <v>2</v>
      </c>
      <c r="I252" s="7">
        <v>3</v>
      </c>
      <c r="J252" s="37">
        <v>0.16</v>
      </c>
      <c r="K252" s="6" t="str">
        <f t="shared" si="3"/>
        <v>Tue</v>
      </c>
      <c r="L252" s="25">
        <f>IF(DATA_1_M[[#This Row],[TEMP]]="",AVERAGE(DATA_1_M[TEMP]),DATA_1_M[[#This Row],[TEMP]])</f>
        <v>0.16</v>
      </c>
      <c r="M252" s="64">
        <f>TIME(DATA_1_M[[#This Row],[HR]],,)</f>
        <v>0.79166666666666663</v>
      </c>
      <c r="N252" s="7" t="str">
        <f>TEXT(DATA_1_M[[#This Row],[DTEDAY]],"MMM")</f>
        <v>Jan</v>
      </c>
      <c r="O252" s="7" t="str">
        <f>TEXT(DATA_1_M[[#This Row],[DTEDAY]],"YYY")</f>
        <v>2011</v>
      </c>
      <c r="P252" s="7" t="str" cm="1">
        <f t="array" ref="P252">_xlfn.SWITCH(DATA_1_M[[#This Row],[WEATHERSIT]],1,"CLEAR SKY",2,"MIST SKY",3,"DARK SKY",4,"RAINY &amp; DARK SKY")</f>
        <v>DARK SKY</v>
      </c>
      <c r="Q252" s="7" t="str" cm="1">
        <f t="array" ref="Q252">_xlfn.SWITCH(DATA_1_M[[#This Row],[SEASON]],1,"WINTER",2,"SUMMER",3,"MONSOON",4,"POST MONSOON/AUTUMN")</f>
        <v>WINTER</v>
      </c>
    </row>
    <row r="253" spans="1:17" ht="12.75" x14ac:dyDescent="0.2">
      <c r="A253" s="9">
        <v>252</v>
      </c>
      <c r="B253" s="8">
        <v>40554</v>
      </c>
      <c r="C253" s="7">
        <v>1</v>
      </c>
      <c r="D253" s="7">
        <v>0</v>
      </c>
      <c r="E253" s="7">
        <v>1</v>
      </c>
      <c r="F253" s="7">
        <v>20</v>
      </c>
      <c r="G253" s="7" t="b">
        <v>0</v>
      </c>
      <c r="H253" s="7">
        <v>2</v>
      </c>
      <c r="I253" s="7">
        <v>3</v>
      </c>
      <c r="J253" s="37">
        <v>0.16</v>
      </c>
      <c r="K253" s="6" t="str">
        <f t="shared" si="3"/>
        <v>Tue</v>
      </c>
      <c r="L253" s="25">
        <f>IF(DATA_1_M[[#This Row],[TEMP]]="",AVERAGE(DATA_1_M[TEMP]),DATA_1_M[[#This Row],[TEMP]])</f>
        <v>0.16</v>
      </c>
      <c r="M253" s="64">
        <f>TIME(DATA_1_M[[#This Row],[HR]],,)</f>
        <v>0.83333333333333337</v>
      </c>
      <c r="N253" s="7" t="str">
        <f>TEXT(DATA_1_M[[#This Row],[DTEDAY]],"MMM")</f>
        <v>Jan</v>
      </c>
      <c r="O253" s="7" t="str">
        <f>TEXT(DATA_1_M[[#This Row],[DTEDAY]],"YYY")</f>
        <v>2011</v>
      </c>
      <c r="P253" s="7" t="str" cm="1">
        <f t="array" ref="P253">_xlfn.SWITCH(DATA_1_M[[#This Row],[WEATHERSIT]],1,"CLEAR SKY",2,"MIST SKY",3,"DARK SKY",4,"RAINY &amp; DARK SKY")</f>
        <v>DARK SKY</v>
      </c>
      <c r="Q253" s="7" t="str" cm="1">
        <f t="array" ref="Q253">_xlfn.SWITCH(DATA_1_M[[#This Row],[SEASON]],1,"WINTER",2,"SUMMER",3,"MONSOON",4,"POST MONSOON/AUTUMN")</f>
        <v>WINTER</v>
      </c>
    </row>
    <row r="254" spans="1:17" ht="12.75" x14ac:dyDescent="0.2">
      <c r="A254" s="9">
        <v>253</v>
      </c>
      <c r="B254" s="8">
        <v>40554</v>
      </c>
      <c r="C254" s="7">
        <v>1</v>
      </c>
      <c r="D254" s="7">
        <v>0</v>
      </c>
      <c r="E254" s="7">
        <v>1</v>
      </c>
      <c r="F254" s="7">
        <v>21</v>
      </c>
      <c r="G254" s="7" t="b">
        <v>0</v>
      </c>
      <c r="H254" s="7">
        <v>2</v>
      </c>
      <c r="I254" s="7">
        <v>3</v>
      </c>
      <c r="J254" s="37">
        <v>0.16</v>
      </c>
      <c r="K254" s="6" t="str">
        <f t="shared" si="3"/>
        <v>Tue</v>
      </c>
      <c r="L254" s="25">
        <f>IF(DATA_1_M[[#This Row],[TEMP]]="",AVERAGE(DATA_1_M[TEMP]),DATA_1_M[[#This Row],[TEMP]])</f>
        <v>0.16</v>
      </c>
      <c r="M254" s="64">
        <f>TIME(DATA_1_M[[#This Row],[HR]],,)</f>
        <v>0.875</v>
      </c>
      <c r="N254" s="7" t="str">
        <f>TEXT(DATA_1_M[[#This Row],[DTEDAY]],"MMM")</f>
        <v>Jan</v>
      </c>
      <c r="O254" s="7" t="str">
        <f>TEXT(DATA_1_M[[#This Row],[DTEDAY]],"YYY")</f>
        <v>2011</v>
      </c>
      <c r="P254" s="7" t="str" cm="1">
        <f t="array" ref="P254">_xlfn.SWITCH(DATA_1_M[[#This Row],[WEATHERSIT]],1,"CLEAR SKY",2,"MIST SKY",3,"DARK SKY",4,"RAINY &amp; DARK SKY")</f>
        <v>DARK SKY</v>
      </c>
      <c r="Q254" s="7" t="str" cm="1">
        <f t="array" ref="Q254">_xlfn.SWITCH(DATA_1_M[[#This Row],[SEASON]],1,"WINTER",2,"SUMMER",3,"MONSOON",4,"POST MONSOON/AUTUMN")</f>
        <v>WINTER</v>
      </c>
    </row>
    <row r="255" spans="1:17" ht="12.75" x14ac:dyDescent="0.2">
      <c r="A255" s="9">
        <v>254</v>
      </c>
      <c r="B255" s="8">
        <v>40554</v>
      </c>
      <c r="C255" s="7">
        <v>1</v>
      </c>
      <c r="D255" s="7">
        <v>0</v>
      </c>
      <c r="E255" s="7">
        <v>1</v>
      </c>
      <c r="F255" s="7">
        <v>22</v>
      </c>
      <c r="G255" s="7" t="b">
        <v>0</v>
      </c>
      <c r="H255" s="7">
        <v>2</v>
      </c>
      <c r="I255" s="7">
        <v>3</v>
      </c>
      <c r="J255" s="37">
        <v>0.16</v>
      </c>
      <c r="K255" s="6" t="str">
        <f t="shared" si="3"/>
        <v>Tue</v>
      </c>
      <c r="L255" s="25">
        <f>IF(DATA_1_M[[#This Row],[TEMP]]="",AVERAGE(DATA_1_M[TEMP]),DATA_1_M[[#This Row],[TEMP]])</f>
        <v>0.16</v>
      </c>
      <c r="M255" s="64">
        <f>TIME(DATA_1_M[[#This Row],[HR]],,)</f>
        <v>0.91666666666666663</v>
      </c>
      <c r="N255" s="7" t="str">
        <f>TEXT(DATA_1_M[[#This Row],[DTEDAY]],"MMM")</f>
        <v>Jan</v>
      </c>
      <c r="O255" s="7" t="str">
        <f>TEXT(DATA_1_M[[#This Row],[DTEDAY]],"YYY")</f>
        <v>2011</v>
      </c>
      <c r="P255" s="7" t="str" cm="1">
        <f t="array" ref="P255">_xlfn.SWITCH(DATA_1_M[[#This Row],[WEATHERSIT]],1,"CLEAR SKY",2,"MIST SKY",3,"DARK SKY",4,"RAINY &amp; DARK SKY")</f>
        <v>DARK SKY</v>
      </c>
      <c r="Q255" s="7" t="str" cm="1">
        <f t="array" ref="Q255">_xlfn.SWITCH(DATA_1_M[[#This Row],[SEASON]],1,"WINTER",2,"SUMMER",3,"MONSOON",4,"POST MONSOON/AUTUMN")</f>
        <v>WINTER</v>
      </c>
    </row>
    <row r="256" spans="1:17" ht="12.75" x14ac:dyDescent="0.2">
      <c r="A256" s="9">
        <v>255</v>
      </c>
      <c r="B256" s="8">
        <v>40554</v>
      </c>
      <c r="C256" s="7">
        <v>1</v>
      </c>
      <c r="D256" s="7">
        <v>0</v>
      </c>
      <c r="E256" s="7">
        <v>1</v>
      </c>
      <c r="F256" s="7">
        <v>23</v>
      </c>
      <c r="G256" s="7" t="b">
        <v>0</v>
      </c>
      <c r="H256" s="7">
        <v>2</v>
      </c>
      <c r="I256" s="7">
        <v>3</v>
      </c>
      <c r="J256" s="37">
        <v>0.16</v>
      </c>
      <c r="K256" s="6" t="str">
        <f t="shared" si="3"/>
        <v>Tue</v>
      </c>
      <c r="L256" s="25">
        <f>IF(DATA_1_M[[#This Row],[TEMP]]="",AVERAGE(DATA_1_M[TEMP]),DATA_1_M[[#This Row],[TEMP]])</f>
        <v>0.16</v>
      </c>
      <c r="M256" s="64">
        <f>TIME(DATA_1_M[[#This Row],[HR]],,)</f>
        <v>0.95833333333333337</v>
      </c>
      <c r="N256" s="7" t="str">
        <f>TEXT(DATA_1_M[[#This Row],[DTEDAY]],"MMM")</f>
        <v>Jan</v>
      </c>
      <c r="O256" s="7" t="str">
        <f>TEXT(DATA_1_M[[#This Row],[DTEDAY]],"YYY")</f>
        <v>2011</v>
      </c>
      <c r="P256" s="7" t="str" cm="1">
        <f t="array" ref="P256">_xlfn.SWITCH(DATA_1_M[[#This Row],[WEATHERSIT]],1,"CLEAR SKY",2,"MIST SKY",3,"DARK SKY",4,"RAINY &amp; DARK SKY")</f>
        <v>DARK SKY</v>
      </c>
      <c r="Q256" s="7" t="str" cm="1">
        <f t="array" ref="Q256">_xlfn.SWITCH(DATA_1_M[[#This Row],[SEASON]],1,"WINTER",2,"SUMMER",3,"MONSOON",4,"POST MONSOON/AUTUMN")</f>
        <v>WINTER</v>
      </c>
    </row>
    <row r="257" spans="1:17" ht="12.75" x14ac:dyDescent="0.2">
      <c r="A257" s="9">
        <v>256</v>
      </c>
      <c r="B257" s="8">
        <v>40555</v>
      </c>
      <c r="C257" s="7">
        <v>1</v>
      </c>
      <c r="D257" s="7">
        <v>0</v>
      </c>
      <c r="E257" s="7">
        <v>1</v>
      </c>
      <c r="F257" s="7">
        <v>0</v>
      </c>
      <c r="G257" s="7" t="b">
        <v>0</v>
      </c>
      <c r="H257" s="7">
        <v>3</v>
      </c>
      <c r="I257" s="7">
        <v>2</v>
      </c>
      <c r="J257" s="37">
        <v>0.16</v>
      </c>
      <c r="K257" s="6" t="str">
        <f t="shared" si="3"/>
        <v>Wed</v>
      </c>
      <c r="L257" s="25">
        <f>IF(DATA_1_M[[#This Row],[TEMP]]="",AVERAGE(DATA_1_M[TEMP]),DATA_1_M[[#This Row],[TEMP]])</f>
        <v>0.16</v>
      </c>
      <c r="M257" s="64">
        <f>TIME(DATA_1_M[[#This Row],[HR]],,)</f>
        <v>0</v>
      </c>
      <c r="N257" s="7" t="str">
        <f>TEXT(DATA_1_M[[#This Row],[DTEDAY]],"MMM")</f>
        <v>Jan</v>
      </c>
      <c r="O257" s="7" t="str">
        <f>TEXT(DATA_1_M[[#This Row],[DTEDAY]],"YYY")</f>
        <v>2011</v>
      </c>
      <c r="P257" s="7" t="str" cm="1">
        <f t="array" ref="P257">_xlfn.SWITCH(DATA_1_M[[#This Row],[WEATHERSIT]],1,"CLEAR SKY",2,"MIST SKY",3,"DARK SKY",4,"RAINY &amp; DARK SKY")</f>
        <v>MIST SKY</v>
      </c>
      <c r="Q257" s="7" t="str" cm="1">
        <f t="array" ref="Q257">_xlfn.SWITCH(DATA_1_M[[#This Row],[SEASON]],1,"WINTER",2,"SUMMER",3,"MONSOON",4,"POST MONSOON/AUTUMN")</f>
        <v>WINTER</v>
      </c>
    </row>
    <row r="258" spans="1:17" ht="12.75" x14ac:dyDescent="0.2">
      <c r="A258" s="9">
        <v>257</v>
      </c>
      <c r="B258" s="8">
        <v>40555</v>
      </c>
      <c r="C258" s="7">
        <v>1</v>
      </c>
      <c r="D258" s="7">
        <v>0</v>
      </c>
      <c r="E258" s="7">
        <v>1</v>
      </c>
      <c r="F258" s="7">
        <v>1</v>
      </c>
      <c r="G258" s="7" t="b">
        <v>0</v>
      </c>
      <c r="H258" s="7">
        <v>3</v>
      </c>
      <c r="I258" s="7">
        <v>2</v>
      </c>
      <c r="J258" s="37">
        <v>0.16</v>
      </c>
      <c r="K258" s="6" t="str">
        <f t="shared" ref="K258:K321" si="4">TEXT(H258+1,"DDD")</f>
        <v>Wed</v>
      </c>
      <c r="L258" s="25">
        <f>IF(DATA_1_M[[#This Row],[TEMP]]="",AVERAGE(DATA_1_M[TEMP]),DATA_1_M[[#This Row],[TEMP]])</f>
        <v>0.16</v>
      </c>
      <c r="M258" s="64">
        <f>TIME(DATA_1_M[[#This Row],[HR]],,)</f>
        <v>4.1666666666666664E-2</v>
      </c>
      <c r="N258" s="7" t="str">
        <f>TEXT(DATA_1_M[[#This Row],[DTEDAY]],"MMM")</f>
        <v>Jan</v>
      </c>
      <c r="O258" s="7" t="str">
        <f>TEXT(DATA_1_M[[#This Row],[DTEDAY]],"YYY")</f>
        <v>2011</v>
      </c>
      <c r="P258" s="7" t="str" cm="1">
        <f t="array" ref="P258">_xlfn.SWITCH(DATA_1_M[[#This Row],[WEATHERSIT]],1,"CLEAR SKY",2,"MIST SKY",3,"DARK SKY",4,"RAINY &amp; DARK SKY")</f>
        <v>MIST SKY</v>
      </c>
      <c r="Q258" s="7" t="str" cm="1">
        <f t="array" ref="Q258">_xlfn.SWITCH(DATA_1_M[[#This Row],[SEASON]],1,"WINTER",2,"SUMMER",3,"MONSOON",4,"POST MONSOON/AUTUMN")</f>
        <v>WINTER</v>
      </c>
    </row>
    <row r="259" spans="1:17" ht="12.75" x14ac:dyDescent="0.2">
      <c r="A259" s="9">
        <v>258</v>
      </c>
      <c r="B259" s="8">
        <v>40555</v>
      </c>
      <c r="C259" s="7">
        <v>1</v>
      </c>
      <c r="D259" s="7">
        <v>0</v>
      </c>
      <c r="E259" s="7">
        <v>1</v>
      </c>
      <c r="F259" s="7">
        <v>2</v>
      </c>
      <c r="G259" s="7" t="b">
        <v>0</v>
      </c>
      <c r="H259" s="7">
        <v>3</v>
      </c>
      <c r="I259" s="7">
        <v>1</v>
      </c>
      <c r="J259" s="37">
        <v>0.14000000000000001</v>
      </c>
      <c r="K259" s="6" t="str">
        <f t="shared" si="4"/>
        <v>Wed</v>
      </c>
      <c r="L259" s="25">
        <f>IF(DATA_1_M[[#This Row],[TEMP]]="",AVERAGE(DATA_1_M[TEMP]),DATA_1_M[[#This Row],[TEMP]])</f>
        <v>0.14000000000000001</v>
      </c>
      <c r="M259" s="64">
        <f>TIME(DATA_1_M[[#This Row],[HR]],,)</f>
        <v>8.3333333333333329E-2</v>
      </c>
      <c r="N259" s="7" t="str">
        <f>TEXT(DATA_1_M[[#This Row],[DTEDAY]],"MMM")</f>
        <v>Jan</v>
      </c>
      <c r="O259" s="7" t="str">
        <f>TEXT(DATA_1_M[[#This Row],[DTEDAY]],"YYY")</f>
        <v>2011</v>
      </c>
      <c r="P259" s="7" t="str" cm="1">
        <f t="array" ref="P259">_xlfn.SWITCH(DATA_1_M[[#This Row],[WEATHERSIT]],1,"CLEAR SKY",2,"MIST SKY",3,"DARK SKY",4,"RAINY &amp; DARK SKY")</f>
        <v>CLEAR SKY</v>
      </c>
      <c r="Q259" s="7" t="str" cm="1">
        <f t="array" ref="Q259">_xlfn.SWITCH(DATA_1_M[[#This Row],[SEASON]],1,"WINTER",2,"SUMMER",3,"MONSOON",4,"POST MONSOON/AUTUMN")</f>
        <v>WINTER</v>
      </c>
    </row>
    <row r="260" spans="1:17" ht="12.75" x14ac:dyDescent="0.2">
      <c r="A260" s="9">
        <v>259</v>
      </c>
      <c r="B260" s="8">
        <v>40555</v>
      </c>
      <c r="C260" s="7">
        <v>1</v>
      </c>
      <c r="D260" s="7">
        <v>0</v>
      </c>
      <c r="E260" s="7">
        <v>1</v>
      </c>
      <c r="F260" s="7">
        <v>5</v>
      </c>
      <c r="G260" s="7" t="b">
        <v>0</v>
      </c>
      <c r="H260" s="7">
        <v>3</v>
      </c>
      <c r="I260" s="7">
        <v>1</v>
      </c>
      <c r="J260" s="37">
        <v>0.14000000000000001</v>
      </c>
      <c r="K260" s="6" t="str">
        <f t="shared" si="4"/>
        <v>Wed</v>
      </c>
      <c r="L260" s="25">
        <f>IF(DATA_1_M[[#This Row],[TEMP]]="",AVERAGE(DATA_1_M[TEMP]),DATA_1_M[[#This Row],[TEMP]])</f>
        <v>0.14000000000000001</v>
      </c>
      <c r="M260" s="64">
        <f>TIME(DATA_1_M[[#This Row],[HR]],,)</f>
        <v>0.20833333333333334</v>
      </c>
      <c r="N260" s="7" t="str">
        <f>TEXT(DATA_1_M[[#This Row],[DTEDAY]],"MMM")</f>
        <v>Jan</v>
      </c>
      <c r="O260" s="7" t="str">
        <f>TEXT(DATA_1_M[[#This Row],[DTEDAY]],"YYY")</f>
        <v>2011</v>
      </c>
      <c r="P260" s="7" t="str" cm="1">
        <f t="array" ref="P260">_xlfn.SWITCH(DATA_1_M[[#This Row],[WEATHERSIT]],1,"CLEAR SKY",2,"MIST SKY",3,"DARK SKY",4,"RAINY &amp; DARK SKY")</f>
        <v>CLEAR SKY</v>
      </c>
      <c r="Q260" s="7" t="str" cm="1">
        <f t="array" ref="Q260">_xlfn.SWITCH(DATA_1_M[[#This Row],[SEASON]],1,"WINTER",2,"SUMMER",3,"MONSOON",4,"POST MONSOON/AUTUMN")</f>
        <v>WINTER</v>
      </c>
    </row>
    <row r="261" spans="1:17" ht="12.75" x14ac:dyDescent="0.2">
      <c r="A261" s="9">
        <v>260</v>
      </c>
      <c r="B261" s="8">
        <v>40555</v>
      </c>
      <c r="C261" s="7">
        <v>1</v>
      </c>
      <c r="D261" s="7">
        <v>0</v>
      </c>
      <c r="E261" s="7">
        <v>1</v>
      </c>
      <c r="F261" s="7">
        <v>6</v>
      </c>
      <c r="G261" s="7" t="b">
        <v>0</v>
      </c>
      <c r="H261" s="7">
        <v>3</v>
      </c>
      <c r="I261" s="7">
        <v>1</v>
      </c>
      <c r="J261" s="37">
        <v>0.12</v>
      </c>
      <c r="K261" s="6" t="str">
        <f t="shared" si="4"/>
        <v>Wed</v>
      </c>
      <c r="L261" s="25">
        <f>IF(DATA_1_M[[#This Row],[TEMP]]="",AVERAGE(DATA_1_M[TEMP]),DATA_1_M[[#This Row],[TEMP]])</f>
        <v>0.12</v>
      </c>
      <c r="M261" s="64">
        <f>TIME(DATA_1_M[[#This Row],[HR]],,)</f>
        <v>0.25</v>
      </c>
      <c r="N261" s="7" t="str">
        <f>TEXT(DATA_1_M[[#This Row],[DTEDAY]],"MMM")</f>
        <v>Jan</v>
      </c>
      <c r="O261" s="7" t="str">
        <f>TEXT(DATA_1_M[[#This Row],[DTEDAY]],"YYY")</f>
        <v>2011</v>
      </c>
      <c r="P261" s="7" t="str" cm="1">
        <f t="array" ref="P261">_xlfn.SWITCH(DATA_1_M[[#This Row],[WEATHERSIT]],1,"CLEAR SKY",2,"MIST SKY",3,"DARK SKY",4,"RAINY &amp; DARK SKY")</f>
        <v>CLEAR SKY</v>
      </c>
      <c r="Q261" s="7" t="str" cm="1">
        <f t="array" ref="Q261">_xlfn.SWITCH(DATA_1_M[[#This Row],[SEASON]],1,"WINTER",2,"SUMMER",3,"MONSOON",4,"POST MONSOON/AUTUMN")</f>
        <v>WINTER</v>
      </c>
    </row>
    <row r="262" spans="1:17" ht="12.75" x14ac:dyDescent="0.2">
      <c r="A262" s="9">
        <v>261</v>
      </c>
      <c r="B262" s="8">
        <v>40555</v>
      </c>
      <c r="C262" s="7">
        <v>1</v>
      </c>
      <c r="D262" s="7">
        <v>0</v>
      </c>
      <c r="E262" s="7">
        <v>1</v>
      </c>
      <c r="F262" s="7">
        <v>7</v>
      </c>
      <c r="G262" s="7" t="b">
        <v>0</v>
      </c>
      <c r="H262" s="7">
        <v>3</v>
      </c>
      <c r="I262" s="7">
        <v>1</v>
      </c>
      <c r="J262" s="37">
        <v>0.14000000000000001</v>
      </c>
      <c r="K262" s="6" t="str">
        <f t="shared" si="4"/>
        <v>Wed</v>
      </c>
      <c r="L262" s="25">
        <f>IF(DATA_1_M[[#This Row],[TEMP]]="",AVERAGE(DATA_1_M[TEMP]),DATA_1_M[[#This Row],[TEMP]])</f>
        <v>0.14000000000000001</v>
      </c>
      <c r="M262" s="64">
        <f>TIME(DATA_1_M[[#This Row],[HR]],,)</f>
        <v>0.29166666666666669</v>
      </c>
      <c r="N262" s="7" t="str">
        <f>TEXT(DATA_1_M[[#This Row],[DTEDAY]],"MMM")</f>
        <v>Jan</v>
      </c>
      <c r="O262" s="7" t="str">
        <f>TEXT(DATA_1_M[[#This Row],[DTEDAY]],"YYY")</f>
        <v>2011</v>
      </c>
      <c r="P262" s="7" t="str" cm="1">
        <f t="array" ref="P262">_xlfn.SWITCH(DATA_1_M[[#This Row],[WEATHERSIT]],1,"CLEAR SKY",2,"MIST SKY",3,"DARK SKY",4,"RAINY &amp; DARK SKY")</f>
        <v>CLEAR SKY</v>
      </c>
      <c r="Q262" s="7" t="str" cm="1">
        <f t="array" ref="Q262">_xlfn.SWITCH(DATA_1_M[[#This Row],[SEASON]],1,"WINTER",2,"SUMMER",3,"MONSOON",4,"POST MONSOON/AUTUMN")</f>
        <v>WINTER</v>
      </c>
    </row>
    <row r="263" spans="1:17" ht="12.75" x14ac:dyDescent="0.2">
      <c r="A263" s="9">
        <v>262</v>
      </c>
      <c r="B263" s="8">
        <v>40555</v>
      </c>
      <c r="C263" s="7">
        <v>1</v>
      </c>
      <c r="D263" s="7">
        <v>0</v>
      </c>
      <c r="E263" s="7">
        <v>1</v>
      </c>
      <c r="F263" s="7">
        <v>8</v>
      </c>
      <c r="G263" s="7" t="b">
        <v>0</v>
      </c>
      <c r="H263" s="7">
        <v>3</v>
      </c>
      <c r="I263" s="7">
        <v>1</v>
      </c>
      <c r="J263" s="37">
        <v>0.16</v>
      </c>
      <c r="K263" s="6" t="str">
        <f t="shared" si="4"/>
        <v>Wed</v>
      </c>
      <c r="L263" s="25">
        <f>IF(DATA_1_M[[#This Row],[TEMP]]="",AVERAGE(DATA_1_M[TEMP]),DATA_1_M[[#This Row],[TEMP]])</f>
        <v>0.16</v>
      </c>
      <c r="M263" s="64">
        <f>TIME(DATA_1_M[[#This Row],[HR]],,)</f>
        <v>0.33333333333333331</v>
      </c>
      <c r="N263" s="7" t="str">
        <f>TEXT(DATA_1_M[[#This Row],[DTEDAY]],"MMM")</f>
        <v>Jan</v>
      </c>
      <c r="O263" s="7" t="str">
        <f>TEXT(DATA_1_M[[#This Row],[DTEDAY]],"YYY")</f>
        <v>2011</v>
      </c>
      <c r="P263" s="7" t="str" cm="1">
        <f t="array" ref="P263">_xlfn.SWITCH(DATA_1_M[[#This Row],[WEATHERSIT]],1,"CLEAR SKY",2,"MIST SKY",3,"DARK SKY",4,"RAINY &amp; DARK SKY")</f>
        <v>CLEAR SKY</v>
      </c>
      <c r="Q263" s="7" t="str" cm="1">
        <f t="array" ref="Q263">_xlfn.SWITCH(DATA_1_M[[#This Row],[SEASON]],1,"WINTER",2,"SUMMER",3,"MONSOON",4,"POST MONSOON/AUTUMN")</f>
        <v>WINTER</v>
      </c>
    </row>
    <row r="264" spans="1:17" ht="12.75" x14ac:dyDescent="0.2">
      <c r="A264" s="9">
        <v>263</v>
      </c>
      <c r="B264" s="8">
        <v>40555</v>
      </c>
      <c r="C264" s="7">
        <v>1</v>
      </c>
      <c r="D264" s="7">
        <v>0</v>
      </c>
      <c r="E264" s="7">
        <v>1</v>
      </c>
      <c r="F264" s="7">
        <v>9</v>
      </c>
      <c r="G264" s="7" t="b">
        <v>0</v>
      </c>
      <c r="H264" s="7">
        <v>3</v>
      </c>
      <c r="I264" s="7">
        <v>1</v>
      </c>
      <c r="J264" s="37">
        <v>0.16</v>
      </c>
      <c r="K264" s="6" t="str">
        <f t="shared" si="4"/>
        <v>Wed</v>
      </c>
      <c r="L264" s="25">
        <f>IF(DATA_1_M[[#This Row],[TEMP]]="",AVERAGE(DATA_1_M[TEMP]),DATA_1_M[[#This Row],[TEMP]])</f>
        <v>0.16</v>
      </c>
      <c r="M264" s="64">
        <f>TIME(DATA_1_M[[#This Row],[HR]],,)</f>
        <v>0.375</v>
      </c>
      <c r="N264" s="7" t="str">
        <f>TEXT(DATA_1_M[[#This Row],[DTEDAY]],"MMM")</f>
        <v>Jan</v>
      </c>
      <c r="O264" s="7" t="str">
        <f>TEXT(DATA_1_M[[#This Row],[DTEDAY]],"YYY")</f>
        <v>2011</v>
      </c>
      <c r="P264" s="7" t="str" cm="1">
        <f t="array" ref="P264">_xlfn.SWITCH(DATA_1_M[[#This Row],[WEATHERSIT]],1,"CLEAR SKY",2,"MIST SKY",3,"DARK SKY",4,"RAINY &amp; DARK SKY")</f>
        <v>CLEAR SKY</v>
      </c>
      <c r="Q264" s="7" t="str" cm="1">
        <f t="array" ref="Q264">_xlfn.SWITCH(DATA_1_M[[#This Row],[SEASON]],1,"WINTER",2,"SUMMER",3,"MONSOON",4,"POST MONSOON/AUTUMN")</f>
        <v>WINTER</v>
      </c>
    </row>
    <row r="265" spans="1:17" ht="12.75" x14ac:dyDescent="0.2">
      <c r="A265" s="9">
        <v>264</v>
      </c>
      <c r="B265" s="8">
        <v>40555</v>
      </c>
      <c r="C265" s="7">
        <v>1</v>
      </c>
      <c r="D265" s="7">
        <v>0</v>
      </c>
      <c r="E265" s="7">
        <v>1</v>
      </c>
      <c r="F265" s="7">
        <v>10</v>
      </c>
      <c r="G265" s="7" t="b">
        <v>0</v>
      </c>
      <c r="H265" s="7">
        <v>3</v>
      </c>
      <c r="I265" s="7">
        <v>1</v>
      </c>
      <c r="J265" s="37">
        <v>0.18</v>
      </c>
      <c r="K265" s="6" t="str">
        <f t="shared" si="4"/>
        <v>Wed</v>
      </c>
      <c r="L265" s="25">
        <f>IF(DATA_1_M[[#This Row],[TEMP]]="",AVERAGE(DATA_1_M[TEMP]),DATA_1_M[[#This Row],[TEMP]])</f>
        <v>0.18</v>
      </c>
      <c r="M265" s="64">
        <f>TIME(DATA_1_M[[#This Row],[HR]],,)</f>
        <v>0.41666666666666669</v>
      </c>
      <c r="N265" s="7" t="str">
        <f>TEXT(DATA_1_M[[#This Row],[DTEDAY]],"MMM")</f>
        <v>Jan</v>
      </c>
      <c r="O265" s="7" t="str">
        <f>TEXT(DATA_1_M[[#This Row],[DTEDAY]],"YYY")</f>
        <v>2011</v>
      </c>
      <c r="P265" s="7" t="str" cm="1">
        <f t="array" ref="P265">_xlfn.SWITCH(DATA_1_M[[#This Row],[WEATHERSIT]],1,"CLEAR SKY",2,"MIST SKY",3,"DARK SKY",4,"RAINY &amp; DARK SKY")</f>
        <v>CLEAR SKY</v>
      </c>
      <c r="Q265" s="7" t="str" cm="1">
        <f t="array" ref="Q265">_xlfn.SWITCH(DATA_1_M[[#This Row],[SEASON]],1,"WINTER",2,"SUMMER",3,"MONSOON",4,"POST MONSOON/AUTUMN")</f>
        <v>WINTER</v>
      </c>
    </row>
    <row r="266" spans="1:17" ht="12.75" x14ac:dyDescent="0.2">
      <c r="A266" s="9">
        <v>265</v>
      </c>
      <c r="B266" s="8">
        <v>40555</v>
      </c>
      <c r="C266" s="7">
        <v>1</v>
      </c>
      <c r="D266" s="7">
        <v>0</v>
      </c>
      <c r="E266" s="7">
        <v>1</v>
      </c>
      <c r="F266" s="7">
        <v>11</v>
      </c>
      <c r="G266" s="7" t="b">
        <v>0</v>
      </c>
      <c r="H266" s="7">
        <v>3</v>
      </c>
      <c r="I266" s="7">
        <v>1</v>
      </c>
      <c r="J266" s="37">
        <v>0.2</v>
      </c>
      <c r="K266" s="6" t="str">
        <f t="shared" si="4"/>
        <v>Wed</v>
      </c>
      <c r="L266" s="25">
        <f>IF(DATA_1_M[[#This Row],[TEMP]]="",AVERAGE(DATA_1_M[TEMP]),DATA_1_M[[#This Row],[TEMP]])</f>
        <v>0.2</v>
      </c>
      <c r="M266" s="64">
        <f>TIME(DATA_1_M[[#This Row],[HR]],,)</f>
        <v>0.45833333333333331</v>
      </c>
      <c r="N266" s="7" t="str">
        <f>TEXT(DATA_1_M[[#This Row],[DTEDAY]],"MMM")</f>
        <v>Jan</v>
      </c>
      <c r="O266" s="7" t="str">
        <f>TEXT(DATA_1_M[[#This Row],[DTEDAY]],"YYY")</f>
        <v>2011</v>
      </c>
      <c r="P266" s="7" t="str" cm="1">
        <f t="array" ref="P266">_xlfn.SWITCH(DATA_1_M[[#This Row],[WEATHERSIT]],1,"CLEAR SKY",2,"MIST SKY",3,"DARK SKY",4,"RAINY &amp; DARK SKY")</f>
        <v>CLEAR SKY</v>
      </c>
      <c r="Q266" s="7" t="str" cm="1">
        <f t="array" ref="Q266">_xlfn.SWITCH(DATA_1_M[[#This Row],[SEASON]],1,"WINTER",2,"SUMMER",3,"MONSOON",4,"POST MONSOON/AUTUMN")</f>
        <v>WINTER</v>
      </c>
    </row>
    <row r="267" spans="1:17" ht="12.75" x14ac:dyDescent="0.2">
      <c r="A267" s="9">
        <v>266</v>
      </c>
      <c r="B267" s="8">
        <v>40555</v>
      </c>
      <c r="C267" s="7">
        <v>1</v>
      </c>
      <c r="D267" s="7">
        <v>0</v>
      </c>
      <c r="E267" s="7">
        <v>1</v>
      </c>
      <c r="F267" s="7">
        <v>12</v>
      </c>
      <c r="G267" s="7" t="b">
        <v>0</v>
      </c>
      <c r="H267" s="7">
        <v>3</v>
      </c>
      <c r="I267" s="7">
        <v>1</v>
      </c>
      <c r="J267" s="37">
        <v>0.2</v>
      </c>
      <c r="K267" s="6" t="str">
        <f t="shared" si="4"/>
        <v>Wed</v>
      </c>
      <c r="L267" s="25">
        <f>IF(DATA_1_M[[#This Row],[TEMP]]="",AVERAGE(DATA_1_M[TEMP]),DATA_1_M[[#This Row],[TEMP]])</f>
        <v>0.2</v>
      </c>
      <c r="M267" s="64">
        <f>TIME(DATA_1_M[[#This Row],[HR]],,)</f>
        <v>0.5</v>
      </c>
      <c r="N267" s="7" t="str">
        <f>TEXT(DATA_1_M[[#This Row],[DTEDAY]],"MMM")</f>
        <v>Jan</v>
      </c>
      <c r="O267" s="7" t="str">
        <f>TEXT(DATA_1_M[[#This Row],[DTEDAY]],"YYY")</f>
        <v>2011</v>
      </c>
      <c r="P267" s="7" t="str" cm="1">
        <f t="array" ref="P267">_xlfn.SWITCH(DATA_1_M[[#This Row],[WEATHERSIT]],1,"CLEAR SKY",2,"MIST SKY",3,"DARK SKY",4,"RAINY &amp; DARK SKY")</f>
        <v>CLEAR SKY</v>
      </c>
      <c r="Q267" s="7" t="str" cm="1">
        <f t="array" ref="Q267">_xlfn.SWITCH(DATA_1_M[[#This Row],[SEASON]],1,"WINTER",2,"SUMMER",3,"MONSOON",4,"POST MONSOON/AUTUMN")</f>
        <v>WINTER</v>
      </c>
    </row>
    <row r="268" spans="1:17" ht="12.75" x14ac:dyDescent="0.2">
      <c r="A268" s="9">
        <v>267</v>
      </c>
      <c r="B268" s="8">
        <v>40555</v>
      </c>
      <c r="C268" s="7">
        <v>1</v>
      </c>
      <c r="D268" s="7">
        <v>0</v>
      </c>
      <c r="E268" s="7">
        <v>1</v>
      </c>
      <c r="F268" s="7">
        <v>13</v>
      </c>
      <c r="G268" s="7" t="b">
        <v>0</v>
      </c>
      <c r="H268" s="7">
        <v>3</v>
      </c>
      <c r="I268" s="7">
        <v>1</v>
      </c>
      <c r="J268" s="37">
        <v>0.22</v>
      </c>
      <c r="K268" s="6" t="str">
        <f t="shared" si="4"/>
        <v>Wed</v>
      </c>
      <c r="L268" s="25">
        <f>IF(DATA_1_M[[#This Row],[TEMP]]="",AVERAGE(DATA_1_M[TEMP]),DATA_1_M[[#This Row],[TEMP]])</f>
        <v>0.22</v>
      </c>
      <c r="M268" s="64">
        <f>TIME(DATA_1_M[[#This Row],[HR]],,)</f>
        <v>0.54166666666666663</v>
      </c>
      <c r="N268" s="7" t="str">
        <f>TEXT(DATA_1_M[[#This Row],[DTEDAY]],"MMM")</f>
        <v>Jan</v>
      </c>
      <c r="O268" s="7" t="str">
        <f>TEXT(DATA_1_M[[#This Row],[DTEDAY]],"YYY")</f>
        <v>2011</v>
      </c>
      <c r="P268" s="7" t="str" cm="1">
        <f t="array" ref="P268">_xlfn.SWITCH(DATA_1_M[[#This Row],[WEATHERSIT]],1,"CLEAR SKY",2,"MIST SKY",3,"DARK SKY",4,"RAINY &amp; DARK SKY")</f>
        <v>CLEAR SKY</v>
      </c>
      <c r="Q268" s="7" t="str" cm="1">
        <f t="array" ref="Q268">_xlfn.SWITCH(DATA_1_M[[#This Row],[SEASON]],1,"WINTER",2,"SUMMER",3,"MONSOON",4,"POST MONSOON/AUTUMN")</f>
        <v>WINTER</v>
      </c>
    </row>
    <row r="269" spans="1:17" ht="12.75" x14ac:dyDescent="0.2">
      <c r="A269" s="9">
        <v>268</v>
      </c>
      <c r="B269" s="8">
        <v>40555</v>
      </c>
      <c r="C269" s="7">
        <v>1</v>
      </c>
      <c r="D269" s="7">
        <v>0</v>
      </c>
      <c r="E269" s="7">
        <v>1</v>
      </c>
      <c r="F269" s="7">
        <v>14</v>
      </c>
      <c r="G269" s="7" t="b">
        <v>0</v>
      </c>
      <c r="H269" s="7">
        <v>3</v>
      </c>
      <c r="I269" s="7">
        <v>1</v>
      </c>
      <c r="J269" s="37">
        <v>0.2</v>
      </c>
      <c r="K269" s="6" t="str">
        <f t="shared" si="4"/>
        <v>Wed</v>
      </c>
      <c r="L269" s="25">
        <f>IF(DATA_1_M[[#This Row],[TEMP]]="",AVERAGE(DATA_1_M[TEMP]),DATA_1_M[[#This Row],[TEMP]])</f>
        <v>0.2</v>
      </c>
      <c r="M269" s="64">
        <f>TIME(DATA_1_M[[#This Row],[HR]],,)</f>
        <v>0.58333333333333337</v>
      </c>
      <c r="N269" s="7" t="str">
        <f>TEXT(DATA_1_M[[#This Row],[DTEDAY]],"MMM")</f>
        <v>Jan</v>
      </c>
      <c r="O269" s="7" t="str">
        <f>TEXT(DATA_1_M[[#This Row],[DTEDAY]],"YYY")</f>
        <v>2011</v>
      </c>
      <c r="P269" s="7" t="str" cm="1">
        <f t="array" ref="P269">_xlfn.SWITCH(DATA_1_M[[#This Row],[WEATHERSIT]],1,"CLEAR SKY",2,"MIST SKY",3,"DARK SKY",4,"RAINY &amp; DARK SKY")</f>
        <v>CLEAR SKY</v>
      </c>
      <c r="Q269" s="7" t="str" cm="1">
        <f t="array" ref="Q269">_xlfn.SWITCH(DATA_1_M[[#This Row],[SEASON]],1,"WINTER",2,"SUMMER",3,"MONSOON",4,"POST MONSOON/AUTUMN")</f>
        <v>WINTER</v>
      </c>
    </row>
    <row r="270" spans="1:17" ht="12.75" x14ac:dyDescent="0.2">
      <c r="A270" s="9">
        <v>269</v>
      </c>
      <c r="B270" s="8">
        <v>40555</v>
      </c>
      <c r="C270" s="7">
        <v>1</v>
      </c>
      <c r="D270" s="7">
        <v>0</v>
      </c>
      <c r="E270" s="7">
        <v>1</v>
      </c>
      <c r="F270" s="7">
        <v>15</v>
      </c>
      <c r="G270" s="7" t="b">
        <v>0</v>
      </c>
      <c r="H270" s="7">
        <v>3</v>
      </c>
      <c r="I270" s="7">
        <v>1</v>
      </c>
      <c r="J270" s="37">
        <v>0.2</v>
      </c>
      <c r="K270" s="6" t="str">
        <f t="shared" si="4"/>
        <v>Wed</v>
      </c>
      <c r="L270" s="25">
        <f>IF(DATA_1_M[[#This Row],[TEMP]]="",AVERAGE(DATA_1_M[TEMP]),DATA_1_M[[#This Row],[TEMP]])</f>
        <v>0.2</v>
      </c>
      <c r="M270" s="64">
        <f>TIME(DATA_1_M[[#This Row],[HR]],,)</f>
        <v>0.625</v>
      </c>
      <c r="N270" s="7" t="str">
        <f>TEXT(DATA_1_M[[#This Row],[DTEDAY]],"MMM")</f>
        <v>Jan</v>
      </c>
      <c r="O270" s="7" t="str">
        <f>TEXT(DATA_1_M[[#This Row],[DTEDAY]],"YYY")</f>
        <v>2011</v>
      </c>
      <c r="P270" s="7" t="str" cm="1">
        <f t="array" ref="P270">_xlfn.SWITCH(DATA_1_M[[#This Row],[WEATHERSIT]],1,"CLEAR SKY",2,"MIST SKY",3,"DARK SKY",4,"RAINY &amp; DARK SKY")</f>
        <v>CLEAR SKY</v>
      </c>
      <c r="Q270" s="7" t="str" cm="1">
        <f t="array" ref="Q270">_xlfn.SWITCH(DATA_1_M[[#This Row],[SEASON]],1,"WINTER",2,"SUMMER",3,"MONSOON",4,"POST MONSOON/AUTUMN")</f>
        <v>WINTER</v>
      </c>
    </row>
    <row r="271" spans="1:17" ht="12.75" x14ac:dyDescent="0.2">
      <c r="A271" s="9">
        <v>270</v>
      </c>
      <c r="B271" s="8">
        <v>40555</v>
      </c>
      <c r="C271" s="7">
        <v>1</v>
      </c>
      <c r="D271" s="7">
        <v>0</v>
      </c>
      <c r="E271" s="7">
        <v>1</v>
      </c>
      <c r="F271" s="7">
        <v>16</v>
      </c>
      <c r="G271" s="7" t="b">
        <v>0</v>
      </c>
      <c r="H271" s="7">
        <v>3</v>
      </c>
      <c r="I271" s="7">
        <v>1</v>
      </c>
      <c r="J271" s="37">
        <v>0.22</v>
      </c>
      <c r="K271" s="6" t="str">
        <f t="shared" si="4"/>
        <v>Wed</v>
      </c>
      <c r="L271" s="25">
        <f>IF(DATA_1_M[[#This Row],[TEMP]]="",AVERAGE(DATA_1_M[TEMP]),DATA_1_M[[#This Row],[TEMP]])</f>
        <v>0.22</v>
      </c>
      <c r="M271" s="64">
        <f>TIME(DATA_1_M[[#This Row],[HR]],,)</f>
        <v>0.66666666666666663</v>
      </c>
      <c r="N271" s="7" t="str">
        <f>TEXT(DATA_1_M[[#This Row],[DTEDAY]],"MMM")</f>
        <v>Jan</v>
      </c>
      <c r="O271" s="7" t="str">
        <f>TEXT(DATA_1_M[[#This Row],[DTEDAY]],"YYY")</f>
        <v>2011</v>
      </c>
      <c r="P271" s="7" t="str" cm="1">
        <f t="array" ref="P271">_xlfn.SWITCH(DATA_1_M[[#This Row],[WEATHERSIT]],1,"CLEAR SKY",2,"MIST SKY",3,"DARK SKY",4,"RAINY &amp; DARK SKY")</f>
        <v>CLEAR SKY</v>
      </c>
      <c r="Q271" s="7" t="str" cm="1">
        <f t="array" ref="Q271">_xlfn.SWITCH(DATA_1_M[[#This Row],[SEASON]],1,"WINTER",2,"SUMMER",3,"MONSOON",4,"POST MONSOON/AUTUMN")</f>
        <v>WINTER</v>
      </c>
    </row>
    <row r="272" spans="1:17" ht="12.75" x14ac:dyDescent="0.2">
      <c r="A272" s="9">
        <v>271</v>
      </c>
      <c r="B272" s="8">
        <v>40555</v>
      </c>
      <c r="C272" s="7">
        <v>1</v>
      </c>
      <c r="D272" s="7">
        <v>0</v>
      </c>
      <c r="E272" s="7">
        <v>1</v>
      </c>
      <c r="F272" s="7">
        <v>17</v>
      </c>
      <c r="G272" s="7" t="b">
        <v>0</v>
      </c>
      <c r="H272" s="7">
        <v>3</v>
      </c>
      <c r="I272" s="7">
        <v>1</v>
      </c>
      <c r="J272" s="37">
        <v>0.2</v>
      </c>
      <c r="K272" s="6" t="str">
        <f t="shared" si="4"/>
        <v>Wed</v>
      </c>
      <c r="L272" s="25">
        <f>IF(DATA_1_M[[#This Row],[TEMP]]="",AVERAGE(DATA_1_M[TEMP]),DATA_1_M[[#This Row],[TEMP]])</f>
        <v>0.2</v>
      </c>
      <c r="M272" s="64">
        <f>TIME(DATA_1_M[[#This Row],[HR]],,)</f>
        <v>0.70833333333333337</v>
      </c>
      <c r="N272" s="7" t="str">
        <f>TEXT(DATA_1_M[[#This Row],[DTEDAY]],"MMM")</f>
        <v>Jan</v>
      </c>
      <c r="O272" s="7" t="str">
        <f>TEXT(DATA_1_M[[#This Row],[DTEDAY]],"YYY")</f>
        <v>2011</v>
      </c>
      <c r="P272" s="7" t="str" cm="1">
        <f t="array" ref="P272">_xlfn.SWITCH(DATA_1_M[[#This Row],[WEATHERSIT]],1,"CLEAR SKY",2,"MIST SKY",3,"DARK SKY",4,"RAINY &amp; DARK SKY")</f>
        <v>CLEAR SKY</v>
      </c>
      <c r="Q272" s="7" t="str" cm="1">
        <f t="array" ref="Q272">_xlfn.SWITCH(DATA_1_M[[#This Row],[SEASON]],1,"WINTER",2,"SUMMER",3,"MONSOON",4,"POST MONSOON/AUTUMN")</f>
        <v>WINTER</v>
      </c>
    </row>
    <row r="273" spans="1:17" ht="12.75" x14ac:dyDescent="0.2">
      <c r="A273" s="9">
        <v>272</v>
      </c>
      <c r="B273" s="8">
        <v>40555</v>
      </c>
      <c r="C273" s="7">
        <v>1</v>
      </c>
      <c r="D273" s="7">
        <v>0</v>
      </c>
      <c r="E273" s="7">
        <v>1</v>
      </c>
      <c r="F273" s="7">
        <v>18</v>
      </c>
      <c r="G273" s="7" t="b">
        <v>0</v>
      </c>
      <c r="H273" s="7">
        <v>3</v>
      </c>
      <c r="I273" s="7">
        <v>1</v>
      </c>
      <c r="J273" s="37">
        <v>0.2</v>
      </c>
      <c r="K273" s="6" t="str">
        <f t="shared" si="4"/>
        <v>Wed</v>
      </c>
      <c r="L273" s="25">
        <f>IF(DATA_1_M[[#This Row],[TEMP]]="",AVERAGE(DATA_1_M[TEMP]),DATA_1_M[[#This Row],[TEMP]])</f>
        <v>0.2</v>
      </c>
      <c r="M273" s="64">
        <f>TIME(DATA_1_M[[#This Row],[HR]],,)</f>
        <v>0.75</v>
      </c>
      <c r="N273" s="7" t="str">
        <f>TEXT(DATA_1_M[[#This Row],[DTEDAY]],"MMM")</f>
        <v>Jan</v>
      </c>
      <c r="O273" s="7" t="str">
        <f>TEXT(DATA_1_M[[#This Row],[DTEDAY]],"YYY")</f>
        <v>2011</v>
      </c>
      <c r="P273" s="7" t="str" cm="1">
        <f t="array" ref="P273">_xlfn.SWITCH(DATA_1_M[[#This Row],[WEATHERSIT]],1,"CLEAR SKY",2,"MIST SKY",3,"DARK SKY",4,"RAINY &amp; DARK SKY")</f>
        <v>CLEAR SKY</v>
      </c>
      <c r="Q273" s="7" t="str" cm="1">
        <f t="array" ref="Q273">_xlfn.SWITCH(DATA_1_M[[#This Row],[SEASON]],1,"WINTER",2,"SUMMER",3,"MONSOON",4,"POST MONSOON/AUTUMN")</f>
        <v>WINTER</v>
      </c>
    </row>
    <row r="274" spans="1:17" ht="12.75" x14ac:dyDescent="0.2">
      <c r="A274" s="9">
        <v>273</v>
      </c>
      <c r="B274" s="8">
        <v>40555</v>
      </c>
      <c r="C274" s="7">
        <v>1</v>
      </c>
      <c r="D274" s="7">
        <v>0</v>
      </c>
      <c r="E274" s="7">
        <v>1</v>
      </c>
      <c r="F274" s="7">
        <v>19</v>
      </c>
      <c r="G274" s="7" t="b">
        <v>0</v>
      </c>
      <c r="H274" s="7">
        <v>3</v>
      </c>
      <c r="I274" s="7">
        <v>1</v>
      </c>
      <c r="J274" s="37">
        <v>0.18</v>
      </c>
      <c r="K274" s="6" t="str">
        <f t="shared" si="4"/>
        <v>Wed</v>
      </c>
      <c r="L274" s="25">
        <f>IF(DATA_1_M[[#This Row],[TEMP]]="",AVERAGE(DATA_1_M[TEMP]),DATA_1_M[[#This Row],[TEMP]])</f>
        <v>0.18</v>
      </c>
      <c r="M274" s="64">
        <f>TIME(DATA_1_M[[#This Row],[HR]],,)</f>
        <v>0.79166666666666663</v>
      </c>
      <c r="N274" s="7" t="str">
        <f>TEXT(DATA_1_M[[#This Row],[DTEDAY]],"MMM")</f>
        <v>Jan</v>
      </c>
      <c r="O274" s="7" t="str">
        <f>TEXT(DATA_1_M[[#This Row],[DTEDAY]],"YYY")</f>
        <v>2011</v>
      </c>
      <c r="P274" s="7" t="str" cm="1">
        <f t="array" ref="P274">_xlfn.SWITCH(DATA_1_M[[#This Row],[WEATHERSIT]],1,"CLEAR SKY",2,"MIST SKY",3,"DARK SKY",4,"RAINY &amp; DARK SKY")</f>
        <v>CLEAR SKY</v>
      </c>
      <c r="Q274" s="7" t="str" cm="1">
        <f t="array" ref="Q274">_xlfn.SWITCH(DATA_1_M[[#This Row],[SEASON]],1,"WINTER",2,"SUMMER",3,"MONSOON",4,"POST MONSOON/AUTUMN")</f>
        <v>WINTER</v>
      </c>
    </row>
    <row r="275" spans="1:17" ht="12.75" x14ac:dyDescent="0.2">
      <c r="A275" s="9">
        <v>274</v>
      </c>
      <c r="B275" s="8">
        <v>40555</v>
      </c>
      <c r="C275" s="7">
        <v>1</v>
      </c>
      <c r="D275" s="7">
        <v>0</v>
      </c>
      <c r="E275" s="7">
        <v>1</v>
      </c>
      <c r="F275" s="7">
        <v>20</v>
      </c>
      <c r="G275" s="7" t="b">
        <v>0</v>
      </c>
      <c r="H275" s="7">
        <v>3</v>
      </c>
      <c r="I275" s="7">
        <v>1</v>
      </c>
      <c r="J275" s="37">
        <v>0.16</v>
      </c>
      <c r="K275" s="6" t="str">
        <f t="shared" si="4"/>
        <v>Wed</v>
      </c>
      <c r="L275" s="25">
        <f>IF(DATA_1_M[[#This Row],[TEMP]]="",AVERAGE(DATA_1_M[TEMP]),DATA_1_M[[#This Row],[TEMP]])</f>
        <v>0.16</v>
      </c>
      <c r="M275" s="64">
        <f>TIME(DATA_1_M[[#This Row],[HR]],,)</f>
        <v>0.83333333333333337</v>
      </c>
      <c r="N275" s="7" t="str">
        <f>TEXT(DATA_1_M[[#This Row],[DTEDAY]],"MMM")</f>
        <v>Jan</v>
      </c>
      <c r="O275" s="7" t="str">
        <f>TEXT(DATA_1_M[[#This Row],[DTEDAY]],"YYY")</f>
        <v>2011</v>
      </c>
      <c r="P275" s="7" t="str" cm="1">
        <f t="array" ref="P275">_xlfn.SWITCH(DATA_1_M[[#This Row],[WEATHERSIT]],1,"CLEAR SKY",2,"MIST SKY",3,"DARK SKY",4,"RAINY &amp; DARK SKY")</f>
        <v>CLEAR SKY</v>
      </c>
      <c r="Q275" s="7" t="str" cm="1">
        <f t="array" ref="Q275">_xlfn.SWITCH(DATA_1_M[[#This Row],[SEASON]],1,"WINTER",2,"SUMMER",3,"MONSOON",4,"POST MONSOON/AUTUMN")</f>
        <v>WINTER</v>
      </c>
    </row>
    <row r="276" spans="1:17" ht="12.75" x14ac:dyDescent="0.2">
      <c r="A276" s="9">
        <v>275</v>
      </c>
      <c r="B276" s="8">
        <v>40555</v>
      </c>
      <c r="C276" s="7">
        <v>1</v>
      </c>
      <c r="D276" s="7">
        <v>0</v>
      </c>
      <c r="E276" s="7">
        <v>1</v>
      </c>
      <c r="F276" s="7">
        <v>21</v>
      </c>
      <c r="G276" s="7" t="b">
        <v>0</v>
      </c>
      <c r="H276" s="7">
        <v>3</v>
      </c>
      <c r="I276" s="7">
        <v>1</v>
      </c>
      <c r="J276" s="37">
        <v>0.16</v>
      </c>
      <c r="K276" s="6" t="str">
        <f t="shared" si="4"/>
        <v>Wed</v>
      </c>
      <c r="L276" s="25">
        <f>IF(DATA_1_M[[#This Row],[TEMP]]="",AVERAGE(DATA_1_M[TEMP]),DATA_1_M[[#This Row],[TEMP]])</f>
        <v>0.16</v>
      </c>
      <c r="M276" s="64">
        <f>TIME(DATA_1_M[[#This Row],[HR]],,)</f>
        <v>0.875</v>
      </c>
      <c r="N276" s="7" t="str">
        <f>TEXT(DATA_1_M[[#This Row],[DTEDAY]],"MMM")</f>
        <v>Jan</v>
      </c>
      <c r="O276" s="7" t="str">
        <f>TEXT(DATA_1_M[[#This Row],[DTEDAY]],"YYY")</f>
        <v>2011</v>
      </c>
      <c r="P276" s="7" t="str" cm="1">
        <f t="array" ref="P276">_xlfn.SWITCH(DATA_1_M[[#This Row],[WEATHERSIT]],1,"CLEAR SKY",2,"MIST SKY",3,"DARK SKY",4,"RAINY &amp; DARK SKY")</f>
        <v>CLEAR SKY</v>
      </c>
      <c r="Q276" s="7" t="str" cm="1">
        <f t="array" ref="Q276">_xlfn.SWITCH(DATA_1_M[[#This Row],[SEASON]],1,"WINTER",2,"SUMMER",3,"MONSOON",4,"POST MONSOON/AUTUMN")</f>
        <v>WINTER</v>
      </c>
    </row>
    <row r="277" spans="1:17" ht="12.75" x14ac:dyDescent="0.2">
      <c r="A277" s="9">
        <v>276</v>
      </c>
      <c r="B277" s="8">
        <v>40555</v>
      </c>
      <c r="C277" s="7">
        <v>1</v>
      </c>
      <c r="D277" s="7">
        <v>0</v>
      </c>
      <c r="E277" s="7">
        <v>1</v>
      </c>
      <c r="F277" s="7">
        <v>22</v>
      </c>
      <c r="G277" s="7" t="b">
        <v>0</v>
      </c>
      <c r="H277" s="7">
        <v>3</v>
      </c>
      <c r="I277" s="7">
        <v>1</v>
      </c>
      <c r="J277" s="37">
        <v>0.16</v>
      </c>
      <c r="K277" s="6" t="str">
        <f t="shared" si="4"/>
        <v>Wed</v>
      </c>
      <c r="L277" s="25">
        <f>IF(DATA_1_M[[#This Row],[TEMP]]="",AVERAGE(DATA_1_M[TEMP]),DATA_1_M[[#This Row],[TEMP]])</f>
        <v>0.16</v>
      </c>
      <c r="M277" s="64">
        <f>TIME(DATA_1_M[[#This Row],[HR]],,)</f>
        <v>0.91666666666666663</v>
      </c>
      <c r="N277" s="7" t="str">
        <f>TEXT(DATA_1_M[[#This Row],[DTEDAY]],"MMM")</f>
        <v>Jan</v>
      </c>
      <c r="O277" s="7" t="str">
        <f>TEXT(DATA_1_M[[#This Row],[DTEDAY]],"YYY")</f>
        <v>2011</v>
      </c>
      <c r="P277" s="7" t="str" cm="1">
        <f t="array" ref="P277">_xlfn.SWITCH(DATA_1_M[[#This Row],[WEATHERSIT]],1,"CLEAR SKY",2,"MIST SKY",3,"DARK SKY",4,"RAINY &amp; DARK SKY")</f>
        <v>CLEAR SKY</v>
      </c>
      <c r="Q277" s="7" t="str" cm="1">
        <f t="array" ref="Q277">_xlfn.SWITCH(DATA_1_M[[#This Row],[SEASON]],1,"WINTER",2,"SUMMER",3,"MONSOON",4,"POST MONSOON/AUTUMN")</f>
        <v>WINTER</v>
      </c>
    </row>
    <row r="278" spans="1:17" ht="12.75" x14ac:dyDescent="0.2">
      <c r="A278" s="9">
        <v>277</v>
      </c>
      <c r="B278" s="8">
        <v>40555</v>
      </c>
      <c r="C278" s="7">
        <v>1</v>
      </c>
      <c r="D278" s="7">
        <v>0</v>
      </c>
      <c r="E278" s="7">
        <v>1</v>
      </c>
      <c r="F278" s="7">
        <v>23</v>
      </c>
      <c r="G278" s="7" t="b">
        <v>0</v>
      </c>
      <c r="H278" s="7">
        <v>3</v>
      </c>
      <c r="I278" s="7">
        <v>1</v>
      </c>
      <c r="J278" s="37">
        <v>0.14000000000000001</v>
      </c>
      <c r="K278" s="6" t="str">
        <f t="shared" si="4"/>
        <v>Wed</v>
      </c>
      <c r="L278" s="25">
        <f>IF(DATA_1_M[[#This Row],[TEMP]]="",AVERAGE(DATA_1_M[TEMP]),DATA_1_M[[#This Row],[TEMP]])</f>
        <v>0.14000000000000001</v>
      </c>
      <c r="M278" s="64">
        <f>TIME(DATA_1_M[[#This Row],[HR]],,)</f>
        <v>0.95833333333333337</v>
      </c>
      <c r="N278" s="7" t="str">
        <f>TEXT(DATA_1_M[[#This Row],[DTEDAY]],"MMM")</f>
        <v>Jan</v>
      </c>
      <c r="O278" s="7" t="str">
        <f>TEXT(DATA_1_M[[#This Row],[DTEDAY]],"YYY")</f>
        <v>2011</v>
      </c>
      <c r="P278" s="7" t="str" cm="1">
        <f t="array" ref="P278">_xlfn.SWITCH(DATA_1_M[[#This Row],[WEATHERSIT]],1,"CLEAR SKY",2,"MIST SKY",3,"DARK SKY",4,"RAINY &amp; DARK SKY")</f>
        <v>CLEAR SKY</v>
      </c>
      <c r="Q278" s="7" t="str" cm="1">
        <f t="array" ref="Q278">_xlfn.SWITCH(DATA_1_M[[#This Row],[SEASON]],1,"WINTER",2,"SUMMER",3,"MONSOON",4,"POST MONSOON/AUTUMN")</f>
        <v>WINTER</v>
      </c>
    </row>
    <row r="279" spans="1:17" ht="12.75" x14ac:dyDescent="0.2">
      <c r="A279" s="9">
        <v>278</v>
      </c>
      <c r="B279" s="8">
        <v>40556</v>
      </c>
      <c r="C279" s="7">
        <v>1</v>
      </c>
      <c r="D279" s="7">
        <v>0</v>
      </c>
      <c r="E279" s="7">
        <v>1</v>
      </c>
      <c r="F279" s="7">
        <v>0</v>
      </c>
      <c r="G279" s="7" t="b">
        <v>0</v>
      </c>
      <c r="H279" s="7">
        <v>4</v>
      </c>
      <c r="I279" s="7">
        <v>1</v>
      </c>
      <c r="J279" s="37">
        <v>0.14000000000000001</v>
      </c>
      <c r="K279" s="6" t="str">
        <f t="shared" si="4"/>
        <v>Thu</v>
      </c>
      <c r="L279" s="25">
        <f>IF(DATA_1_M[[#This Row],[TEMP]]="",AVERAGE(DATA_1_M[TEMP]),DATA_1_M[[#This Row],[TEMP]])</f>
        <v>0.14000000000000001</v>
      </c>
      <c r="M279" s="64">
        <f>TIME(DATA_1_M[[#This Row],[HR]],,)</f>
        <v>0</v>
      </c>
      <c r="N279" s="7" t="str">
        <f>TEXT(DATA_1_M[[#This Row],[DTEDAY]],"MMM")</f>
        <v>Jan</v>
      </c>
      <c r="O279" s="7" t="str">
        <f>TEXT(DATA_1_M[[#This Row],[DTEDAY]],"YYY")</f>
        <v>2011</v>
      </c>
      <c r="P279" s="7" t="str" cm="1">
        <f t="array" ref="P279">_xlfn.SWITCH(DATA_1_M[[#This Row],[WEATHERSIT]],1,"CLEAR SKY",2,"MIST SKY",3,"DARK SKY",4,"RAINY &amp; DARK SKY")</f>
        <v>CLEAR SKY</v>
      </c>
      <c r="Q279" s="7" t="str" cm="1">
        <f t="array" ref="Q279">_xlfn.SWITCH(DATA_1_M[[#This Row],[SEASON]],1,"WINTER",2,"SUMMER",3,"MONSOON",4,"POST MONSOON/AUTUMN")</f>
        <v>WINTER</v>
      </c>
    </row>
    <row r="280" spans="1:17" ht="12.75" x14ac:dyDescent="0.2">
      <c r="A280" s="9">
        <v>279</v>
      </c>
      <c r="B280" s="8">
        <v>40556</v>
      </c>
      <c r="C280" s="7">
        <v>1</v>
      </c>
      <c r="D280" s="7">
        <v>0</v>
      </c>
      <c r="E280" s="7">
        <v>1</v>
      </c>
      <c r="F280" s="7">
        <v>1</v>
      </c>
      <c r="G280" s="7" t="b">
        <v>0</v>
      </c>
      <c r="H280" s="7">
        <v>4</v>
      </c>
      <c r="I280" s="7">
        <v>1</v>
      </c>
      <c r="J280" s="37">
        <v>0.14000000000000001</v>
      </c>
      <c r="K280" s="6" t="str">
        <f t="shared" si="4"/>
        <v>Thu</v>
      </c>
      <c r="L280" s="25">
        <f>IF(DATA_1_M[[#This Row],[TEMP]]="",AVERAGE(DATA_1_M[TEMP]),DATA_1_M[[#This Row],[TEMP]])</f>
        <v>0.14000000000000001</v>
      </c>
      <c r="M280" s="64">
        <f>TIME(DATA_1_M[[#This Row],[HR]],,)</f>
        <v>4.1666666666666664E-2</v>
      </c>
      <c r="N280" s="7" t="str">
        <f>TEXT(DATA_1_M[[#This Row],[DTEDAY]],"MMM")</f>
        <v>Jan</v>
      </c>
      <c r="O280" s="7" t="str">
        <f>TEXT(DATA_1_M[[#This Row],[DTEDAY]],"YYY")</f>
        <v>2011</v>
      </c>
      <c r="P280" s="7" t="str" cm="1">
        <f t="array" ref="P280">_xlfn.SWITCH(DATA_1_M[[#This Row],[WEATHERSIT]],1,"CLEAR SKY",2,"MIST SKY",3,"DARK SKY",4,"RAINY &amp; DARK SKY")</f>
        <v>CLEAR SKY</v>
      </c>
      <c r="Q280" s="7" t="str" cm="1">
        <f t="array" ref="Q280">_xlfn.SWITCH(DATA_1_M[[#This Row],[SEASON]],1,"WINTER",2,"SUMMER",3,"MONSOON",4,"POST MONSOON/AUTUMN")</f>
        <v>WINTER</v>
      </c>
    </row>
    <row r="281" spans="1:17" ht="12.75" x14ac:dyDescent="0.2">
      <c r="A281" s="9">
        <v>280</v>
      </c>
      <c r="B281" s="8">
        <v>40556</v>
      </c>
      <c r="C281" s="7">
        <v>1</v>
      </c>
      <c r="D281" s="7">
        <v>0</v>
      </c>
      <c r="E281" s="7">
        <v>1</v>
      </c>
      <c r="F281" s="7">
        <v>2</v>
      </c>
      <c r="G281" s="7" t="b">
        <v>0</v>
      </c>
      <c r="H281" s="7">
        <v>4</v>
      </c>
      <c r="I281" s="7">
        <v>1</v>
      </c>
      <c r="J281" s="37">
        <v>0.14000000000000001</v>
      </c>
      <c r="K281" s="6" t="str">
        <f t="shared" si="4"/>
        <v>Thu</v>
      </c>
      <c r="L281" s="25">
        <f>IF(DATA_1_M[[#This Row],[TEMP]]="",AVERAGE(DATA_1_M[TEMP]),DATA_1_M[[#This Row],[TEMP]])</f>
        <v>0.14000000000000001</v>
      </c>
      <c r="M281" s="64">
        <f>TIME(DATA_1_M[[#This Row],[HR]],,)</f>
        <v>8.3333333333333329E-2</v>
      </c>
      <c r="N281" s="7" t="str">
        <f>TEXT(DATA_1_M[[#This Row],[DTEDAY]],"MMM")</f>
        <v>Jan</v>
      </c>
      <c r="O281" s="7" t="str">
        <f>TEXT(DATA_1_M[[#This Row],[DTEDAY]],"YYY")</f>
        <v>2011</v>
      </c>
      <c r="P281" s="7" t="str" cm="1">
        <f t="array" ref="P281">_xlfn.SWITCH(DATA_1_M[[#This Row],[WEATHERSIT]],1,"CLEAR SKY",2,"MIST SKY",3,"DARK SKY",4,"RAINY &amp; DARK SKY")</f>
        <v>CLEAR SKY</v>
      </c>
      <c r="Q281" s="7" t="str" cm="1">
        <f t="array" ref="Q281">_xlfn.SWITCH(DATA_1_M[[#This Row],[SEASON]],1,"WINTER",2,"SUMMER",3,"MONSOON",4,"POST MONSOON/AUTUMN")</f>
        <v>WINTER</v>
      </c>
    </row>
    <row r="282" spans="1:17" ht="12.75" x14ac:dyDescent="0.2">
      <c r="A282" s="9">
        <v>281</v>
      </c>
      <c r="B282" s="8">
        <v>40556</v>
      </c>
      <c r="C282" s="7">
        <v>1</v>
      </c>
      <c r="D282" s="7">
        <v>0</v>
      </c>
      <c r="E282" s="7">
        <v>1</v>
      </c>
      <c r="F282" s="7">
        <v>3</v>
      </c>
      <c r="G282" s="7" t="b">
        <v>0</v>
      </c>
      <c r="H282" s="7">
        <v>4</v>
      </c>
      <c r="I282" s="7">
        <v>1</v>
      </c>
      <c r="J282" s="37">
        <v>0.14000000000000001</v>
      </c>
      <c r="K282" s="6" t="str">
        <f t="shared" si="4"/>
        <v>Thu</v>
      </c>
      <c r="L282" s="25">
        <f>IF(DATA_1_M[[#This Row],[TEMP]]="",AVERAGE(DATA_1_M[TEMP]),DATA_1_M[[#This Row],[TEMP]])</f>
        <v>0.14000000000000001</v>
      </c>
      <c r="M282" s="64">
        <f>TIME(DATA_1_M[[#This Row],[HR]],,)</f>
        <v>0.125</v>
      </c>
      <c r="N282" s="7" t="str">
        <f>TEXT(DATA_1_M[[#This Row],[DTEDAY]],"MMM")</f>
        <v>Jan</v>
      </c>
      <c r="O282" s="7" t="str">
        <f>TEXT(DATA_1_M[[#This Row],[DTEDAY]],"YYY")</f>
        <v>2011</v>
      </c>
      <c r="P282" s="7" t="str" cm="1">
        <f t="array" ref="P282">_xlfn.SWITCH(DATA_1_M[[#This Row],[WEATHERSIT]],1,"CLEAR SKY",2,"MIST SKY",3,"DARK SKY",4,"RAINY &amp; DARK SKY")</f>
        <v>CLEAR SKY</v>
      </c>
      <c r="Q282" s="7" t="str" cm="1">
        <f t="array" ref="Q282">_xlfn.SWITCH(DATA_1_M[[#This Row],[SEASON]],1,"WINTER",2,"SUMMER",3,"MONSOON",4,"POST MONSOON/AUTUMN")</f>
        <v>WINTER</v>
      </c>
    </row>
    <row r="283" spans="1:17" ht="12.75" x14ac:dyDescent="0.2">
      <c r="A283" s="9">
        <v>282</v>
      </c>
      <c r="B283" s="8">
        <v>40556</v>
      </c>
      <c r="C283" s="7">
        <v>1</v>
      </c>
      <c r="D283" s="7">
        <v>0</v>
      </c>
      <c r="E283" s="7">
        <v>1</v>
      </c>
      <c r="F283" s="7">
        <v>4</v>
      </c>
      <c r="G283" s="7" t="b">
        <v>0</v>
      </c>
      <c r="H283" s="7">
        <v>4</v>
      </c>
      <c r="I283" s="7">
        <v>1</v>
      </c>
      <c r="J283" s="37">
        <v>0.14000000000000001</v>
      </c>
      <c r="K283" s="6" t="str">
        <f t="shared" si="4"/>
        <v>Thu</v>
      </c>
      <c r="L283" s="25">
        <f>IF(DATA_1_M[[#This Row],[TEMP]]="",AVERAGE(DATA_1_M[TEMP]),DATA_1_M[[#This Row],[TEMP]])</f>
        <v>0.14000000000000001</v>
      </c>
      <c r="M283" s="64">
        <f>TIME(DATA_1_M[[#This Row],[HR]],,)</f>
        <v>0.16666666666666666</v>
      </c>
      <c r="N283" s="7" t="str">
        <f>TEXT(DATA_1_M[[#This Row],[DTEDAY]],"MMM")</f>
        <v>Jan</v>
      </c>
      <c r="O283" s="7" t="str">
        <f>TEXT(DATA_1_M[[#This Row],[DTEDAY]],"YYY")</f>
        <v>2011</v>
      </c>
      <c r="P283" s="7" t="str" cm="1">
        <f t="array" ref="P283">_xlfn.SWITCH(DATA_1_M[[#This Row],[WEATHERSIT]],1,"CLEAR SKY",2,"MIST SKY",3,"DARK SKY",4,"RAINY &amp; DARK SKY")</f>
        <v>CLEAR SKY</v>
      </c>
      <c r="Q283" s="7" t="str" cm="1">
        <f t="array" ref="Q283">_xlfn.SWITCH(DATA_1_M[[#This Row],[SEASON]],1,"WINTER",2,"SUMMER",3,"MONSOON",4,"POST MONSOON/AUTUMN")</f>
        <v>WINTER</v>
      </c>
    </row>
    <row r="284" spans="1:17" ht="12.75" x14ac:dyDescent="0.2">
      <c r="A284" s="9">
        <v>283</v>
      </c>
      <c r="B284" s="8">
        <v>40556</v>
      </c>
      <c r="C284" s="7">
        <v>1</v>
      </c>
      <c r="D284" s="7">
        <v>0</v>
      </c>
      <c r="E284" s="7">
        <v>1</v>
      </c>
      <c r="F284" s="7">
        <v>5</v>
      </c>
      <c r="G284" s="7" t="b">
        <v>0</v>
      </c>
      <c r="H284" s="7">
        <v>4</v>
      </c>
      <c r="I284" s="7">
        <v>1</v>
      </c>
      <c r="J284" s="37">
        <v>0.14000000000000001</v>
      </c>
      <c r="K284" s="6" t="str">
        <f t="shared" si="4"/>
        <v>Thu</v>
      </c>
      <c r="L284" s="25">
        <f>IF(DATA_1_M[[#This Row],[TEMP]]="",AVERAGE(DATA_1_M[TEMP]),DATA_1_M[[#This Row],[TEMP]])</f>
        <v>0.14000000000000001</v>
      </c>
      <c r="M284" s="64">
        <f>TIME(DATA_1_M[[#This Row],[HR]],,)</f>
        <v>0.20833333333333334</v>
      </c>
      <c r="N284" s="7" t="str">
        <f>TEXT(DATA_1_M[[#This Row],[DTEDAY]],"MMM")</f>
        <v>Jan</v>
      </c>
      <c r="O284" s="7" t="str">
        <f>TEXT(DATA_1_M[[#This Row],[DTEDAY]],"YYY")</f>
        <v>2011</v>
      </c>
      <c r="P284" s="7" t="str" cm="1">
        <f t="array" ref="P284">_xlfn.SWITCH(DATA_1_M[[#This Row],[WEATHERSIT]],1,"CLEAR SKY",2,"MIST SKY",3,"DARK SKY",4,"RAINY &amp; DARK SKY")</f>
        <v>CLEAR SKY</v>
      </c>
      <c r="Q284" s="7" t="str" cm="1">
        <f t="array" ref="Q284">_xlfn.SWITCH(DATA_1_M[[#This Row],[SEASON]],1,"WINTER",2,"SUMMER",3,"MONSOON",4,"POST MONSOON/AUTUMN")</f>
        <v>WINTER</v>
      </c>
    </row>
    <row r="285" spans="1:17" ht="12.75" x14ac:dyDescent="0.2">
      <c r="A285" s="9">
        <v>284</v>
      </c>
      <c r="B285" s="8">
        <v>40556</v>
      </c>
      <c r="C285" s="7">
        <v>1</v>
      </c>
      <c r="D285" s="7">
        <v>0</v>
      </c>
      <c r="E285" s="7">
        <v>1</v>
      </c>
      <c r="F285" s="7">
        <v>6</v>
      </c>
      <c r="G285" s="7" t="b">
        <v>0</v>
      </c>
      <c r="H285" s="7">
        <v>4</v>
      </c>
      <c r="I285" s="7">
        <v>1</v>
      </c>
      <c r="J285" s="37">
        <v>0.12</v>
      </c>
      <c r="K285" s="6" t="str">
        <f t="shared" si="4"/>
        <v>Thu</v>
      </c>
      <c r="L285" s="25">
        <f>IF(DATA_1_M[[#This Row],[TEMP]]="",AVERAGE(DATA_1_M[TEMP]),DATA_1_M[[#This Row],[TEMP]])</f>
        <v>0.12</v>
      </c>
      <c r="M285" s="64">
        <f>TIME(DATA_1_M[[#This Row],[HR]],,)</f>
        <v>0.25</v>
      </c>
      <c r="N285" s="7" t="str">
        <f>TEXT(DATA_1_M[[#This Row],[DTEDAY]],"MMM")</f>
        <v>Jan</v>
      </c>
      <c r="O285" s="7" t="str">
        <f>TEXT(DATA_1_M[[#This Row],[DTEDAY]],"YYY")</f>
        <v>2011</v>
      </c>
      <c r="P285" s="7" t="str" cm="1">
        <f t="array" ref="P285">_xlfn.SWITCH(DATA_1_M[[#This Row],[WEATHERSIT]],1,"CLEAR SKY",2,"MIST SKY",3,"DARK SKY",4,"RAINY &amp; DARK SKY")</f>
        <v>CLEAR SKY</v>
      </c>
      <c r="Q285" s="7" t="str" cm="1">
        <f t="array" ref="Q285">_xlfn.SWITCH(DATA_1_M[[#This Row],[SEASON]],1,"WINTER",2,"SUMMER",3,"MONSOON",4,"POST MONSOON/AUTUMN")</f>
        <v>WINTER</v>
      </c>
    </row>
    <row r="286" spans="1:17" ht="12.75" x14ac:dyDescent="0.2">
      <c r="A286" s="9">
        <v>285</v>
      </c>
      <c r="B286" s="8">
        <v>40556</v>
      </c>
      <c r="C286" s="7">
        <v>1</v>
      </c>
      <c r="D286" s="7">
        <v>0</v>
      </c>
      <c r="E286" s="7">
        <v>1</v>
      </c>
      <c r="F286" s="7">
        <v>7</v>
      </c>
      <c r="G286" s="7" t="b">
        <v>0</v>
      </c>
      <c r="H286" s="7">
        <v>4</v>
      </c>
      <c r="I286" s="7">
        <v>1</v>
      </c>
      <c r="J286" s="37">
        <v>0.12</v>
      </c>
      <c r="K286" s="6" t="str">
        <f t="shared" si="4"/>
        <v>Thu</v>
      </c>
      <c r="L286" s="25">
        <f>IF(DATA_1_M[[#This Row],[TEMP]]="",AVERAGE(DATA_1_M[TEMP]),DATA_1_M[[#This Row],[TEMP]])</f>
        <v>0.12</v>
      </c>
      <c r="M286" s="64">
        <f>TIME(DATA_1_M[[#This Row],[HR]],,)</f>
        <v>0.29166666666666669</v>
      </c>
      <c r="N286" s="7" t="str">
        <f>TEXT(DATA_1_M[[#This Row],[DTEDAY]],"MMM")</f>
        <v>Jan</v>
      </c>
      <c r="O286" s="7" t="str">
        <f>TEXT(DATA_1_M[[#This Row],[DTEDAY]],"YYY")</f>
        <v>2011</v>
      </c>
      <c r="P286" s="7" t="str" cm="1">
        <f t="array" ref="P286">_xlfn.SWITCH(DATA_1_M[[#This Row],[WEATHERSIT]],1,"CLEAR SKY",2,"MIST SKY",3,"DARK SKY",4,"RAINY &amp; DARK SKY")</f>
        <v>CLEAR SKY</v>
      </c>
      <c r="Q286" s="7" t="str" cm="1">
        <f t="array" ref="Q286">_xlfn.SWITCH(DATA_1_M[[#This Row],[SEASON]],1,"WINTER",2,"SUMMER",3,"MONSOON",4,"POST MONSOON/AUTUMN")</f>
        <v>WINTER</v>
      </c>
    </row>
    <row r="287" spans="1:17" ht="12.75" x14ac:dyDescent="0.2">
      <c r="A287" s="9">
        <v>286</v>
      </c>
      <c r="B287" s="8">
        <v>40556</v>
      </c>
      <c r="C287" s="7">
        <v>1</v>
      </c>
      <c r="D287" s="7">
        <v>0</v>
      </c>
      <c r="E287" s="7">
        <v>1</v>
      </c>
      <c r="F287" s="7">
        <v>8</v>
      </c>
      <c r="G287" s="7" t="b">
        <v>0</v>
      </c>
      <c r="H287" s="7">
        <v>4</v>
      </c>
      <c r="I287" s="7">
        <v>1</v>
      </c>
      <c r="J287" s="37">
        <v>0.14000000000000001</v>
      </c>
      <c r="K287" s="6" t="str">
        <f t="shared" si="4"/>
        <v>Thu</v>
      </c>
      <c r="L287" s="25">
        <f>IF(DATA_1_M[[#This Row],[TEMP]]="",AVERAGE(DATA_1_M[TEMP]),DATA_1_M[[#This Row],[TEMP]])</f>
        <v>0.14000000000000001</v>
      </c>
      <c r="M287" s="64">
        <f>TIME(DATA_1_M[[#This Row],[HR]],,)</f>
        <v>0.33333333333333331</v>
      </c>
      <c r="N287" s="7" t="str">
        <f>TEXT(DATA_1_M[[#This Row],[DTEDAY]],"MMM")</f>
        <v>Jan</v>
      </c>
      <c r="O287" s="7" t="str">
        <f>TEXT(DATA_1_M[[#This Row],[DTEDAY]],"YYY")</f>
        <v>2011</v>
      </c>
      <c r="P287" s="7" t="str" cm="1">
        <f t="array" ref="P287">_xlfn.SWITCH(DATA_1_M[[#This Row],[WEATHERSIT]],1,"CLEAR SKY",2,"MIST SKY",3,"DARK SKY",4,"RAINY &amp; DARK SKY")</f>
        <v>CLEAR SKY</v>
      </c>
      <c r="Q287" s="7" t="str" cm="1">
        <f t="array" ref="Q287">_xlfn.SWITCH(DATA_1_M[[#This Row],[SEASON]],1,"WINTER",2,"SUMMER",3,"MONSOON",4,"POST MONSOON/AUTUMN")</f>
        <v>WINTER</v>
      </c>
    </row>
    <row r="288" spans="1:17" ht="12.75" x14ac:dyDescent="0.2">
      <c r="A288" s="9">
        <v>287</v>
      </c>
      <c r="B288" s="8">
        <v>40556</v>
      </c>
      <c r="C288" s="7">
        <v>1</v>
      </c>
      <c r="D288" s="7">
        <v>0</v>
      </c>
      <c r="E288" s="7">
        <v>1</v>
      </c>
      <c r="F288" s="7">
        <v>9</v>
      </c>
      <c r="G288" s="7" t="b">
        <v>0</v>
      </c>
      <c r="H288" s="7">
        <v>4</v>
      </c>
      <c r="I288" s="7">
        <v>1</v>
      </c>
      <c r="J288" s="37">
        <v>0.14000000000000001</v>
      </c>
      <c r="K288" s="6" t="str">
        <f t="shared" si="4"/>
        <v>Thu</v>
      </c>
      <c r="L288" s="25">
        <f>IF(DATA_1_M[[#This Row],[TEMP]]="",AVERAGE(DATA_1_M[TEMP]),DATA_1_M[[#This Row],[TEMP]])</f>
        <v>0.14000000000000001</v>
      </c>
      <c r="M288" s="64">
        <f>TIME(DATA_1_M[[#This Row],[HR]],,)</f>
        <v>0.375</v>
      </c>
      <c r="N288" s="7" t="str">
        <f>TEXT(DATA_1_M[[#This Row],[DTEDAY]],"MMM")</f>
        <v>Jan</v>
      </c>
      <c r="O288" s="7" t="str">
        <f>TEXT(DATA_1_M[[#This Row],[DTEDAY]],"YYY")</f>
        <v>2011</v>
      </c>
      <c r="P288" s="7" t="str" cm="1">
        <f t="array" ref="P288">_xlfn.SWITCH(DATA_1_M[[#This Row],[WEATHERSIT]],1,"CLEAR SKY",2,"MIST SKY",3,"DARK SKY",4,"RAINY &amp; DARK SKY")</f>
        <v>CLEAR SKY</v>
      </c>
      <c r="Q288" s="7" t="str" cm="1">
        <f t="array" ref="Q288">_xlfn.SWITCH(DATA_1_M[[#This Row],[SEASON]],1,"WINTER",2,"SUMMER",3,"MONSOON",4,"POST MONSOON/AUTUMN")</f>
        <v>WINTER</v>
      </c>
    </row>
    <row r="289" spans="1:17" ht="12.75" x14ac:dyDescent="0.2">
      <c r="A289" s="9">
        <v>288</v>
      </c>
      <c r="B289" s="8">
        <v>40556</v>
      </c>
      <c r="C289" s="7">
        <v>1</v>
      </c>
      <c r="D289" s="7">
        <v>0</v>
      </c>
      <c r="E289" s="7">
        <v>1</v>
      </c>
      <c r="F289" s="7">
        <v>10</v>
      </c>
      <c r="G289" s="7" t="b">
        <v>0</v>
      </c>
      <c r="H289" s="7">
        <v>4</v>
      </c>
      <c r="I289" s="7">
        <v>2</v>
      </c>
      <c r="J289" s="37">
        <v>0.16</v>
      </c>
      <c r="K289" s="6" t="str">
        <f t="shared" si="4"/>
        <v>Thu</v>
      </c>
      <c r="L289" s="25">
        <f>IF(DATA_1_M[[#This Row],[TEMP]]="",AVERAGE(DATA_1_M[TEMP]),DATA_1_M[[#This Row],[TEMP]])</f>
        <v>0.16</v>
      </c>
      <c r="M289" s="64">
        <f>TIME(DATA_1_M[[#This Row],[HR]],,)</f>
        <v>0.41666666666666669</v>
      </c>
      <c r="N289" s="7" t="str">
        <f>TEXT(DATA_1_M[[#This Row],[DTEDAY]],"MMM")</f>
        <v>Jan</v>
      </c>
      <c r="O289" s="7" t="str">
        <f>TEXT(DATA_1_M[[#This Row],[DTEDAY]],"YYY")</f>
        <v>2011</v>
      </c>
      <c r="P289" s="7" t="str" cm="1">
        <f t="array" ref="P289">_xlfn.SWITCH(DATA_1_M[[#This Row],[WEATHERSIT]],1,"CLEAR SKY",2,"MIST SKY",3,"DARK SKY",4,"RAINY &amp; DARK SKY")</f>
        <v>MIST SKY</v>
      </c>
      <c r="Q289" s="7" t="str" cm="1">
        <f t="array" ref="Q289">_xlfn.SWITCH(DATA_1_M[[#This Row],[SEASON]],1,"WINTER",2,"SUMMER",3,"MONSOON",4,"POST MONSOON/AUTUMN")</f>
        <v>WINTER</v>
      </c>
    </row>
    <row r="290" spans="1:17" ht="12.75" x14ac:dyDescent="0.2">
      <c r="A290" s="9">
        <v>289</v>
      </c>
      <c r="B290" s="8">
        <v>40556</v>
      </c>
      <c r="C290" s="7">
        <v>1</v>
      </c>
      <c r="D290" s="7">
        <v>0</v>
      </c>
      <c r="E290" s="7">
        <v>1</v>
      </c>
      <c r="F290" s="7">
        <v>11</v>
      </c>
      <c r="G290" s="7" t="b">
        <v>0</v>
      </c>
      <c r="H290" s="7">
        <v>4</v>
      </c>
      <c r="I290" s="7">
        <v>2</v>
      </c>
      <c r="J290" s="37">
        <v>0.2</v>
      </c>
      <c r="K290" s="6" t="str">
        <f t="shared" si="4"/>
        <v>Thu</v>
      </c>
      <c r="L290" s="25">
        <f>IF(DATA_1_M[[#This Row],[TEMP]]="",AVERAGE(DATA_1_M[TEMP]),DATA_1_M[[#This Row],[TEMP]])</f>
        <v>0.2</v>
      </c>
      <c r="M290" s="64">
        <f>TIME(DATA_1_M[[#This Row],[HR]],,)</f>
        <v>0.45833333333333331</v>
      </c>
      <c r="N290" s="7" t="str">
        <f>TEXT(DATA_1_M[[#This Row],[DTEDAY]],"MMM")</f>
        <v>Jan</v>
      </c>
      <c r="O290" s="7" t="str">
        <f>TEXT(DATA_1_M[[#This Row],[DTEDAY]],"YYY")</f>
        <v>2011</v>
      </c>
      <c r="P290" s="7" t="str" cm="1">
        <f t="array" ref="P290">_xlfn.SWITCH(DATA_1_M[[#This Row],[WEATHERSIT]],1,"CLEAR SKY",2,"MIST SKY",3,"DARK SKY",4,"RAINY &amp; DARK SKY")</f>
        <v>MIST SKY</v>
      </c>
      <c r="Q290" s="7" t="str" cm="1">
        <f t="array" ref="Q290">_xlfn.SWITCH(DATA_1_M[[#This Row],[SEASON]],1,"WINTER",2,"SUMMER",3,"MONSOON",4,"POST MONSOON/AUTUMN")</f>
        <v>WINTER</v>
      </c>
    </row>
    <row r="291" spans="1:17" ht="12.75" x14ac:dyDescent="0.2">
      <c r="A291" s="9">
        <v>290</v>
      </c>
      <c r="B291" s="8">
        <v>40556</v>
      </c>
      <c r="C291" s="7">
        <v>1</v>
      </c>
      <c r="D291" s="7">
        <v>0</v>
      </c>
      <c r="E291" s="7">
        <v>1</v>
      </c>
      <c r="F291" s="7">
        <v>12</v>
      </c>
      <c r="G291" s="7" t="b">
        <v>0</v>
      </c>
      <c r="H291" s="7">
        <v>4</v>
      </c>
      <c r="I291" s="7">
        <v>1</v>
      </c>
      <c r="J291" s="37">
        <v>0.2</v>
      </c>
      <c r="K291" s="6" t="str">
        <f t="shared" si="4"/>
        <v>Thu</v>
      </c>
      <c r="L291" s="25">
        <f>IF(DATA_1_M[[#This Row],[TEMP]]="",AVERAGE(DATA_1_M[TEMP]),DATA_1_M[[#This Row],[TEMP]])</f>
        <v>0.2</v>
      </c>
      <c r="M291" s="64">
        <f>TIME(DATA_1_M[[#This Row],[HR]],,)</f>
        <v>0.5</v>
      </c>
      <c r="N291" s="7" t="str">
        <f>TEXT(DATA_1_M[[#This Row],[DTEDAY]],"MMM")</f>
        <v>Jan</v>
      </c>
      <c r="O291" s="7" t="str">
        <f>TEXT(DATA_1_M[[#This Row],[DTEDAY]],"YYY")</f>
        <v>2011</v>
      </c>
      <c r="P291" s="7" t="str" cm="1">
        <f t="array" ref="P291">_xlfn.SWITCH(DATA_1_M[[#This Row],[WEATHERSIT]],1,"CLEAR SKY",2,"MIST SKY",3,"DARK SKY",4,"RAINY &amp; DARK SKY")</f>
        <v>CLEAR SKY</v>
      </c>
      <c r="Q291" s="7" t="str" cm="1">
        <f t="array" ref="Q291">_xlfn.SWITCH(DATA_1_M[[#This Row],[SEASON]],1,"WINTER",2,"SUMMER",3,"MONSOON",4,"POST MONSOON/AUTUMN")</f>
        <v>WINTER</v>
      </c>
    </row>
    <row r="292" spans="1:17" ht="12.75" x14ac:dyDescent="0.2">
      <c r="A292" s="9">
        <v>291</v>
      </c>
      <c r="B292" s="8">
        <v>40556</v>
      </c>
      <c r="C292" s="7">
        <v>1</v>
      </c>
      <c r="D292" s="7">
        <v>0</v>
      </c>
      <c r="E292" s="7">
        <v>1</v>
      </c>
      <c r="F292" s="7">
        <v>13</v>
      </c>
      <c r="G292" s="7" t="b">
        <v>0</v>
      </c>
      <c r="H292" s="7">
        <v>4</v>
      </c>
      <c r="I292" s="7">
        <v>1</v>
      </c>
      <c r="J292" s="37">
        <v>0.22</v>
      </c>
      <c r="K292" s="6" t="str">
        <f t="shared" si="4"/>
        <v>Thu</v>
      </c>
      <c r="L292" s="25">
        <f>IF(DATA_1_M[[#This Row],[TEMP]]="",AVERAGE(DATA_1_M[TEMP]),DATA_1_M[[#This Row],[TEMP]])</f>
        <v>0.22</v>
      </c>
      <c r="M292" s="64">
        <f>TIME(DATA_1_M[[#This Row],[HR]],,)</f>
        <v>0.54166666666666663</v>
      </c>
      <c r="N292" s="7" t="str">
        <f>TEXT(DATA_1_M[[#This Row],[DTEDAY]],"MMM")</f>
        <v>Jan</v>
      </c>
      <c r="O292" s="7" t="str">
        <f>TEXT(DATA_1_M[[#This Row],[DTEDAY]],"YYY")</f>
        <v>2011</v>
      </c>
      <c r="P292" s="7" t="str" cm="1">
        <f t="array" ref="P292">_xlfn.SWITCH(DATA_1_M[[#This Row],[WEATHERSIT]],1,"CLEAR SKY",2,"MIST SKY",3,"DARK SKY",4,"RAINY &amp; DARK SKY")</f>
        <v>CLEAR SKY</v>
      </c>
      <c r="Q292" s="7" t="str" cm="1">
        <f t="array" ref="Q292">_xlfn.SWITCH(DATA_1_M[[#This Row],[SEASON]],1,"WINTER",2,"SUMMER",3,"MONSOON",4,"POST MONSOON/AUTUMN")</f>
        <v>WINTER</v>
      </c>
    </row>
    <row r="293" spans="1:17" ht="12.75" x14ac:dyDescent="0.2">
      <c r="A293" s="9">
        <v>292</v>
      </c>
      <c r="B293" s="8">
        <v>40556</v>
      </c>
      <c r="C293" s="7">
        <v>1</v>
      </c>
      <c r="D293" s="7">
        <v>0</v>
      </c>
      <c r="E293" s="7">
        <v>1</v>
      </c>
      <c r="F293" s="7">
        <v>14</v>
      </c>
      <c r="G293" s="7" t="b">
        <v>0</v>
      </c>
      <c r="H293" s="7">
        <v>4</v>
      </c>
      <c r="I293" s="7">
        <v>1</v>
      </c>
      <c r="J293" s="37">
        <v>0.22</v>
      </c>
      <c r="K293" s="6" t="str">
        <f t="shared" si="4"/>
        <v>Thu</v>
      </c>
      <c r="L293" s="25">
        <f>IF(DATA_1_M[[#This Row],[TEMP]]="",AVERAGE(DATA_1_M[TEMP]),DATA_1_M[[#This Row],[TEMP]])</f>
        <v>0.22</v>
      </c>
      <c r="M293" s="64">
        <f>TIME(DATA_1_M[[#This Row],[HR]],,)</f>
        <v>0.58333333333333337</v>
      </c>
      <c r="N293" s="7" t="str">
        <f>TEXT(DATA_1_M[[#This Row],[DTEDAY]],"MMM")</f>
        <v>Jan</v>
      </c>
      <c r="O293" s="7" t="str">
        <f>TEXT(DATA_1_M[[#This Row],[DTEDAY]],"YYY")</f>
        <v>2011</v>
      </c>
      <c r="P293" s="7" t="str" cm="1">
        <f t="array" ref="P293">_xlfn.SWITCH(DATA_1_M[[#This Row],[WEATHERSIT]],1,"CLEAR SKY",2,"MIST SKY",3,"DARK SKY",4,"RAINY &amp; DARK SKY")</f>
        <v>CLEAR SKY</v>
      </c>
      <c r="Q293" s="7" t="str" cm="1">
        <f t="array" ref="Q293">_xlfn.SWITCH(DATA_1_M[[#This Row],[SEASON]],1,"WINTER",2,"SUMMER",3,"MONSOON",4,"POST MONSOON/AUTUMN")</f>
        <v>WINTER</v>
      </c>
    </row>
    <row r="294" spans="1:17" ht="12.75" x14ac:dyDescent="0.2">
      <c r="A294" s="9">
        <v>293</v>
      </c>
      <c r="B294" s="8">
        <v>40556</v>
      </c>
      <c r="C294" s="7">
        <v>1</v>
      </c>
      <c r="D294" s="7">
        <v>0</v>
      </c>
      <c r="E294" s="7">
        <v>1</v>
      </c>
      <c r="F294" s="7">
        <v>15</v>
      </c>
      <c r="G294" s="7" t="b">
        <v>0</v>
      </c>
      <c r="H294" s="7">
        <v>4</v>
      </c>
      <c r="I294" s="7">
        <v>1</v>
      </c>
      <c r="J294" s="37">
        <v>0.24</v>
      </c>
      <c r="K294" s="6" t="str">
        <f t="shared" si="4"/>
        <v>Thu</v>
      </c>
      <c r="L294" s="25">
        <f>IF(DATA_1_M[[#This Row],[TEMP]]="",AVERAGE(DATA_1_M[TEMP]),DATA_1_M[[#This Row],[TEMP]])</f>
        <v>0.24</v>
      </c>
      <c r="M294" s="64">
        <f>TIME(DATA_1_M[[#This Row],[HR]],,)</f>
        <v>0.625</v>
      </c>
      <c r="N294" s="7" t="str">
        <f>TEXT(DATA_1_M[[#This Row],[DTEDAY]],"MMM")</f>
        <v>Jan</v>
      </c>
      <c r="O294" s="7" t="str">
        <f>TEXT(DATA_1_M[[#This Row],[DTEDAY]],"YYY")</f>
        <v>2011</v>
      </c>
      <c r="P294" s="7" t="str" cm="1">
        <f t="array" ref="P294">_xlfn.SWITCH(DATA_1_M[[#This Row],[WEATHERSIT]],1,"CLEAR SKY",2,"MIST SKY",3,"DARK SKY",4,"RAINY &amp; DARK SKY")</f>
        <v>CLEAR SKY</v>
      </c>
      <c r="Q294" s="7" t="str" cm="1">
        <f t="array" ref="Q294">_xlfn.SWITCH(DATA_1_M[[#This Row],[SEASON]],1,"WINTER",2,"SUMMER",3,"MONSOON",4,"POST MONSOON/AUTUMN")</f>
        <v>WINTER</v>
      </c>
    </row>
    <row r="295" spans="1:17" ht="12.75" x14ac:dyDescent="0.2">
      <c r="A295" s="9">
        <v>294</v>
      </c>
      <c r="B295" s="8">
        <v>40556</v>
      </c>
      <c r="C295" s="7">
        <v>1</v>
      </c>
      <c r="D295" s="7">
        <v>0</v>
      </c>
      <c r="E295" s="7">
        <v>1</v>
      </c>
      <c r="F295" s="7">
        <v>16</v>
      </c>
      <c r="G295" s="7" t="b">
        <v>0</v>
      </c>
      <c r="H295" s="7">
        <v>4</v>
      </c>
      <c r="I295" s="7">
        <v>1</v>
      </c>
      <c r="J295" s="37">
        <v>0.24</v>
      </c>
      <c r="K295" s="6" t="str">
        <f t="shared" si="4"/>
        <v>Thu</v>
      </c>
      <c r="L295" s="25">
        <f>IF(DATA_1_M[[#This Row],[TEMP]]="",AVERAGE(DATA_1_M[TEMP]),DATA_1_M[[#This Row],[TEMP]])</f>
        <v>0.24</v>
      </c>
      <c r="M295" s="64">
        <f>TIME(DATA_1_M[[#This Row],[HR]],,)</f>
        <v>0.66666666666666663</v>
      </c>
      <c r="N295" s="7" t="str">
        <f>TEXT(DATA_1_M[[#This Row],[DTEDAY]],"MMM")</f>
        <v>Jan</v>
      </c>
      <c r="O295" s="7" t="str">
        <f>TEXT(DATA_1_M[[#This Row],[DTEDAY]],"YYY")</f>
        <v>2011</v>
      </c>
      <c r="P295" s="7" t="str" cm="1">
        <f t="array" ref="P295">_xlfn.SWITCH(DATA_1_M[[#This Row],[WEATHERSIT]],1,"CLEAR SKY",2,"MIST SKY",3,"DARK SKY",4,"RAINY &amp; DARK SKY")</f>
        <v>CLEAR SKY</v>
      </c>
      <c r="Q295" s="7" t="str" cm="1">
        <f t="array" ref="Q295">_xlfn.SWITCH(DATA_1_M[[#This Row],[SEASON]],1,"WINTER",2,"SUMMER",3,"MONSOON",4,"POST MONSOON/AUTUMN")</f>
        <v>WINTER</v>
      </c>
    </row>
    <row r="296" spans="1:17" ht="12.75" x14ac:dyDescent="0.2">
      <c r="A296" s="9">
        <v>295</v>
      </c>
      <c r="B296" s="8">
        <v>40556</v>
      </c>
      <c r="C296" s="7">
        <v>1</v>
      </c>
      <c r="D296" s="7">
        <v>0</v>
      </c>
      <c r="E296" s="7">
        <v>1</v>
      </c>
      <c r="F296" s="7">
        <v>17</v>
      </c>
      <c r="G296" s="7" t="b">
        <v>0</v>
      </c>
      <c r="H296" s="7">
        <v>4</v>
      </c>
      <c r="I296" s="7">
        <v>1</v>
      </c>
      <c r="J296" s="37">
        <v>0.2</v>
      </c>
      <c r="K296" s="6" t="str">
        <f t="shared" si="4"/>
        <v>Thu</v>
      </c>
      <c r="L296" s="25">
        <f>IF(DATA_1_M[[#This Row],[TEMP]]="",AVERAGE(DATA_1_M[TEMP]),DATA_1_M[[#This Row],[TEMP]])</f>
        <v>0.2</v>
      </c>
      <c r="M296" s="64">
        <f>TIME(DATA_1_M[[#This Row],[HR]],,)</f>
        <v>0.70833333333333337</v>
      </c>
      <c r="N296" s="7" t="str">
        <f>TEXT(DATA_1_M[[#This Row],[DTEDAY]],"MMM")</f>
        <v>Jan</v>
      </c>
      <c r="O296" s="7" t="str">
        <f>TEXT(DATA_1_M[[#This Row],[DTEDAY]],"YYY")</f>
        <v>2011</v>
      </c>
      <c r="P296" s="7" t="str" cm="1">
        <f t="array" ref="P296">_xlfn.SWITCH(DATA_1_M[[#This Row],[WEATHERSIT]],1,"CLEAR SKY",2,"MIST SKY",3,"DARK SKY",4,"RAINY &amp; DARK SKY")</f>
        <v>CLEAR SKY</v>
      </c>
      <c r="Q296" s="7" t="str" cm="1">
        <f t="array" ref="Q296">_xlfn.SWITCH(DATA_1_M[[#This Row],[SEASON]],1,"WINTER",2,"SUMMER",3,"MONSOON",4,"POST MONSOON/AUTUMN")</f>
        <v>WINTER</v>
      </c>
    </row>
    <row r="297" spans="1:17" ht="12.75" x14ac:dyDescent="0.2">
      <c r="A297" s="9">
        <v>296</v>
      </c>
      <c r="B297" s="8">
        <v>40556</v>
      </c>
      <c r="C297" s="7">
        <v>1</v>
      </c>
      <c r="D297" s="7">
        <v>0</v>
      </c>
      <c r="E297" s="7">
        <v>1</v>
      </c>
      <c r="F297" s="7">
        <v>18</v>
      </c>
      <c r="G297" s="7" t="b">
        <v>0</v>
      </c>
      <c r="H297" s="7">
        <v>4</v>
      </c>
      <c r="I297" s="7">
        <v>1</v>
      </c>
      <c r="J297" s="37">
        <v>0.2</v>
      </c>
      <c r="K297" s="6" t="str">
        <f t="shared" si="4"/>
        <v>Thu</v>
      </c>
      <c r="L297" s="25">
        <f>IF(DATA_1_M[[#This Row],[TEMP]]="",AVERAGE(DATA_1_M[TEMP]),DATA_1_M[[#This Row],[TEMP]])</f>
        <v>0.2</v>
      </c>
      <c r="M297" s="64">
        <f>TIME(DATA_1_M[[#This Row],[HR]],,)</f>
        <v>0.75</v>
      </c>
      <c r="N297" s="7" t="str">
        <f>TEXT(DATA_1_M[[#This Row],[DTEDAY]],"MMM")</f>
        <v>Jan</v>
      </c>
      <c r="O297" s="7" t="str">
        <f>TEXT(DATA_1_M[[#This Row],[DTEDAY]],"YYY")</f>
        <v>2011</v>
      </c>
      <c r="P297" s="7" t="str" cm="1">
        <f t="array" ref="P297">_xlfn.SWITCH(DATA_1_M[[#This Row],[WEATHERSIT]],1,"CLEAR SKY",2,"MIST SKY",3,"DARK SKY",4,"RAINY &amp; DARK SKY")</f>
        <v>CLEAR SKY</v>
      </c>
      <c r="Q297" s="7" t="str" cm="1">
        <f t="array" ref="Q297">_xlfn.SWITCH(DATA_1_M[[#This Row],[SEASON]],1,"WINTER",2,"SUMMER",3,"MONSOON",4,"POST MONSOON/AUTUMN")</f>
        <v>WINTER</v>
      </c>
    </row>
    <row r="298" spans="1:17" ht="12.75" x14ac:dyDescent="0.2">
      <c r="A298" s="9">
        <v>297</v>
      </c>
      <c r="B298" s="8">
        <v>40556</v>
      </c>
      <c r="C298" s="7">
        <v>1</v>
      </c>
      <c r="D298" s="7">
        <v>0</v>
      </c>
      <c r="E298" s="7">
        <v>1</v>
      </c>
      <c r="F298" s="7">
        <v>19</v>
      </c>
      <c r="G298" s="7" t="b">
        <v>0</v>
      </c>
      <c r="H298" s="7">
        <v>4</v>
      </c>
      <c r="I298" s="7">
        <v>1</v>
      </c>
      <c r="J298" s="37">
        <v>0.16</v>
      </c>
      <c r="K298" s="6" t="str">
        <f t="shared" si="4"/>
        <v>Thu</v>
      </c>
      <c r="L298" s="25">
        <f>IF(DATA_1_M[[#This Row],[TEMP]]="",AVERAGE(DATA_1_M[TEMP]),DATA_1_M[[#This Row],[TEMP]])</f>
        <v>0.16</v>
      </c>
      <c r="M298" s="64">
        <f>TIME(DATA_1_M[[#This Row],[HR]],,)</f>
        <v>0.79166666666666663</v>
      </c>
      <c r="N298" s="7" t="str">
        <f>TEXT(DATA_1_M[[#This Row],[DTEDAY]],"MMM")</f>
        <v>Jan</v>
      </c>
      <c r="O298" s="7" t="str">
        <f>TEXT(DATA_1_M[[#This Row],[DTEDAY]],"YYY")</f>
        <v>2011</v>
      </c>
      <c r="P298" s="7" t="str" cm="1">
        <f t="array" ref="P298">_xlfn.SWITCH(DATA_1_M[[#This Row],[WEATHERSIT]],1,"CLEAR SKY",2,"MIST SKY",3,"DARK SKY",4,"RAINY &amp; DARK SKY")</f>
        <v>CLEAR SKY</v>
      </c>
      <c r="Q298" s="7" t="str" cm="1">
        <f t="array" ref="Q298">_xlfn.SWITCH(DATA_1_M[[#This Row],[SEASON]],1,"WINTER",2,"SUMMER",3,"MONSOON",4,"POST MONSOON/AUTUMN")</f>
        <v>WINTER</v>
      </c>
    </row>
    <row r="299" spans="1:17" ht="12.75" x14ac:dyDescent="0.2">
      <c r="A299" s="9">
        <v>298</v>
      </c>
      <c r="B299" s="8">
        <v>40556</v>
      </c>
      <c r="C299" s="7">
        <v>1</v>
      </c>
      <c r="D299" s="7">
        <v>0</v>
      </c>
      <c r="E299" s="7">
        <v>1</v>
      </c>
      <c r="F299" s="7">
        <v>20</v>
      </c>
      <c r="G299" s="7" t="b">
        <v>0</v>
      </c>
      <c r="H299" s="7">
        <v>4</v>
      </c>
      <c r="I299" s="7">
        <v>1</v>
      </c>
      <c r="J299" s="37">
        <v>0.16</v>
      </c>
      <c r="K299" s="6" t="str">
        <f t="shared" si="4"/>
        <v>Thu</v>
      </c>
      <c r="L299" s="25">
        <f>IF(DATA_1_M[[#This Row],[TEMP]]="",AVERAGE(DATA_1_M[TEMP]),DATA_1_M[[#This Row],[TEMP]])</f>
        <v>0.16</v>
      </c>
      <c r="M299" s="64">
        <f>TIME(DATA_1_M[[#This Row],[HR]],,)</f>
        <v>0.83333333333333337</v>
      </c>
      <c r="N299" s="7" t="str">
        <f>TEXT(DATA_1_M[[#This Row],[DTEDAY]],"MMM")</f>
        <v>Jan</v>
      </c>
      <c r="O299" s="7" t="str">
        <f>TEXT(DATA_1_M[[#This Row],[DTEDAY]],"YYY")</f>
        <v>2011</v>
      </c>
      <c r="P299" s="7" t="str" cm="1">
        <f t="array" ref="P299">_xlfn.SWITCH(DATA_1_M[[#This Row],[WEATHERSIT]],1,"CLEAR SKY",2,"MIST SKY",3,"DARK SKY",4,"RAINY &amp; DARK SKY")</f>
        <v>CLEAR SKY</v>
      </c>
      <c r="Q299" s="7" t="str" cm="1">
        <f t="array" ref="Q299">_xlfn.SWITCH(DATA_1_M[[#This Row],[SEASON]],1,"WINTER",2,"SUMMER",3,"MONSOON",4,"POST MONSOON/AUTUMN")</f>
        <v>WINTER</v>
      </c>
    </row>
    <row r="300" spans="1:17" ht="12.75" x14ac:dyDescent="0.2">
      <c r="A300" s="9">
        <v>299</v>
      </c>
      <c r="B300" s="8">
        <v>40556</v>
      </c>
      <c r="C300" s="7">
        <v>1</v>
      </c>
      <c r="D300" s="7">
        <v>0</v>
      </c>
      <c r="E300" s="7">
        <v>1</v>
      </c>
      <c r="F300" s="7">
        <v>21</v>
      </c>
      <c r="G300" s="7" t="b">
        <v>0</v>
      </c>
      <c r="H300" s="7">
        <v>4</v>
      </c>
      <c r="I300" s="7">
        <v>1</v>
      </c>
      <c r="J300" s="37">
        <v>0.14000000000000001</v>
      </c>
      <c r="K300" s="6" t="str">
        <f t="shared" si="4"/>
        <v>Thu</v>
      </c>
      <c r="L300" s="25">
        <f>IF(DATA_1_M[[#This Row],[TEMP]]="",AVERAGE(DATA_1_M[TEMP]),DATA_1_M[[#This Row],[TEMP]])</f>
        <v>0.14000000000000001</v>
      </c>
      <c r="M300" s="64">
        <f>TIME(DATA_1_M[[#This Row],[HR]],,)</f>
        <v>0.875</v>
      </c>
      <c r="N300" s="7" t="str">
        <f>TEXT(DATA_1_M[[#This Row],[DTEDAY]],"MMM")</f>
        <v>Jan</v>
      </c>
      <c r="O300" s="7" t="str">
        <f>TEXT(DATA_1_M[[#This Row],[DTEDAY]],"YYY")</f>
        <v>2011</v>
      </c>
      <c r="P300" s="7" t="str" cm="1">
        <f t="array" ref="P300">_xlfn.SWITCH(DATA_1_M[[#This Row],[WEATHERSIT]],1,"CLEAR SKY",2,"MIST SKY",3,"DARK SKY",4,"RAINY &amp; DARK SKY")</f>
        <v>CLEAR SKY</v>
      </c>
      <c r="Q300" s="7" t="str" cm="1">
        <f t="array" ref="Q300">_xlfn.SWITCH(DATA_1_M[[#This Row],[SEASON]],1,"WINTER",2,"SUMMER",3,"MONSOON",4,"POST MONSOON/AUTUMN")</f>
        <v>WINTER</v>
      </c>
    </row>
    <row r="301" spans="1:17" ht="12.75" x14ac:dyDescent="0.2">
      <c r="A301" s="9">
        <v>300</v>
      </c>
      <c r="B301" s="8">
        <v>40556</v>
      </c>
      <c r="C301" s="7">
        <v>1</v>
      </c>
      <c r="D301" s="7">
        <v>0</v>
      </c>
      <c r="E301" s="7">
        <v>1</v>
      </c>
      <c r="F301" s="7">
        <v>22</v>
      </c>
      <c r="G301" s="7" t="b">
        <v>0</v>
      </c>
      <c r="H301" s="7">
        <v>4</v>
      </c>
      <c r="I301" s="7">
        <v>1</v>
      </c>
      <c r="J301" s="37">
        <v>0.14000000000000001</v>
      </c>
      <c r="K301" s="6" t="str">
        <f t="shared" si="4"/>
        <v>Thu</v>
      </c>
      <c r="L301" s="25">
        <f>IF(DATA_1_M[[#This Row],[TEMP]]="",AVERAGE(DATA_1_M[TEMP]),DATA_1_M[[#This Row],[TEMP]])</f>
        <v>0.14000000000000001</v>
      </c>
      <c r="M301" s="64">
        <f>TIME(DATA_1_M[[#This Row],[HR]],,)</f>
        <v>0.91666666666666663</v>
      </c>
      <c r="N301" s="7" t="str">
        <f>TEXT(DATA_1_M[[#This Row],[DTEDAY]],"MMM")</f>
        <v>Jan</v>
      </c>
      <c r="O301" s="7" t="str">
        <f>TEXT(DATA_1_M[[#This Row],[DTEDAY]],"YYY")</f>
        <v>2011</v>
      </c>
      <c r="P301" s="7" t="str" cm="1">
        <f t="array" ref="P301">_xlfn.SWITCH(DATA_1_M[[#This Row],[WEATHERSIT]],1,"CLEAR SKY",2,"MIST SKY",3,"DARK SKY",4,"RAINY &amp; DARK SKY")</f>
        <v>CLEAR SKY</v>
      </c>
      <c r="Q301" s="7" t="str" cm="1">
        <f t="array" ref="Q301">_xlfn.SWITCH(DATA_1_M[[#This Row],[SEASON]],1,"WINTER",2,"SUMMER",3,"MONSOON",4,"POST MONSOON/AUTUMN")</f>
        <v>WINTER</v>
      </c>
    </row>
    <row r="302" spans="1:17" ht="12.75" x14ac:dyDescent="0.2">
      <c r="A302" s="9">
        <v>301</v>
      </c>
      <c r="B302" s="8">
        <v>40556</v>
      </c>
      <c r="C302" s="7">
        <v>1</v>
      </c>
      <c r="D302" s="7">
        <v>0</v>
      </c>
      <c r="E302" s="7">
        <v>1</v>
      </c>
      <c r="F302" s="7">
        <v>23</v>
      </c>
      <c r="G302" s="7" t="b">
        <v>0</v>
      </c>
      <c r="H302" s="7">
        <v>4</v>
      </c>
      <c r="I302" s="7">
        <v>1</v>
      </c>
      <c r="J302" s="37">
        <v>0.12</v>
      </c>
      <c r="K302" s="6" t="str">
        <f t="shared" si="4"/>
        <v>Thu</v>
      </c>
      <c r="L302" s="25">
        <f>IF(DATA_1_M[[#This Row],[TEMP]]="",AVERAGE(DATA_1_M[TEMP]),DATA_1_M[[#This Row],[TEMP]])</f>
        <v>0.12</v>
      </c>
      <c r="M302" s="64">
        <f>TIME(DATA_1_M[[#This Row],[HR]],,)</f>
        <v>0.95833333333333337</v>
      </c>
      <c r="N302" s="7" t="str">
        <f>TEXT(DATA_1_M[[#This Row],[DTEDAY]],"MMM")</f>
        <v>Jan</v>
      </c>
      <c r="O302" s="7" t="str">
        <f>TEXT(DATA_1_M[[#This Row],[DTEDAY]],"YYY")</f>
        <v>2011</v>
      </c>
      <c r="P302" s="7" t="str" cm="1">
        <f t="array" ref="P302">_xlfn.SWITCH(DATA_1_M[[#This Row],[WEATHERSIT]],1,"CLEAR SKY",2,"MIST SKY",3,"DARK SKY",4,"RAINY &amp; DARK SKY")</f>
        <v>CLEAR SKY</v>
      </c>
      <c r="Q302" s="7" t="str" cm="1">
        <f t="array" ref="Q302">_xlfn.SWITCH(DATA_1_M[[#This Row],[SEASON]],1,"WINTER",2,"SUMMER",3,"MONSOON",4,"POST MONSOON/AUTUMN")</f>
        <v>WINTER</v>
      </c>
    </row>
    <row r="303" spans="1:17" ht="12.75" x14ac:dyDescent="0.2">
      <c r="A303" s="9">
        <v>302</v>
      </c>
      <c r="B303" s="8">
        <v>40557</v>
      </c>
      <c r="C303" s="7">
        <v>1</v>
      </c>
      <c r="D303" s="7">
        <v>0</v>
      </c>
      <c r="E303" s="7">
        <v>1</v>
      </c>
      <c r="F303" s="7">
        <v>0</v>
      </c>
      <c r="G303" s="7" t="b">
        <v>0</v>
      </c>
      <c r="H303" s="7">
        <v>5</v>
      </c>
      <c r="I303" s="7">
        <v>1</v>
      </c>
      <c r="J303" s="37">
        <v>0.12</v>
      </c>
      <c r="K303" s="6" t="str">
        <f t="shared" si="4"/>
        <v>Fri</v>
      </c>
      <c r="L303" s="25">
        <f>IF(DATA_1_M[[#This Row],[TEMP]]="",AVERAGE(DATA_1_M[TEMP]),DATA_1_M[[#This Row],[TEMP]])</f>
        <v>0.12</v>
      </c>
      <c r="M303" s="64">
        <f>TIME(DATA_1_M[[#This Row],[HR]],,)</f>
        <v>0</v>
      </c>
      <c r="N303" s="7" t="str">
        <f>TEXT(DATA_1_M[[#This Row],[DTEDAY]],"MMM")</f>
        <v>Jan</v>
      </c>
      <c r="O303" s="7" t="str">
        <f>TEXT(DATA_1_M[[#This Row],[DTEDAY]],"YYY")</f>
        <v>2011</v>
      </c>
      <c r="P303" s="7" t="str" cm="1">
        <f t="array" ref="P303">_xlfn.SWITCH(DATA_1_M[[#This Row],[WEATHERSIT]],1,"CLEAR SKY",2,"MIST SKY",3,"DARK SKY",4,"RAINY &amp; DARK SKY")</f>
        <v>CLEAR SKY</v>
      </c>
      <c r="Q303" s="7" t="str" cm="1">
        <f t="array" ref="Q303">_xlfn.SWITCH(DATA_1_M[[#This Row],[SEASON]],1,"WINTER",2,"SUMMER",3,"MONSOON",4,"POST MONSOON/AUTUMN")</f>
        <v>WINTER</v>
      </c>
    </row>
    <row r="304" spans="1:17" ht="12.75" x14ac:dyDescent="0.2">
      <c r="A304" s="9">
        <v>303</v>
      </c>
      <c r="B304" s="8">
        <v>40557</v>
      </c>
      <c r="C304" s="7">
        <v>1</v>
      </c>
      <c r="D304" s="7">
        <v>0</v>
      </c>
      <c r="E304" s="7">
        <v>1</v>
      </c>
      <c r="F304" s="7">
        <v>1</v>
      </c>
      <c r="G304" s="7" t="b">
        <v>0</v>
      </c>
      <c r="H304" s="7">
        <v>5</v>
      </c>
      <c r="I304" s="7">
        <v>1</v>
      </c>
      <c r="J304" s="37">
        <v>0.1</v>
      </c>
      <c r="K304" s="6" t="str">
        <f t="shared" si="4"/>
        <v>Fri</v>
      </c>
      <c r="L304" s="25">
        <f>IF(DATA_1_M[[#This Row],[TEMP]]="",AVERAGE(DATA_1_M[TEMP]),DATA_1_M[[#This Row],[TEMP]])</f>
        <v>0.1</v>
      </c>
      <c r="M304" s="64">
        <f>TIME(DATA_1_M[[#This Row],[HR]],,)</f>
        <v>4.1666666666666664E-2</v>
      </c>
      <c r="N304" s="7" t="str">
        <f>TEXT(DATA_1_M[[#This Row],[DTEDAY]],"MMM")</f>
        <v>Jan</v>
      </c>
      <c r="O304" s="7" t="str">
        <f>TEXT(DATA_1_M[[#This Row],[DTEDAY]],"YYY")</f>
        <v>2011</v>
      </c>
      <c r="P304" s="7" t="str" cm="1">
        <f t="array" ref="P304">_xlfn.SWITCH(DATA_1_M[[#This Row],[WEATHERSIT]],1,"CLEAR SKY",2,"MIST SKY",3,"DARK SKY",4,"RAINY &amp; DARK SKY")</f>
        <v>CLEAR SKY</v>
      </c>
      <c r="Q304" s="7" t="str" cm="1">
        <f t="array" ref="Q304">_xlfn.SWITCH(DATA_1_M[[#This Row],[SEASON]],1,"WINTER",2,"SUMMER",3,"MONSOON",4,"POST MONSOON/AUTUMN")</f>
        <v>WINTER</v>
      </c>
    </row>
    <row r="305" spans="1:17" ht="12.75" x14ac:dyDescent="0.2">
      <c r="A305" s="9">
        <v>304</v>
      </c>
      <c r="B305" s="8">
        <v>40557</v>
      </c>
      <c r="C305" s="7">
        <v>1</v>
      </c>
      <c r="D305" s="7">
        <v>0</v>
      </c>
      <c r="E305" s="7">
        <v>1</v>
      </c>
      <c r="F305" s="7">
        <v>2</v>
      </c>
      <c r="G305" s="7" t="b">
        <v>0</v>
      </c>
      <c r="H305" s="7">
        <v>5</v>
      </c>
      <c r="I305" s="7">
        <v>1</v>
      </c>
      <c r="J305" s="37">
        <v>0.1</v>
      </c>
      <c r="K305" s="6" t="str">
        <f t="shared" si="4"/>
        <v>Fri</v>
      </c>
      <c r="L305" s="25">
        <f>IF(DATA_1_M[[#This Row],[TEMP]]="",AVERAGE(DATA_1_M[TEMP]),DATA_1_M[[#This Row],[TEMP]])</f>
        <v>0.1</v>
      </c>
      <c r="M305" s="64">
        <f>TIME(DATA_1_M[[#This Row],[HR]],,)</f>
        <v>8.3333333333333329E-2</v>
      </c>
      <c r="N305" s="7" t="str">
        <f>TEXT(DATA_1_M[[#This Row],[DTEDAY]],"MMM")</f>
        <v>Jan</v>
      </c>
      <c r="O305" s="7" t="str">
        <f>TEXT(DATA_1_M[[#This Row],[DTEDAY]],"YYY")</f>
        <v>2011</v>
      </c>
      <c r="P305" s="7" t="str" cm="1">
        <f t="array" ref="P305">_xlfn.SWITCH(DATA_1_M[[#This Row],[WEATHERSIT]],1,"CLEAR SKY",2,"MIST SKY",3,"DARK SKY",4,"RAINY &amp; DARK SKY")</f>
        <v>CLEAR SKY</v>
      </c>
      <c r="Q305" s="7" t="str" cm="1">
        <f t="array" ref="Q305">_xlfn.SWITCH(DATA_1_M[[#This Row],[SEASON]],1,"WINTER",2,"SUMMER",3,"MONSOON",4,"POST MONSOON/AUTUMN")</f>
        <v>WINTER</v>
      </c>
    </row>
    <row r="306" spans="1:17" ht="12.75" x14ac:dyDescent="0.2">
      <c r="A306" s="9">
        <v>305</v>
      </c>
      <c r="B306" s="8">
        <v>40557</v>
      </c>
      <c r="C306" s="7">
        <v>1</v>
      </c>
      <c r="D306" s="7">
        <v>0</v>
      </c>
      <c r="E306" s="7">
        <v>1</v>
      </c>
      <c r="F306" s="7">
        <v>3</v>
      </c>
      <c r="G306" s="7" t="b">
        <v>0</v>
      </c>
      <c r="H306" s="7">
        <v>5</v>
      </c>
      <c r="I306" s="7">
        <v>1</v>
      </c>
      <c r="J306" s="37">
        <v>0.1</v>
      </c>
      <c r="K306" s="6" t="str">
        <f t="shared" si="4"/>
        <v>Fri</v>
      </c>
      <c r="L306" s="25">
        <f>IF(DATA_1_M[[#This Row],[TEMP]]="",AVERAGE(DATA_1_M[TEMP]),DATA_1_M[[#This Row],[TEMP]])</f>
        <v>0.1</v>
      </c>
      <c r="M306" s="64">
        <f>TIME(DATA_1_M[[#This Row],[HR]],,)</f>
        <v>0.125</v>
      </c>
      <c r="N306" s="7" t="str">
        <f>TEXT(DATA_1_M[[#This Row],[DTEDAY]],"MMM")</f>
        <v>Jan</v>
      </c>
      <c r="O306" s="7" t="str">
        <f>TEXT(DATA_1_M[[#This Row],[DTEDAY]],"YYY")</f>
        <v>2011</v>
      </c>
      <c r="P306" s="7" t="str" cm="1">
        <f t="array" ref="P306">_xlfn.SWITCH(DATA_1_M[[#This Row],[WEATHERSIT]],1,"CLEAR SKY",2,"MIST SKY",3,"DARK SKY",4,"RAINY &amp; DARK SKY")</f>
        <v>CLEAR SKY</v>
      </c>
      <c r="Q306" s="7" t="str" cm="1">
        <f t="array" ref="Q306">_xlfn.SWITCH(DATA_1_M[[#This Row],[SEASON]],1,"WINTER",2,"SUMMER",3,"MONSOON",4,"POST MONSOON/AUTUMN")</f>
        <v>WINTER</v>
      </c>
    </row>
    <row r="307" spans="1:17" ht="12.75" x14ac:dyDescent="0.2">
      <c r="A307" s="9">
        <v>306</v>
      </c>
      <c r="B307" s="8">
        <v>40557</v>
      </c>
      <c r="C307" s="7">
        <v>1</v>
      </c>
      <c r="D307" s="7">
        <v>0</v>
      </c>
      <c r="E307" s="7">
        <v>1</v>
      </c>
      <c r="F307" s="7">
        <v>5</v>
      </c>
      <c r="G307" s="7" t="b">
        <v>0</v>
      </c>
      <c r="H307" s="7">
        <v>5</v>
      </c>
      <c r="I307" s="7">
        <v>1</v>
      </c>
      <c r="J307" s="37">
        <v>0.1</v>
      </c>
      <c r="K307" s="6" t="str">
        <f t="shared" si="4"/>
        <v>Fri</v>
      </c>
      <c r="L307" s="25">
        <f>IF(DATA_1_M[[#This Row],[TEMP]]="",AVERAGE(DATA_1_M[TEMP]),DATA_1_M[[#This Row],[TEMP]])</f>
        <v>0.1</v>
      </c>
      <c r="M307" s="64">
        <f>TIME(DATA_1_M[[#This Row],[HR]],,)</f>
        <v>0.20833333333333334</v>
      </c>
      <c r="N307" s="7" t="str">
        <f>TEXT(DATA_1_M[[#This Row],[DTEDAY]],"MMM")</f>
        <v>Jan</v>
      </c>
      <c r="O307" s="7" t="str">
        <f>TEXT(DATA_1_M[[#This Row],[DTEDAY]],"YYY")</f>
        <v>2011</v>
      </c>
      <c r="P307" s="7" t="str" cm="1">
        <f t="array" ref="P307">_xlfn.SWITCH(DATA_1_M[[#This Row],[WEATHERSIT]],1,"CLEAR SKY",2,"MIST SKY",3,"DARK SKY",4,"RAINY &amp; DARK SKY")</f>
        <v>CLEAR SKY</v>
      </c>
      <c r="Q307" s="7" t="str" cm="1">
        <f t="array" ref="Q307">_xlfn.SWITCH(DATA_1_M[[#This Row],[SEASON]],1,"WINTER",2,"SUMMER",3,"MONSOON",4,"POST MONSOON/AUTUMN")</f>
        <v>WINTER</v>
      </c>
    </row>
    <row r="308" spans="1:17" ht="12.75" x14ac:dyDescent="0.2">
      <c r="A308" s="9">
        <v>307</v>
      </c>
      <c r="B308" s="8">
        <v>40557</v>
      </c>
      <c r="C308" s="7">
        <v>1</v>
      </c>
      <c r="D308" s="7">
        <v>0</v>
      </c>
      <c r="E308" s="7">
        <v>1</v>
      </c>
      <c r="F308" s="7">
        <v>6</v>
      </c>
      <c r="G308" s="7" t="b">
        <v>0</v>
      </c>
      <c r="H308" s="7">
        <v>5</v>
      </c>
      <c r="I308" s="7">
        <v>1</v>
      </c>
      <c r="J308" s="37">
        <v>0.1</v>
      </c>
      <c r="K308" s="6" t="str">
        <f t="shared" si="4"/>
        <v>Fri</v>
      </c>
      <c r="L308" s="25">
        <f>IF(DATA_1_M[[#This Row],[TEMP]]="",AVERAGE(DATA_1_M[TEMP]),DATA_1_M[[#This Row],[TEMP]])</f>
        <v>0.1</v>
      </c>
      <c r="M308" s="64">
        <f>TIME(DATA_1_M[[#This Row],[HR]],,)</f>
        <v>0.25</v>
      </c>
      <c r="N308" s="7" t="str">
        <f>TEXT(DATA_1_M[[#This Row],[DTEDAY]],"MMM")</f>
        <v>Jan</v>
      </c>
      <c r="O308" s="7" t="str">
        <f>TEXT(DATA_1_M[[#This Row],[DTEDAY]],"YYY")</f>
        <v>2011</v>
      </c>
      <c r="P308" s="7" t="str" cm="1">
        <f t="array" ref="P308">_xlfn.SWITCH(DATA_1_M[[#This Row],[WEATHERSIT]],1,"CLEAR SKY",2,"MIST SKY",3,"DARK SKY",4,"RAINY &amp; DARK SKY")</f>
        <v>CLEAR SKY</v>
      </c>
      <c r="Q308" s="7" t="str" cm="1">
        <f t="array" ref="Q308">_xlfn.SWITCH(DATA_1_M[[#This Row],[SEASON]],1,"WINTER",2,"SUMMER",3,"MONSOON",4,"POST MONSOON/AUTUMN")</f>
        <v>WINTER</v>
      </c>
    </row>
    <row r="309" spans="1:17" ht="12.75" x14ac:dyDescent="0.2">
      <c r="A309" s="9">
        <v>308</v>
      </c>
      <c r="B309" s="8">
        <v>40557</v>
      </c>
      <c r="C309" s="7">
        <v>1</v>
      </c>
      <c r="D309" s="7">
        <v>0</v>
      </c>
      <c r="E309" s="7">
        <v>1</v>
      </c>
      <c r="F309" s="7">
        <v>7</v>
      </c>
      <c r="G309" s="7" t="b">
        <v>0</v>
      </c>
      <c r="H309" s="7">
        <v>5</v>
      </c>
      <c r="I309" s="7">
        <v>1</v>
      </c>
      <c r="J309" s="37">
        <v>0.1</v>
      </c>
      <c r="K309" s="6" t="str">
        <f t="shared" si="4"/>
        <v>Fri</v>
      </c>
      <c r="L309" s="25">
        <f>IF(DATA_1_M[[#This Row],[TEMP]]="",AVERAGE(DATA_1_M[TEMP]),DATA_1_M[[#This Row],[TEMP]])</f>
        <v>0.1</v>
      </c>
      <c r="M309" s="64">
        <f>TIME(DATA_1_M[[#This Row],[HR]],,)</f>
        <v>0.29166666666666669</v>
      </c>
      <c r="N309" s="7" t="str">
        <f>TEXT(DATA_1_M[[#This Row],[DTEDAY]],"MMM")</f>
        <v>Jan</v>
      </c>
      <c r="O309" s="7" t="str">
        <f>TEXT(DATA_1_M[[#This Row],[DTEDAY]],"YYY")</f>
        <v>2011</v>
      </c>
      <c r="P309" s="7" t="str" cm="1">
        <f t="array" ref="P309">_xlfn.SWITCH(DATA_1_M[[#This Row],[WEATHERSIT]],1,"CLEAR SKY",2,"MIST SKY",3,"DARK SKY",4,"RAINY &amp; DARK SKY")</f>
        <v>CLEAR SKY</v>
      </c>
      <c r="Q309" s="7" t="str" cm="1">
        <f t="array" ref="Q309">_xlfn.SWITCH(DATA_1_M[[#This Row],[SEASON]],1,"WINTER",2,"SUMMER",3,"MONSOON",4,"POST MONSOON/AUTUMN")</f>
        <v>WINTER</v>
      </c>
    </row>
    <row r="310" spans="1:17" ht="12.75" x14ac:dyDescent="0.2">
      <c r="A310" s="9">
        <v>309</v>
      </c>
      <c r="B310" s="8">
        <v>40557</v>
      </c>
      <c r="C310" s="7">
        <v>1</v>
      </c>
      <c r="D310" s="7">
        <v>0</v>
      </c>
      <c r="E310" s="7">
        <v>1</v>
      </c>
      <c r="F310" s="7">
        <v>8</v>
      </c>
      <c r="G310" s="7" t="b">
        <v>0</v>
      </c>
      <c r="H310" s="7">
        <v>5</v>
      </c>
      <c r="I310" s="7">
        <v>1</v>
      </c>
      <c r="J310" s="37">
        <v>0.12</v>
      </c>
      <c r="K310" s="6" t="str">
        <f t="shared" si="4"/>
        <v>Fri</v>
      </c>
      <c r="L310" s="25">
        <f>IF(DATA_1_M[[#This Row],[TEMP]]="",AVERAGE(DATA_1_M[TEMP]),DATA_1_M[[#This Row],[TEMP]])</f>
        <v>0.12</v>
      </c>
      <c r="M310" s="64">
        <f>TIME(DATA_1_M[[#This Row],[HR]],,)</f>
        <v>0.33333333333333331</v>
      </c>
      <c r="N310" s="7" t="str">
        <f>TEXT(DATA_1_M[[#This Row],[DTEDAY]],"MMM")</f>
        <v>Jan</v>
      </c>
      <c r="O310" s="7" t="str">
        <f>TEXT(DATA_1_M[[#This Row],[DTEDAY]],"YYY")</f>
        <v>2011</v>
      </c>
      <c r="P310" s="7" t="str" cm="1">
        <f t="array" ref="P310">_xlfn.SWITCH(DATA_1_M[[#This Row],[WEATHERSIT]],1,"CLEAR SKY",2,"MIST SKY",3,"DARK SKY",4,"RAINY &amp; DARK SKY")</f>
        <v>CLEAR SKY</v>
      </c>
      <c r="Q310" s="7" t="str" cm="1">
        <f t="array" ref="Q310">_xlfn.SWITCH(DATA_1_M[[#This Row],[SEASON]],1,"WINTER",2,"SUMMER",3,"MONSOON",4,"POST MONSOON/AUTUMN")</f>
        <v>WINTER</v>
      </c>
    </row>
    <row r="311" spans="1:17" ht="12.75" x14ac:dyDescent="0.2">
      <c r="A311" s="9">
        <v>310</v>
      </c>
      <c r="B311" s="8">
        <v>40557</v>
      </c>
      <c r="C311" s="7">
        <v>1</v>
      </c>
      <c r="D311" s="7">
        <v>0</v>
      </c>
      <c r="E311" s="7">
        <v>1</v>
      </c>
      <c r="F311" s="7">
        <v>9</v>
      </c>
      <c r="G311" s="7" t="b">
        <v>0</v>
      </c>
      <c r="H311" s="7">
        <v>5</v>
      </c>
      <c r="I311" s="7">
        <v>1</v>
      </c>
      <c r="J311" s="37">
        <v>0.14000000000000001</v>
      </c>
      <c r="K311" s="6" t="str">
        <f t="shared" si="4"/>
        <v>Fri</v>
      </c>
      <c r="L311" s="25">
        <f>IF(DATA_1_M[[#This Row],[TEMP]]="",AVERAGE(DATA_1_M[TEMP]),DATA_1_M[[#This Row],[TEMP]])</f>
        <v>0.14000000000000001</v>
      </c>
      <c r="M311" s="64">
        <f>TIME(DATA_1_M[[#This Row],[HR]],,)</f>
        <v>0.375</v>
      </c>
      <c r="N311" s="7" t="str">
        <f>TEXT(DATA_1_M[[#This Row],[DTEDAY]],"MMM")</f>
        <v>Jan</v>
      </c>
      <c r="O311" s="7" t="str">
        <f>TEXT(DATA_1_M[[#This Row],[DTEDAY]],"YYY")</f>
        <v>2011</v>
      </c>
      <c r="P311" s="7" t="str" cm="1">
        <f t="array" ref="P311">_xlfn.SWITCH(DATA_1_M[[#This Row],[WEATHERSIT]],1,"CLEAR SKY",2,"MIST SKY",3,"DARK SKY",4,"RAINY &amp; DARK SKY")</f>
        <v>CLEAR SKY</v>
      </c>
      <c r="Q311" s="7" t="str" cm="1">
        <f t="array" ref="Q311">_xlfn.SWITCH(DATA_1_M[[#This Row],[SEASON]],1,"WINTER",2,"SUMMER",3,"MONSOON",4,"POST MONSOON/AUTUMN")</f>
        <v>WINTER</v>
      </c>
    </row>
    <row r="312" spans="1:17" ht="12.75" x14ac:dyDescent="0.2">
      <c r="A312" s="9">
        <v>311</v>
      </c>
      <c r="B312" s="8">
        <v>40557</v>
      </c>
      <c r="C312" s="7">
        <v>1</v>
      </c>
      <c r="D312" s="7">
        <v>0</v>
      </c>
      <c r="E312" s="7">
        <v>1</v>
      </c>
      <c r="F312" s="7">
        <v>10</v>
      </c>
      <c r="G312" s="7" t="b">
        <v>0</v>
      </c>
      <c r="H312" s="7">
        <v>5</v>
      </c>
      <c r="I312" s="7">
        <v>1</v>
      </c>
      <c r="J312" s="37">
        <v>0.18</v>
      </c>
      <c r="K312" s="6" t="str">
        <f t="shared" si="4"/>
        <v>Fri</v>
      </c>
      <c r="L312" s="25">
        <f>IF(DATA_1_M[[#This Row],[TEMP]]="",AVERAGE(DATA_1_M[TEMP]),DATA_1_M[[#This Row],[TEMP]])</f>
        <v>0.18</v>
      </c>
      <c r="M312" s="64">
        <f>TIME(DATA_1_M[[#This Row],[HR]],,)</f>
        <v>0.41666666666666669</v>
      </c>
      <c r="N312" s="7" t="str">
        <f>TEXT(DATA_1_M[[#This Row],[DTEDAY]],"MMM")</f>
        <v>Jan</v>
      </c>
      <c r="O312" s="7" t="str">
        <f>TEXT(DATA_1_M[[#This Row],[DTEDAY]],"YYY")</f>
        <v>2011</v>
      </c>
      <c r="P312" s="7" t="str" cm="1">
        <f t="array" ref="P312">_xlfn.SWITCH(DATA_1_M[[#This Row],[WEATHERSIT]],1,"CLEAR SKY",2,"MIST SKY",3,"DARK SKY",4,"RAINY &amp; DARK SKY")</f>
        <v>CLEAR SKY</v>
      </c>
      <c r="Q312" s="7" t="str" cm="1">
        <f t="array" ref="Q312">_xlfn.SWITCH(DATA_1_M[[#This Row],[SEASON]],1,"WINTER",2,"SUMMER",3,"MONSOON",4,"POST MONSOON/AUTUMN")</f>
        <v>WINTER</v>
      </c>
    </row>
    <row r="313" spans="1:17" ht="12.75" x14ac:dyDescent="0.2">
      <c r="A313" s="9">
        <v>312</v>
      </c>
      <c r="B313" s="8">
        <v>40557</v>
      </c>
      <c r="C313" s="7">
        <v>1</v>
      </c>
      <c r="D313" s="7">
        <v>0</v>
      </c>
      <c r="E313" s="7">
        <v>1</v>
      </c>
      <c r="F313" s="7">
        <v>11</v>
      </c>
      <c r="G313" s="7" t="b">
        <v>0</v>
      </c>
      <c r="H313" s="7">
        <v>5</v>
      </c>
      <c r="I313" s="7">
        <v>1</v>
      </c>
      <c r="J313" s="37">
        <v>0.18</v>
      </c>
      <c r="K313" s="6" t="str">
        <f t="shared" si="4"/>
        <v>Fri</v>
      </c>
      <c r="L313" s="25">
        <f>IF(DATA_1_M[[#This Row],[TEMP]]="",AVERAGE(DATA_1_M[TEMP]),DATA_1_M[[#This Row],[TEMP]])</f>
        <v>0.18</v>
      </c>
      <c r="M313" s="64">
        <f>TIME(DATA_1_M[[#This Row],[HR]],,)</f>
        <v>0.45833333333333331</v>
      </c>
      <c r="N313" s="7" t="str">
        <f>TEXT(DATA_1_M[[#This Row],[DTEDAY]],"MMM")</f>
        <v>Jan</v>
      </c>
      <c r="O313" s="7" t="str">
        <f>TEXT(DATA_1_M[[#This Row],[DTEDAY]],"YYY")</f>
        <v>2011</v>
      </c>
      <c r="P313" s="7" t="str" cm="1">
        <f t="array" ref="P313">_xlfn.SWITCH(DATA_1_M[[#This Row],[WEATHERSIT]],1,"CLEAR SKY",2,"MIST SKY",3,"DARK SKY",4,"RAINY &amp; DARK SKY")</f>
        <v>CLEAR SKY</v>
      </c>
      <c r="Q313" s="7" t="str" cm="1">
        <f t="array" ref="Q313">_xlfn.SWITCH(DATA_1_M[[#This Row],[SEASON]],1,"WINTER",2,"SUMMER",3,"MONSOON",4,"POST MONSOON/AUTUMN")</f>
        <v>WINTER</v>
      </c>
    </row>
    <row r="314" spans="1:17" ht="12.75" x14ac:dyDescent="0.2">
      <c r="A314" s="9">
        <v>313</v>
      </c>
      <c r="B314" s="8">
        <v>40557</v>
      </c>
      <c r="C314" s="7">
        <v>1</v>
      </c>
      <c r="D314" s="7">
        <v>0</v>
      </c>
      <c r="E314" s="7">
        <v>1</v>
      </c>
      <c r="F314" s="7">
        <v>12</v>
      </c>
      <c r="G314" s="7" t="b">
        <v>0</v>
      </c>
      <c r="H314" s="7">
        <v>5</v>
      </c>
      <c r="I314" s="7">
        <v>1</v>
      </c>
      <c r="J314" s="37">
        <v>0.2</v>
      </c>
      <c r="K314" s="6" t="str">
        <f t="shared" si="4"/>
        <v>Fri</v>
      </c>
      <c r="L314" s="25">
        <f>IF(DATA_1_M[[#This Row],[TEMP]]="",AVERAGE(DATA_1_M[TEMP]),DATA_1_M[[#This Row],[TEMP]])</f>
        <v>0.2</v>
      </c>
      <c r="M314" s="64">
        <f>TIME(DATA_1_M[[#This Row],[HR]],,)</f>
        <v>0.5</v>
      </c>
      <c r="N314" s="7" t="str">
        <f>TEXT(DATA_1_M[[#This Row],[DTEDAY]],"MMM")</f>
        <v>Jan</v>
      </c>
      <c r="O314" s="7" t="str">
        <f>TEXT(DATA_1_M[[#This Row],[DTEDAY]],"YYY")</f>
        <v>2011</v>
      </c>
      <c r="P314" s="7" t="str" cm="1">
        <f t="array" ref="P314">_xlfn.SWITCH(DATA_1_M[[#This Row],[WEATHERSIT]],1,"CLEAR SKY",2,"MIST SKY",3,"DARK SKY",4,"RAINY &amp; DARK SKY")</f>
        <v>CLEAR SKY</v>
      </c>
      <c r="Q314" s="7" t="str" cm="1">
        <f t="array" ref="Q314">_xlfn.SWITCH(DATA_1_M[[#This Row],[SEASON]],1,"WINTER",2,"SUMMER",3,"MONSOON",4,"POST MONSOON/AUTUMN")</f>
        <v>WINTER</v>
      </c>
    </row>
    <row r="315" spans="1:17" ht="12.75" x14ac:dyDescent="0.2">
      <c r="A315" s="9">
        <v>314</v>
      </c>
      <c r="B315" s="8">
        <v>40557</v>
      </c>
      <c r="C315" s="7">
        <v>1</v>
      </c>
      <c r="D315" s="7">
        <v>0</v>
      </c>
      <c r="E315" s="7">
        <v>1</v>
      </c>
      <c r="F315" s="7">
        <v>13</v>
      </c>
      <c r="G315" s="7" t="b">
        <v>0</v>
      </c>
      <c r="H315" s="7">
        <v>5</v>
      </c>
      <c r="I315" s="7">
        <v>1</v>
      </c>
      <c r="J315" s="37">
        <v>0.22</v>
      </c>
      <c r="K315" s="6" t="str">
        <f t="shared" si="4"/>
        <v>Fri</v>
      </c>
      <c r="L315" s="25">
        <f>IF(DATA_1_M[[#This Row],[TEMP]]="",AVERAGE(DATA_1_M[TEMP]),DATA_1_M[[#This Row],[TEMP]])</f>
        <v>0.22</v>
      </c>
      <c r="M315" s="64">
        <f>TIME(DATA_1_M[[#This Row],[HR]],,)</f>
        <v>0.54166666666666663</v>
      </c>
      <c r="N315" s="7" t="str">
        <f>TEXT(DATA_1_M[[#This Row],[DTEDAY]],"MMM")</f>
        <v>Jan</v>
      </c>
      <c r="O315" s="7" t="str">
        <f>TEXT(DATA_1_M[[#This Row],[DTEDAY]],"YYY")</f>
        <v>2011</v>
      </c>
      <c r="P315" s="7" t="str" cm="1">
        <f t="array" ref="P315">_xlfn.SWITCH(DATA_1_M[[#This Row],[WEATHERSIT]],1,"CLEAR SKY",2,"MIST SKY",3,"DARK SKY",4,"RAINY &amp; DARK SKY")</f>
        <v>CLEAR SKY</v>
      </c>
      <c r="Q315" s="7" t="str" cm="1">
        <f t="array" ref="Q315">_xlfn.SWITCH(DATA_1_M[[#This Row],[SEASON]],1,"WINTER",2,"SUMMER",3,"MONSOON",4,"POST MONSOON/AUTUMN")</f>
        <v>WINTER</v>
      </c>
    </row>
    <row r="316" spans="1:17" ht="12.75" x14ac:dyDescent="0.2">
      <c r="A316" s="9">
        <v>315</v>
      </c>
      <c r="B316" s="8">
        <v>40557</v>
      </c>
      <c r="C316" s="7">
        <v>1</v>
      </c>
      <c r="D316" s="7">
        <v>0</v>
      </c>
      <c r="E316" s="7">
        <v>1</v>
      </c>
      <c r="F316" s="7">
        <v>14</v>
      </c>
      <c r="G316" s="7" t="b">
        <v>0</v>
      </c>
      <c r="H316" s="7">
        <v>5</v>
      </c>
      <c r="I316" s="7">
        <v>1</v>
      </c>
      <c r="J316" s="37">
        <v>0.22</v>
      </c>
      <c r="K316" s="6" t="str">
        <f t="shared" si="4"/>
        <v>Fri</v>
      </c>
      <c r="L316" s="25">
        <f>IF(DATA_1_M[[#This Row],[TEMP]]="",AVERAGE(DATA_1_M[TEMP]),DATA_1_M[[#This Row],[TEMP]])</f>
        <v>0.22</v>
      </c>
      <c r="M316" s="64">
        <f>TIME(DATA_1_M[[#This Row],[HR]],,)</f>
        <v>0.58333333333333337</v>
      </c>
      <c r="N316" s="7" t="str">
        <f>TEXT(DATA_1_M[[#This Row],[DTEDAY]],"MMM")</f>
        <v>Jan</v>
      </c>
      <c r="O316" s="7" t="str">
        <f>TEXT(DATA_1_M[[#This Row],[DTEDAY]],"YYY")</f>
        <v>2011</v>
      </c>
      <c r="P316" s="7" t="str" cm="1">
        <f t="array" ref="P316">_xlfn.SWITCH(DATA_1_M[[#This Row],[WEATHERSIT]],1,"CLEAR SKY",2,"MIST SKY",3,"DARK SKY",4,"RAINY &amp; DARK SKY")</f>
        <v>CLEAR SKY</v>
      </c>
      <c r="Q316" s="7" t="str" cm="1">
        <f t="array" ref="Q316">_xlfn.SWITCH(DATA_1_M[[#This Row],[SEASON]],1,"WINTER",2,"SUMMER",3,"MONSOON",4,"POST MONSOON/AUTUMN")</f>
        <v>WINTER</v>
      </c>
    </row>
    <row r="317" spans="1:17" ht="12.75" x14ac:dyDescent="0.2">
      <c r="A317" s="9">
        <v>316</v>
      </c>
      <c r="B317" s="8">
        <v>40557</v>
      </c>
      <c r="C317" s="7">
        <v>1</v>
      </c>
      <c r="D317" s="7">
        <v>0</v>
      </c>
      <c r="E317" s="7">
        <v>1</v>
      </c>
      <c r="F317" s="7">
        <v>15</v>
      </c>
      <c r="G317" s="7" t="b">
        <v>0</v>
      </c>
      <c r="H317" s="7">
        <v>5</v>
      </c>
      <c r="I317" s="7">
        <v>1</v>
      </c>
      <c r="J317" s="37">
        <v>0.24</v>
      </c>
      <c r="K317" s="6" t="str">
        <f t="shared" si="4"/>
        <v>Fri</v>
      </c>
      <c r="L317" s="25">
        <f>IF(DATA_1_M[[#This Row],[TEMP]]="",AVERAGE(DATA_1_M[TEMP]),DATA_1_M[[#This Row],[TEMP]])</f>
        <v>0.24</v>
      </c>
      <c r="M317" s="64">
        <f>TIME(DATA_1_M[[#This Row],[HR]],,)</f>
        <v>0.625</v>
      </c>
      <c r="N317" s="7" t="str">
        <f>TEXT(DATA_1_M[[#This Row],[DTEDAY]],"MMM")</f>
        <v>Jan</v>
      </c>
      <c r="O317" s="7" t="str">
        <f>TEXT(DATA_1_M[[#This Row],[DTEDAY]],"YYY")</f>
        <v>2011</v>
      </c>
      <c r="P317" s="7" t="str" cm="1">
        <f t="array" ref="P317">_xlfn.SWITCH(DATA_1_M[[#This Row],[WEATHERSIT]],1,"CLEAR SKY",2,"MIST SKY",3,"DARK SKY",4,"RAINY &amp; DARK SKY")</f>
        <v>CLEAR SKY</v>
      </c>
      <c r="Q317" s="7" t="str" cm="1">
        <f t="array" ref="Q317">_xlfn.SWITCH(DATA_1_M[[#This Row],[SEASON]],1,"WINTER",2,"SUMMER",3,"MONSOON",4,"POST MONSOON/AUTUMN")</f>
        <v>WINTER</v>
      </c>
    </row>
    <row r="318" spans="1:17" ht="12.75" x14ac:dyDescent="0.2">
      <c r="A318" s="9">
        <v>317</v>
      </c>
      <c r="B318" s="8">
        <v>40557</v>
      </c>
      <c r="C318" s="7">
        <v>1</v>
      </c>
      <c r="D318" s="7">
        <v>0</v>
      </c>
      <c r="E318" s="7">
        <v>1</v>
      </c>
      <c r="F318" s="7">
        <v>16</v>
      </c>
      <c r="G318" s="7" t="b">
        <v>0</v>
      </c>
      <c r="H318" s="7">
        <v>5</v>
      </c>
      <c r="I318" s="7">
        <v>1</v>
      </c>
      <c r="J318" s="37">
        <v>0.22</v>
      </c>
      <c r="K318" s="6" t="str">
        <f t="shared" si="4"/>
        <v>Fri</v>
      </c>
      <c r="L318" s="25">
        <f>IF(DATA_1_M[[#This Row],[TEMP]]="",AVERAGE(DATA_1_M[TEMP]),DATA_1_M[[#This Row],[TEMP]])</f>
        <v>0.22</v>
      </c>
      <c r="M318" s="64">
        <f>TIME(DATA_1_M[[#This Row],[HR]],,)</f>
        <v>0.66666666666666663</v>
      </c>
      <c r="N318" s="7" t="str">
        <f>TEXT(DATA_1_M[[#This Row],[DTEDAY]],"MMM")</f>
        <v>Jan</v>
      </c>
      <c r="O318" s="7" t="str">
        <f>TEXT(DATA_1_M[[#This Row],[DTEDAY]],"YYY")</f>
        <v>2011</v>
      </c>
      <c r="P318" s="7" t="str" cm="1">
        <f t="array" ref="P318">_xlfn.SWITCH(DATA_1_M[[#This Row],[WEATHERSIT]],1,"CLEAR SKY",2,"MIST SKY",3,"DARK SKY",4,"RAINY &amp; DARK SKY")</f>
        <v>CLEAR SKY</v>
      </c>
      <c r="Q318" s="7" t="str" cm="1">
        <f t="array" ref="Q318">_xlfn.SWITCH(DATA_1_M[[#This Row],[SEASON]],1,"WINTER",2,"SUMMER",3,"MONSOON",4,"POST MONSOON/AUTUMN")</f>
        <v>WINTER</v>
      </c>
    </row>
    <row r="319" spans="1:17" ht="12.75" x14ac:dyDescent="0.2">
      <c r="A319" s="9">
        <v>318</v>
      </c>
      <c r="B319" s="8">
        <v>40557</v>
      </c>
      <c r="C319" s="7">
        <v>1</v>
      </c>
      <c r="D319" s="7">
        <v>0</v>
      </c>
      <c r="E319" s="7">
        <v>1</v>
      </c>
      <c r="F319" s="7">
        <v>17</v>
      </c>
      <c r="G319" s="7" t="b">
        <v>0</v>
      </c>
      <c r="H319" s="7">
        <v>5</v>
      </c>
      <c r="I319" s="7">
        <v>1</v>
      </c>
      <c r="J319" s="37">
        <v>0.22</v>
      </c>
      <c r="K319" s="6" t="str">
        <f t="shared" si="4"/>
        <v>Fri</v>
      </c>
      <c r="L319" s="25">
        <f>IF(DATA_1_M[[#This Row],[TEMP]]="",AVERAGE(DATA_1_M[TEMP]),DATA_1_M[[#This Row],[TEMP]])</f>
        <v>0.22</v>
      </c>
      <c r="M319" s="64">
        <f>TIME(DATA_1_M[[#This Row],[HR]],,)</f>
        <v>0.70833333333333337</v>
      </c>
      <c r="N319" s="7" t="str">
        <f>TEXT(DATA_1_M[[#This Row],[DTEDAY]],"MMM")</f>
        <v>Jan</v>
      </c>
      <c r="O319" s="7" t="str">
        <f>TEXT(DATA_1_M[[#This Row],[DTEDAY]],"YYY")</f>
        <v>2011</v>
      </c>
      <c r="P319" s="7" t="str" cm="1">
        <f t="array" ref="P319">_xlfn.SWITCH(DATA_1_M[[#This Row],[WEATHERSIT]],1,"CLEAR SKY",2,"MIST SKY",3,"DARK SKY",4,"RAINY &amp; DARK SKY")</f>
        <v>CLEAR SKY</v>
      </c>
      <c r="Q319" s="7" t="str" cm="1">
        <f t="array" ref="Q319">_xlfn.SWITCH(DATA_1_M[[#This Row],[SEASON]],1,"WINTER",2,"SUMMER",3,"MONSOON",4,"POST MONSOON/AUTUMN")</f>
        <v>WINTER</v>
      </c>
    </row>
    <row r="320" spans="1:17" ht="12.75" x14ac:dyDescent="0.2">
      <c r="A320" s="9">
        <v>319</v>
      </c>
      <c r="B320" s="8">
        <v>40557</v>
      </c>
      <c r="C320" s="7">
        <v>1</v>
      </c>
      <c r="D320" s="7">
        <v>0</v>
      </c>
      <c r="E320" s="7">
        <v>1</v>
      </c>
      <c r="F320" s="7">
        <v>18</v>
      </c>
      <c r="G320" s="7" t="b">
        <v>0</v>
      </c>
      <c r="H320" s="7">
        <v>5</v>
      </c>
      <c r="I320" s="7">
        <v>1</v>
      </c>
      <c r="J320" s="37">
        <v>0.2</v>
      </c>
      <c r="K320" s="6" t="str">
        <f t="shared" si="4"/>
        <v>Fri</v>
      </c>
      <c r="L320" s="25">
        <f>IF(DATA_1_M[[#This Row],[TEMP]]="",AVERAGE(DATA_1_M[TEMP]),DATA_1_M[[#This Row],[TEMP]])</f>
        <v>0.2</v>
      </c>
      <c r="M320" s="64">
        <f>TIME(DATA_1_M[[#This Row],[HR]],,)</f>
        <v>0.75</v>
      </c>
      <c r="N320" s="7" t="str">
        <f>TEXT(DATA_1_M[[#This Row],[DTEDAY]],"MMM")</f>
        <v>Jan</v>
      </c>
      <c r="O320" s="7" t="str">
        <f>TEXT(DATA_1_M[[#This Row],[DTEDAY]],"YYY")</f>
        <v>2011</v>
      </c>
      <c r="P320" s="7" t="str" cm="1">
        <f t="array" ref="P320">_xlfn.SWITCH(DATA_1_M[[#This Row],[WEATHERSIT]],1,"CLEAR SKY",2,"MIST SKY",3,"DARK SKY",4,"RAINY &amp; DARK SKY")</f>
        <v>CLEAR SKY</v>
      </c>
      <c r="Q320" s="7" t="str" cm="1">
        <f t="array" ref="Q320">_xlfn.SWITCH(DATA_1_M[[#This Row],[SEASON]],1,"WINTER",2,"SUMMER",3,"MONSOON",4,"POST MONSOON/AUTUMN")</f>
        <v>WINTER</v>
      </c>
    </row>
    <row r="321" spans="1:17" ht="12.75" x14ac:dyDescent="0.2">
      <c r="A321" s="9">
        <v>320</v>
      </c>
      <c r="B321" s="8">
        <v>40557</v>
      </c>
      <c r="C321" s="7">
        <v>1</v>
      </c>
      <c r="D321" s="7">
        <v>0</v>
      </c>
      <c r="E321" s="7">
        <v>1</v>
      </c>
      <c r="F321" s="7">
        <v>19</v>
      </c>
      <c r="G321" s="7" t="b">
        <v>0</v>
      </c>
      <c r="H321" s="7">
        <v>5</v>
      </c>
      <c r="I321" s="7">
        <v>1</v>
      </c>
      <c r="J321" s="37">
        <v>0.16</v>
      </c>
      <c r="K321" s="6" t="str">
        <f t="shared" si="4"/>
        <v>Fri</v>
      </c>
      <c r="L321" s="25">
        <f>IF(DATA_1_M[[#This Row],[TEMP]]="",AVERAGE(DATA_1_M[TEMP]),DATA_1_M[[#This Row],[TEMP]])</f>
        <v>0.16</v>
      </c>
      <c r="M321" s="64">
        <f>TIME(DATA_1_M[[#This Row],[HR]],,)</f>
        <v>0.79166666666666663</v>
      </c>
      <c r="N321" s="7" t="str">
        <f>TEXT(DATA_1_M[[#This Row],[DTEDAY]],"MMM")</f>
        <v>Jan</v>
      </c>
      <c r="O321" s="7" t="str">
        <f>TEXT(DATA_1_M[[#This Row],[DTEDAY]],"YYY")</f>
        <v>2011</v>
      </c>
      <c r="P321" s="7" t="str" cm="1">
        <f t="array" ref="P321">_xlfn.SWITCH(DATA_1_M[[#This Row],[WEATHERSIT]],1,"CLEAR SKY",2,"MIST SKY",3,"DARK SKY",4,"RAINY &amp; DARK SKY")</f>
        <v>CLEAR SKY</v>
      </c>
      <c r="Q321" s="7" t="str" cm="1">
        <f t="array" ref="Q321">_xlfn.SWITCH(DATA_1_M[[#This Row],[SEASON]],1,"WINTER",2,"SUMMER",3,"MONSOON",4,"POST MONSOON/AUTUMN")</f>
        <v>WINTER</v>
      </c>
    </row>
    <row r="322" spans="1:17" ht="12.75" x14ac:dyDescent="0.2">
      <c r="A322" s="9">
        <v>321</v>
      </c>
      <c r="B322" s="8">
        <v>40557</v>
      </c>
      <c r="C322" s="7">
        <v>1</v>
      </c>
      <c r="D322" s="7">
        <v>0</v>
      </c>
      <c r="E322" s="7">
        <v>1</v>
      </c>
      <c r="F322" s="7">
        <v>20</v>
      </c>
      <c r="G322" s="7" t="b">
        <v>0</v>
      </c>
      <c r="H322" s="7">
        <v>5</v>
      </c>
      <c r="I322" s="7">
        <v>1</v>
      </c>
      <c r="J322" s="37">
        <v>0.18</v>
      </c>
      <c r="K322" s="6" t="str">
        <f t="shared" ref="K322:K385" si="5">TEXT(H322+1,"DDD")</f>
        <v>Fri</v>
      </c>
      <c r="L322" s="25">
        <f>IF(DATA_1_M[[#This Row],[TEMP]]="",AVERAGE(DATA_1_M[TEMP]),DATA_1_M[[#This Row],[TEMP]])</f>
        <v>0.18</v>
      </c>
      <c r="M322" s="64">
        <f>TIME(DATA_1_M[[#This Row],[HR]],,)</f>
        <v>0.83333333333333337</v>
      </c>
      <c r="N322" s="7" t="str">
        <f>TEXT(DATA_1_M[[#This Row],[DTEDAY]],"MMM")</f>
        <v>Jan</v>
      </c>
      <c r="O322" s="7" t="str">
        <f>TEXT(DATA_1_M[[#This Row],[DTEDAY]],"YYY")</f>
        <v>2011</v>
      </c>
      <c r="P322" s="7" t="str" cm="1">
        <f t="array" ref="P322">_xlfn.SWITCH(DATA_1_M[[#This Row],[WEATHERSIT]],1,"CLEAR SKY",2,"MIST SKY",3,"DARK SKY",4,"RAINY &amp; DARK SKY")</f>
        <v>CLEAR SKY</v>
      </c>
      <c r="Q322" s="7" t="str" cm="1">
        <f t="array" ref="Q322">_xlfn.SWITCH(DATA_1_M[[#This Row],[SEASON]],1,"WINTER",2,"SUMMER",3,"MONSOON",4,"POST MONSOON/AUTUMN")</f>
        <v>WINTER</v>
      </c>
    </row>
    <row r="323" spans="1:17" ht="12.75" x14ac:dyDescent="0.2">
      <c r="A323" s="9">
        <v>322</v>
      </c>
      <c r="B323" s="8">
        <v>40557</v>
      </c>
      <c r="C323" s="7">
        <v>1</v>
      </c>
      <c r="D323" s="7">
        <v>0</v>
      </c>
      <c r="E323" s="7">
        <v>1</v>
      </c>
      <c r="F323" s="7">
        <v>21</v>
      </c>
      <c r="G323" s="7" t="b">
        <v>0</v>
      </c>
      <c r="H323" s="7">
        <v>5</v>
      </c>
      <c r="I323" s="7">
        <v>1</v>
      </c>
      <c r="J323" s="37">
        <v>0.16</v>
      </c>
      <c r="K323" s="6" t="str">
        <f t="shared" si="5"/>
        <v>Fri</v>
      </c>
      <c r="L323" s="25">
        <f>IF(DATA_1_M[[#This Row],[TEMP]]="",AVERAGE(DATA_1_M[TEMP]),DATA_1_M[[#This Row],[TEMP]])</f>
        <v>0.16</v>
      </c>
      <c r="M323" s="64">
        <f>TIME(DATA_1_M[[#This Row],[HR]],,)</f>
        <v>0.875</v>
      </c>
      <c r="N323" s="7" t="str">
        <f>TEXT(DATA_1_M[[#This Row],[DTEDAY]],"MMM")</f>
        <v>Jan</v>
      </c>
      <c r="O323" s="7" t="str">
        <f>TEXT(DATA_1_M[[#This Row],[DTEDAY]],"YYY")</f>
        <v>2011</v>
      </c>
      <c r="P323" s="7" t="str" cm="1">
        <f t="array" ref="P323">_xlfn.SWITCH(DATA_1_M[[#This Row],[WEATHERSIT]],1,"CLEAR SKY",2,"MIST SKY",3,"DARK SKY",4,"RAINY &amp; DARK SKY")</f>
        <v>CLEAR SKY</v>
      </c>
      <c r="Q323" s="7" t="str" cm="1">
        <f t="array" ref="Q323">_xlfn.SWITCH(DATA_1_M[[#This Row],[SEASON]],1,"WINTER",2,"SUMMER",3,"MONSOON",4,"POST MONSOON/AUTUMN")</f>
        <v>WINTER</v>
      </c>
    </row>
    <row r="324" spans="1:17" ht="12.75" x14ac:dyDescent="0.2">
      <c r="A324" s="9">
        <v>323</v>
      </c>
      <c r="B324" s="8">
        <v>40557</v>
      </c>
      <c r="C324" s="7">
        <v>1</v>
      </c>
      <c r="D324" s="7">
        <v>0</v>
      </c>
      <c r="E324" s="7">
        <v>1</v>
      </c>
      <c r="F324" s="7">
        <v>22</v>
      </c>
      <c r="G324" s="7" t="b">
        <v>0</v>
      </c>
      <c r="H324" s="7">
        <v>5</v>
      </c>
      <c r="I324" s="7">
        <v>2</v>
      </c>
      <c r="J324" s="37">
        <v>0.16</v>
      </c>
      <c r="K324" s="6" t="str">
        <f t="shared" si="5"/>
        <v>Fri</v>
      </c>
      <c r="L324" s="25">
        <f>IF(DATA_1_M[[#This Row],[TEMP]]="",AVERAGE(DATA_1_M[TEMP]),DATA_1_M[[#This Row],[TEMP]])</f>
        <v>0.16</v>
      </c>
      <c r="M324" s="64">
        <f>TIME(DATA_1_M[[#This Row],[HR]],,)</f>
        <v>0.91666666666666663</v>
      </c>
      <c r="N324" s="7" t="str">
        <f>TEXT(DATA_1_M[[#This Row],[DTEDAY]],"MMM")</f>
        <v>Jan</v>
      </c>
      <c r="O324" s="7" t="str">
        <f>TEXT(DATA_1_M[[#This Row],[DTEDAY]],"YYY")</f>
        <v>2011</v>
      </c>
      <c r="P324" s="7" t="str" cm="1">
        <f t="array" ref="P324">_xlfn.SWITCH(DATA_1_M[[#This Row],[WEATHERSIT]],1,"CLEAR SKY",2,"MIST SKY",3,"DARK SKY",4,"RAINY &amp; DARK SKY")</f>
        <v>MIST SKY</v>
      </c>
      <c r="Q324" s="7" t="str" cm="1">
        <f t="array" ref="Q324">_xlfn.SWITCH(DATA_1_M[[#This Row],[SEASON]],1,"WINTER",2,"SUMMER",3,"MONSOON",4,"POST MONSOON/AUTUMN")</f>
        <v>WINTER</v>
      </c>
    </row>
    <row r="325" spans="1:17" ht="12.75" x14ac:dyDescent="0.2">
      <c r="A325" s="9">
        <v>324</v>
      </c>
      <c r="B325" s="8">
        <v>40557</v>
      </c>
      <c r="C325" s="7">
        <v>1</v>
      </c>
      <c r="D325" s="7">
        <v>0</v>
      </c>
      <c r="E325" s="7">
        <v>1</v>
      </c>
      <c r="F325" s="7">
        <v>23</v>
      </c>
      <c r="G325" s="7" t="b">
        <v>0</v>
      </c>
      <c r="H325" s="7">
        <v>5</v>
      </c>
      <c r="I325" s="7">
        <v>2</v>
      </c>
      <c r="J325" s="37">
        <v>0.18</v>
      </c>
      <c r="K325" s="6" t="str">
        <f t="shared" si="5"/>
        <v>Fri</v>
      </c>
      <c r="L325" s="25">
        <f>IF(DATA_1_M[[#This Row],[TEMP]]="",AVERAGE(DATA_1_M[TEMP]),DATA_1_M[[#This Row],[TEMP]])</f>
        <v>0.18</v>
      </c>
      <c r="M325" s="64">
        <f>TIME(DATA_1_M[[#This Row],[HR]],,)</f>
        <v>0.95833333333333337</v>
      </c>
      <c r="N325" s="7" t="str">
        <f>TEXT(DATA_1_M[[#This Row],[DTEDAY]],"MMM")</f>
        <v>Jan</v>
      </c>
      <c r="O325" s="7" t="str">
        <f>TEXT(DATA_1_M[[#This Row],[DTEDAY]],"YYY")</f>
        <v>2011</v>
      </c>
      <c r="P325" s="7" t="str" cm="1">
        <f t="array" ref="P325">_xlfn.SWITCH(DATA_1_M[[#This Row],[WEATHERSIT]],1,"CLEAR SKY",2,"MIST SKY",3,"DARK SKY",4,"RAINY &amp; DARK SKY")</f>
        <v>MIST SKY</v>
      </c>
      <c r="Q325" s="7" t="str" cm="1">
        <f t="array" ref="Q325">_xlfn.SWITCH(DATA_1_M[[#This Row],[SEASON]],1,"WINTER",2,"SUMMER",3,"MONSOON",4,"POST MONSOON/AUTUMN")</f>
        <v>WINTER</v>
      </c>
    </row>
    <row r="326" spans="1:17" ht="12.75" x14ac:dyDescent="0.2">
      <c r="A326" s="9">
        <v>325</v>
      </c>
      <c r="B326" s="8">
        <v>40558</v>
      </c>
      <c r="C326" s="7">
        <v>1</v>
      </c>
      <c r="D326" s="7">
        <v>0</v>
      </c>
      <c r="E326" s="7">
        <v>1</v>
      </c>
      <c r="F326" s="7">
        <v>0</v>
      </c>
      <c r="G326" s="7" t="b">
        <v>0</v>
      </c>
      <c r="H326" s="7">
        <v>6</v>
      </c>
      <c r="I326" s="7">
        <v>1</v>
      </c>
      <c r="J326" s="37">
        <v>0.18</v>
      </c>
      <c r="K326" s="6" t="str">
        <f t="shared" si="5"/>
        <v>Sat</v>
      </c>
      <c r="L326" s="25">
        <f>IF(DATA_1_M[[#This Row],[TEMP]]="",AVERAGE(DATA_1_M[TEMP]),DATA_1_M[[#This Row],[TEMP]])</f>
        <v>0.18</v>
      </c>
      <c r="M326" s="64">
        <f>TIME(DATA_1_M[[#This Row],[HR]],,)</f>
        <v>0</v>
      </c>
      <c r="N326" s="7" t="str">
        <f>TEXT(DATA_1_M[[#This Row],[DTEDAY]],"MMM")</f>
        <v>Jan</v>
      </c>
      <c r="O326" s="7" t="str">
        <f>TEXT(DATA_1_M[[#This Row],[DTEDAY]],"YYY")</f>
        <v>2011</v>
      </c>
      <c r="P326" s="7" t="str" cm="1">
        <f t="array" ref="P326">_xlfn.SWITCH(DATA_1_M[[#This Row],[WEATHERSIT]],1,"CLEAR SKY",2,"MIST SKY",3,"DARK SKY",4,"RAINY &amp; DARK SKY")</f>
        <v>CLEAR SKY</v>
      </c>
      <c r="Q326" s="7" t="str" cm="1">
        <f t="array" ref="Q326">_xlfn.SWITCH(DATA_1_M[[#This Row],[SEASON]],1,"WINTER",2,"SUMMER",3,"MONSOON",4,"POST MONSOON/AUTUMN")</f>
        <v>WINTER</v>
      </c>
    </row>
    <row r="327" spans="1:17" ht="12.75" x14ac:dyDescent="0.2">
      <c r="A327" s="9">
        <v>326</v>
      </c>
      <c r="B327" s="8">
        <v>40558</v>
      </c>
      <c r="C327" s="7">
        <v>1</v>
      </c>
      <c r="D327" s="7">
        <v>0</v>
      </c>
      <c r="E327" s="7">
        <v>1</v>
      </c>
      <c r="F327" s="7">
        <v>1</v>
      </c>
      <c r="G327" s="7" t="b">
        <v>0</v>
      </c>
      <c r="H327" s="7">
        <v>6</v>
      </c>
      <c r="I327" s="7">
        <v>2</v>
      </c>
      <c r="J327" s="37">
        <v>0.16</v>
      </c>
      <c r="K327" s="6" t="str">
        <f t="shared" si="5"/>
        <v>Sat</v>
      </c>
      <c r="L327" s="25">
        <f>IF(DATA_1_M[[#This Row],[TEMP]]="",AVERAGE(DATA_1_M[TEMP]),DATA_1_M[[#This Row],[TEMP]])</f>
        <v>0.16</v>
      </c>
      <c r="M327" s="64">
        <f>TIME(DATA_1_M[[#This Row],[HR]],,)</f>
        <v>4.1666666666666664E-2</v>
      </c>
      <c r="N327" s="7" t="str">
        <f>TEXT(DATA_1_M[[#This Row],[DTEDAY]],"MMM")</f>
        <v>Jan</v>
      </c>
      <c r="O327" s="7" t="str">
        <f>TEXT(DATA_1_M[[#This Row],[DTEDAY]],"YYY")</f>
        <v>2011</v>
      </c>
      <c r="P327" s="7" t="str" cm="1">
        <f t="array" ref="P327">_xlfn.SWITCH(DATA_1_M[[#This Row],[WEATHERSIT]],1,"CLEAR SKY",2,"MIST SKY",3,"DARK SKY",4,"RAINY &amp; DARK SKY")</f>
        <v>MIST SKY</v>
      </c>
      <c r="Q327" s="7" t="str" cm="1">
        <f t="array" ref="Q327">_xlfn.SWITCH(DATA_1_M[[#This Row],[SEASON]],1,"WINTER",2,"SUMMER",3,"MONSOON",4,"POST MONSOON/AUTUMN")</f>
        <v>WINTER</v>
      </c>
    </row>
    <row r="328" spans="1:17" ht="12.75" x14ac:dyDescent="0.2">
      <c r="A328" s="9">
        <v>327</v>
      </c>
      <c r="B328" s="8">
        <v>40558</v>
      </c>
      <c r="C328" s="7">
        <v>1</v>
      </c>
      <c r="D328" s="7">
        <v>0</v>
      </c>
      <c r="E328" s="7">
        <v>1</v>
      </c>
      <c r="F328" s="7">
        <v>2</v>
      </c>
      <c r="G328" s="7" t="b">
        <v>0</v>
      </c>
      <c r="H328" s="7">
        <v>6</v>
      </c>
      <c r="I328" s="7">
        <v>2</v>
      </c>
      <c r="J328" s="37">
        <v>0.16</v>
      </c>
      <c r="K328" s="6" t="str">
        <f t="shared" si="5"/>
        <v>Sat</v>
      </c>
      <c r="L328" s="25">
        <f>IF(DATA_1_M[[#This Row],[TEMP]]="",AVERAGE(DATA_1_M[TEMP]),DATA_1_M[[#This Row],[TEMP]])</f>
        <v>0.16</v>
      </c>
      <c r="M328" s="64">
        <f>TIME(DATA_1_M[[#This Row],[HR]],,)</f>
        <v>8.3333333333333329E-2</v>
      </c>
      <c r="N328" s="7" t="str">
        <f>TEXT(DATA_1_M[[#This Row],[DTEDAY]],"MMM")</f>
        <v>Jan</v>
      </c>
      <c r="O328" s="7" t="str">
        <f>TEXT(DATA_1_M[[#This Row],[DTEDAY]],"YYY")</f>
        <v>2011</v>
      </c>
      <c r="P328" s="7" t="str" cm="1">
        <f t="array" ref="P328">_xlfn.SWITCH(DATA_1_M[[#This Row],[WEATHERSIT]],1,"CLEAR SKY",2,"MIST SKY",3,"DARK SKY",4,"RAINY &amp; DARK SKY")</f>
        <v>MIST SKY</v>
      </c>
      <c r="Q328" s="7" t="str" cm="1">
        <f t="array" ref="Q328">_xlfn.SWITCH(DATA_1_M[[#This Row],[SEASON]],1,"WINTER",2,"SUMMER",3,"MONSOON",4,"POST MONSOON/AUTUMN")</f>
        <v>WINTER</v>
      </c>
    </row>
    <row r="329" spans="1:17" ht="12.75" x14ac:dyDescent="0.2">
      <c r="A329" s="9">
        <v>328</v>
      </c>
      <c r="B329" s="8">
        <v>40558</v>
      </c>
      <c r="C329" s="7">
        <v>1</v>
      </c>
      <c r="D329" s="7">
        <v>0</v>
      </c>
      <c r="E329" s="7">
        <v>1</v>
      </c>
      <c r="F329" s="7">
        <v>3</v>
      </c>
      <c r="G329" s="7" t="b">
        <v>0</v>
      </c>
      <c r="H329" s="7">
        <v>6</v>
      </c>
      <c r="I329" s="7">
        <v>2</v>
      </c>
      <c r="J329" s="37">
        <v>0.16</v>
      </c>
      <c r="K329" s="6" t="str">
        <f t="shared" si="5"/>
        <v>Sat</v>
      </c>
      <c r="L329" s="25">
        <f>IF(DATA_1_M[[#This Row],[TEMP]]="",AVERAGE(DATA_1_M[TEMP]),DATA_1_M[[#This Row],[TEMP]])</f>
        <v>0.16</v>
      </c>
      <c r="M329" s="64">
        <f>TIME(DATA_1_M[[#This Row],[HR]],,)</f>
        <v>0.125</v>
      </c>
      <c r="N329" s="7" t="str">
        <f>TEXT(DATA_1_M[[#This Row],[DTEDAY]],"MMM")</f>
        <v>Jan</v>
      </c>
      <c r="O329" s="7" t="str">
        <f>TEXT(DATA_1_M[[#This Row],[DTEDAY]],"YYY")</f>
        <v>2011</v>
      </c>
      <c r="P329" s="7" t="str" cm="1">
        <f t="array" ref="P329">_xlfn.SWITCH(DATA_1_M[[#This Row],[WEATHERSIT]],1,"CLEAR SKY",2,"MIST SKY",3,"DARK SKY",4,"RAINY &amp; DARK SKY")</f>
        <v>MIST SKY</v>
      </c>
      <c r="Q329" s="7" t="str" cm="1">
        <f t="array" ref="Q329">_xlfn.SWITCH(DATA_1_M[[#This Row],[SEASON]],1,"WINTER",2,"SUMMER",3,"MONSOON",4,"POST MONSOON/AUTUMN")</f>
        <v>WINTER</v>
      </c>
    </row>
    <row r="330" spans="1:17" ht="12.75" x14ac:dyDescent="0.2">
      <c r="A330" s="9">
        <v>329</v>
      </c>
      <c r="B330" s="8">
        <v>40558</v>
      </c>
      <c r="C330" s="7">
        <v>1</v>
      </c>
      <c r="D330" s="7">
        <v>0</v>
      </c>
      <c r="E330" s="7">
        <v>1</v>
      </c>
      <c r="F330" s="7">
        <v>4</v>
      </c>
      <c r="G330" s="7" t="b">
        <v>0</v>
      </c>
      <c r="H330" s="7">
        <v>6</v>
      </c>
      <c r="I330" s="7">
        <v>2</v>
      </c>
      <c r="J330" s="37">
        <v>0.16</v>
      </c>
      <c r="K330" s="6" t="str">
        <f t="shared" si="5"/>
        <v>Sat</v>
      </c>
      <c r="L330" s="25">
        <f>IF(DATA_1_M[[#This Row],[TEMP]]="",AVERAGE(DATA_1_M[TEMP]),DATA_1_M[[#This Row],[TEMP]])</f>
        <v>0.16</v>
      </c>
      <c r="M330" s="64">
        <f>TIME(DATA_1_M[[#This Row],[HR]],,)</f>
        <v>0.16666666666666666</v>
      </c>
      <c r="N330" s="7" t="str">
        <f>TEXT(DATA_1_M[[#This Row],[DTEDAY]],"MMM")</f>
        <v>Jan</v>
      </c>
      <c r="O330" s="7" t="str">
        <f>TEXT(DATA_1_M[[#This Row],[DTEDAY]],"YYY")</f>
        <v>2011</v>
      </c>
      <c r="P330" s="7" t="str" cm="1">
        <f t="array" ref="P330">_xlfn.SWITCH(DATA_1_M[[#This Row],[WEATHERSIT]],1,"CLEAR SKY",2,"MIST SKY",3,"DARK SKY",4,"RAINY &amp; DARK SKY")</f>
        <v>MIST SKY</v>
      </c>
      <c r="Q330" s="7" t="str" cm="1">
        <f t="array" ref="Q330">_xlfn.SWITCH(DATA_1_M[[#This Row],[SEASON]],1,"WINTER",2,"SUMMER",3,"MONSOON",4,"POST MONSOON/AUTUMN")</f>
        <v>WINTER</v>
      </c>
    </row>
    <row r="331" spans="1:17" ht="12.75" x14ac:dyDescent="0.2">
      <c r="A331" s="9">
        <v>330</v>
      </c>
      <c r="B331" s="8">
        <v>40558</v>
      </c>
      <c r="C331" s="7">
        <v>1</v>
      </c>
      <c r="D331" s="7">
        <v>0</v>
      </c>
      <c r="E331" s="7">
        <v>1</v>
      </c>
      <c r="F331" s="7">
        <v>5</v>
      </c>
      <c r="G331" s="7" t="b">
        <v>0</v>
      </c>
      <c r="H331" s="7">
        <v>6</v>
      </c>
      <c r="I331" s="7">
        <v>1</v>
      </c>
      <c r="J331" s="37">
        <v>0.16</v>
      </c>
      <c r="K331" s="6" t="str">
        <f t="shared" si="5"/>
        <v>Sat</v>
      </c>
      <c r="L331" s="25">
        <f>IF(DATA_1_M[[#This Row],[TEMP]]="",AVERAGE(DATA_1_M[TEMP]),DATA_1_M[[#This Row],[TEMP]])</f>
        <v>0.16</v>
      </c>
      <c r="M331" s="64">
        <f>TIME(DATA_1_M[[#This Row],[HR]],,)</f>
        <v>0.20833333333333334</v>
      </c>
      <c r="N331" s="7" t="str">
        <f>TEXT(DATA_1_M[[#This Row],[DTEDAY]],"MMM")</f>
        <v>Jan</v>
      </c>
      <c r="O331" s="7" t="str">
        <f>TEXT(DATA_1_M[[#This Row],[DTEDAY]],"YYY")</f>
        <v>2011</v>
      </c>
      <c r="P331" s="7" t="str" cm="1">
        <f t="array" ref="P331">_xlfn.SWITCH(DATA_1_M[[#This Row],[WEATHERSIT]],1,"CLEAR SKY",2,"MIST SKY",3,"DARK SKY",4,"RAINY &amp; DARK SKY")</f>
        <v>CLEAR SKY</v>
      </c>
      <c r="Q331" s="7" t="str" cm="1">
        <f t="array" ref="Q331">_xlfn.SWITCH(DATA_1_M[[#This Row],[SEASON]],1,"WINTER",2,"SUMMER",3,"MONSOON",4,"POST MONSOON/AUTUMN")</f>
        <v>WINTER</v>
      </c>
    </row>
    <row r="332" spans="1:17" ht="12.75" x14ac:dyDescent="0.2">
      <c r="A332" s="9">
        <v>331</v>
      </c>
      <c r="B332" s="8">
        <v>40558</v>
      </c>
      <c r="C332" s="7">
        <v>1</v>
      </c>
      <c r="D332" s="7">
        <v>0</v>
      </c>
      <c r="E332" s="7">
        <v>1</v>
      </c>
      <c r="F332" s="7">
        <v>6</v>
      </c>
      <c r="G332" s="7" t="b">
        <v>0</v>
      </c>
      <c r="H332" s="7">
        <v>6</v>
      </c>
      <c r="I332" s="7">
        <v>1</v>
      </c>
      <c r="J332" s="37">
        <v>0.14000000000000001</v>
      </c>
      <c r="K332" s="6" t="str">
        <f t="shared" si="5"/>
        <v>Sat</v>
      </c>
      <c r="L332" s="25">
        <f>IF(DATA_1_M[[#This Row],[TEMP]]="",AVERAGE(DATA_1_M[TEMP]),DATA_1_M[[#This Row],[TEMP]])</f>
        <v>0.14000000000000001</v>
      </c>
      <c r="M332" s="64">
        <f>TIME(DATA_1_M[[#This Row],[HR]],,)</f>
        <v>0.25</v>
      </c>
      <c r="N332" s="7" t="str">
        <f>TEXT(DATA_1_M[[#This Row],[DTEDAY]],"MMM")</f>
        <v>Jan</v>
      </c>
      <c r="O332" s="7" t="str">
        <f>TEXT(DATA_1_M[[#This Row],[DTEDAY]],"YYY")</f>
        <v>2011</v>
      </c>
      <c r="P332" s="7" t="str" cm="1">
        <f t="array" ref="P332">_xlfn.SWITCH(DATA_1_M[[#This Row],[WEATHERSIT]],1,"CLEAR SKY",2,"MIST SKY",3,"DARK SKY",4,"RAINY &amp; DARK SKY")</f>
        <v>CLEAR SKY</v>
      </c>
      <c r="Q332" s="7" t="str" cm="1">
        <f t="array" ref="Q332">_xlfn.SWITCH(DATA_1_M[[#This Row],[SEASON]],1,"WINTER",2,"SUMMER",3,"MONSOON",4,"POST MONSOON/AUTUMN")</f>
        <v>WINTER</v>
      </c>
    </row>
    <row r="333" spans="1:17" ht="12.75" x14ac:dyDescent="0.2">
      <c r="A333" s="9">
        <v>332</v>
      </c>
      <c r="B333" s="8">
        <v>40558</v>
      </c>
      <c r="C333" s="7">
        <v>1</v>
      </c>
      <c r="D333" s="7">
        <v>0</v>
      </c>
      <c r="E333" s="7">
        <v>1</v>
      </c>
      <c r="F333" s="7">
        <v>7</v>
      </c>
      <c r="G333" s="7" t="b">
        <v>0</v>
      </c>
      <c r="H333" s="7">
        <v>6</v>
      </c>
      <c r="I333" s="7">
        <v>1</v>
      </c>
      <c r="J333" s="37">
        <v>0.14000000000000001</v>
      </c>
      <c r="K333" s="6" t="str">
        <f t="shared" si="5"/>
        <v>Sat</v>
      </c>
      <c r="L333" s="25">
        <f>IF(DATA_1_M[[#This Row],[TEMP]]="",AVERAGE(DATA_1_M[TEMP]),DATA_1_M[[#This Row],[TEMP]])</f>
        <v>0.14000000000000001</v>
      </c>
      <c r="M333" s="64">
        <f>TIME(DATA_1_M[[#This Row],[HR]],,)</f>
        <v>0.29166666666666669</v>
      </c>
      <c r="N333" s="7" t="str">
        <f>TEXT(DATA_1_M[[#This Row],[DTEDAY]],"MMM")</f>
        <v>Jan</v>
      </c>
      <c r="O333" s="7" t="str">
        <f>TEXT(DATA_1_M[[#This Row],[DTEDAY]],"YYY")</f>
        <v>2011</v>
      </c>
      <c r="P333" s="7" t="str" cm="1">
        <f t="array" ref="P333">_xlfn.SWITCH(DATA_1_M[[#This Row],[WEATHERSIT]],1,"CLEAR SKY",2,"MIST SKY",3,"DARK SKY",4,"RAINY &amp; DARK SKY")</f>
        <v>CLEAR SKY</v>
      </c>
      <c r="Q333" s="7" t="str" cm="1">
        <f t="array" ref="Q333">_xlfn.SWITCH(DATA_1_M[[#This Row],[SEASON]],1,"WINTER",2,"SUMMER",3,"MONSOON",4,"POST MONSOON/AUTUMN")</f>
        <v>WINTER</v>
      </c>
    </row>
    <row r="334" spans="1:17" ht="12.75" x14ac:dyDescent="0.2">
      <c r="A334" s="9">
        <v>333</v>
      </c>
      <c r="B334" s="8">
        <v>40558</v>
      </c>
      <c r="C334" s="7">
        <v>1</v>
      </c>
      <c r="D334" s="7">
        <v>0</v>
      </c>
      <c r="E334" s="7">
        <v>1</v>
      </c>
      <c r="F334" s="7">
        <v>8</v>
      </c>
      <c r="G334" s="7" t="b">
        <v>0</v>
      </c>
      <c r="H334" s="7">
        <v>6</v>
      </c>
      <c r="I334" s="7">
        <v>1</v>
      </c>
      <c r="J334" s="37">
        <v>0.14000000000000001</v>
      </c>
      <c r="K334" s="6" t="str">
        <f t="shared" si="5"/>
        <v>Sat</v>
      </c>
      <c r="L334" s="25">
        <f>IF(DATA_1_M[[#This Row],[TEMP]]="",AVERAGE(DATA_1_M[TEMP]),DATA_1_M[[#This Row],[TEMP]])</f>
        <v>0.14000000000000001</v>
      </c>
      <c r="M334" s="64">
        <f>TIME(DATA_1_M[[#This Row],[HR]],,)</f>
        <v>0.33333333333333331</v>
      </c>
      <c r="N334" s="7" t="str">
        <f>TEXT(DATA_1_M[[#This Row],[DTEDAY]],"MMM")</f>
        <v>Jan</v>
      </c>
      <c r="O334" s="7" t="str">
        <f>TEXT(DATA_1_M[[#This Row],[DTEDAY]],"YYY")</f>
        <v>2011</v>
      </c>
      <c r="P334" s="7" t="str" cm="1">
        <f t="array" ref="P334">_xlfn.SWITCH(DATA_1_M[[#This Row],[WEATHERSIT]],1,"CLEAR SKY",2,"MIST SKY",3,"DARK SKY",4,"RAINY &amp; DARK SKY")</f>
        <v>CLEAR SKY</v>
      </c>
      <c r="Q334" s="7" t="str" cm="1">
        <f t="array" ref="Q334">_xlfn.SWITCH(DATA_1_M[[#This Row],[SEASON]],1,"WINTER",2,"SUMMER",3,"MONSOON",4,"POST MONSOON/AUTUMN")</f>
        <v>WINTER</v>
      </c>
    </row>
    <row r="335" spans="1:17" ht="12.75" x14ac:dyDescent="0.2">
      <c r="A335" s="9">
        <v>334</v>
      </c>
      <c r="B335" s="8">
        <v>40558</v>
      </c>
      <c r="C335" s="7">
        <v>1</v>
      </c>
      <c r="D335" s="7">
        <v>0</v>
      </c>
      <c r="E335" s="7">
        <v>1</v>
      </c>
      <c r="F335" s="7">
        <v>9</v>
      </c>
      <c r="G335" s="7" t="b">
        <v>0</v>
      </c>
      <c r="H335" s="7">
        <v>6</v>
      </c>
      <c r="I335" s="7">
        <v>1</v>
      </c>
      <c r="J335" s="37">
        <v>0.16</v>
      </c>
      <c r="K335" s="6" t="str">
        <f t="shared" si="5"/>
        <v>Sat</v>
      </c>
      <c r="L335" s="25">
        <f>IF(DATA_1_M[[#This Row],[TEMP]]="",AVERAGE(DATA_1_M[TEMP]),DATA_1_M[[#This Row],[TEMP]])</f>
        <v>0.16</v>
      </c>
      <c r="M335" s="64">
        <f>TIME(DATA_1_M[[#This Row],[HR]],,)</f>
        <v>0.375</v>
      </c>
      <c r="N335" s="7" t="str">
        <f>TEXT(DATA_1_M[[#This Row],[DTEDAY]],"MMM")</f>
        <v>Jan</v>
      </c>
      <c r="O335" s="7" t="str">
        <f>TEXT(DATA_1_M[[#This Row],[DTEDAY]],"YYY")</f>
        <v>2011</v>
      </c>
      <c r="P335" s="7" t="str" cm="1">
        <f t="array" ref="P335">_xlfn.SWITCH(DATA_1_M[[#This Row],[WEATHERSIT]],1,"CLEAR SKY",2,"MIST SKY",3,"DARK SKY",4,"RAINY &amp; DARK SKY")</f>
        <v>CLEAR SKY</v>
      </c>
      <c r="Q335" s="7" t="str" cm="1">
        <f t="array" ref="Q335">_xlfn.SWITCH(DATA_1_M[[#This Row],[SEASON]],1,"WINTER",2,"SUMMER",3,"MONSOON",4,"POST MONSOON/AUTUMN")</f>
        <v>WINTER</v>
      </c>
    </row>
    <row r="336" spans="1:17" ht="12.75" x14ac:dyDescent="0.2">
      <c r="A336" s="9">
        <v>335</v>
      </c>
      <c r="B336" s="8">
        <v>40558</v>
      </c>
      <c r="C336" s="7">
        <v>1</v>
      </c>
      <c r="D336" s="7">
        <v>0</v>
      </c>
      <c r="E336" s="7">
        <v>1</v>
      </c>
      <c r="F336" s="7">
        <v>10</v>
      </c>
      <c r="G336" s="7" t="b">
        <v>0</v>
      </c>
      <c r="H336" s="7">
        <v>6</v>
      </c>
      <c r="I336" s="7">
        <v>1</v>
      </c>
      <c r="J336" s="37">
        <v>0.18</v>
      </c>
      <c r="K336" s="6" t="str">
        <f t="shared" si="5"/>
        <v>Sat</v>
      </c>
      <c r="L336" s="25">
        <f>IF(DATA_1_M[[#This Row],[TEMP]]="",AVERAGE(DATA_1_M[TEMP]),DATA_1_M[[#This Row],[TEMP]])</f>
        <v>0.18</v>
      </c>
      <c r="M336" s="64">
        <f>TIME(DATA_1_M[[#This Row],[HR]],,)</f>
        <v>0.41666666666666669</v>
      </c>
      <c r="N336" s="7" t="str">
        <f>TEXT(DATA_1_M[[#This Row],[DTEDAY]],"MMM")</f>
        <v>Jan</v>
      </c>
      <c r="O336" s="7" t="str">
        <f>TEXT(DATA_1_M[[#This Row],[DTEDAY]],"YYY")</f>
        <v>2011</v>
      </c>
      <c r="P336" s="7" t="str" cm="1">
        <f t="array" ref="P336">_xlfn.SWITCH(DATA_1_M[[#This Row],[WEATHERSIT]],1,"CLEAR SKY",2,"MIST SKY",3,"DARK SKY",4,"RAINY &amp; DARK SKY")</f>
        <v>CLEAR SKY</v>
      </c>
      <c r="Q336" s="7" t="str" cm="1">
        <f t="array" ref="Q336">_xlfn.SWITCH(DATA_1_M[[#This Row],[SEASON]],1,"WINTER",2,"SUMMER",3,"MONSOON",4,"POST MONSOON/AUTUMN")</f>
        <v>WINTER</v>
      </c>
    </row>
    <row r="337" spans="1:17" ht="12.75" x14ac:dyDescent="0.2">
      <c r="A337" s="9">
        <v>336</v>
      </c>
      <c r="B337" s="8">
        <v>40558</v>
      </c>
      <c r="C337" s="7">
        <v>1</v>
      </c>
      <c r="D337" s="7">
        <v>0</v>
      </c>
      <c r="E337" s="7">
        <v>1</v>
      </c>
      <c r="F337" s="7">
        <v>11</v>
      </c>
      <c r="G337" s="7" t="b">
        <v>0</v>
      </c>
      <c r="H337" s="7">
        <v>6</v>
      </c>
      <c r="I337" s="7">
        <v>1</v>
      </c>
      <c r="J337" s="37">
        <v>0.2</v>
      </c>
      <c r="K337" s="6" t="str">
        <f t="shared" si="5"/>
        <v>Sat</v>
      </c>
      <c r="L337" s="25">
        <f>IF(DATA_1_M[[#This Row],[TEMP]]="",AVERAGE(DATA_1_M[TEMP]),DATA_1_M[[#This Row],[TEMP]])</f>
        <v>0.2</v>
      </c>
      <c r="M337" s="64">
        <f>TIME(DATA_1_M[[#This Row],[HR]],,)</f>
        <v>0.45833333333333331</v>
      </c>
      <c r="N337" s="7" t="str">
        <f>TEXT(DATA_1_M[[#This Row],[DTEDAY]],"MMM")</f>
        <v>Jan</v>
      </c>
      <c r="O337" s="7" t="str">
        <f>TEXT(DATA_1_M[[#This Row],[DTEDAY]],"YYY")</f>
        <v>2011</v>
      </c>
      <c r="P337" s="7" t="str" cm="1">
        <f t="array" ref="P337">_xlfn.SWITCH(DATA_1_M[[#This Row],[WEATHERSIT]],1,"CLEAR SKY",2,"MIST SKY",3,"DARK SKY",4,"RAINY &amp; DARK SKY")</f>
        <v>CLEAR SKY</v>
      </c>
      <c r="Q337" s="7" t="str" cm="1">
        <f t="array" ref="Q337">_xlfn.SWITCH(DATA_1_M[[#This Row],[SEASON]],1,"WINTER",2,"SUMMER",3,"MONSOON",4,"POST MONSOON/AUTUMN")</f>
        <v>WINTER</v>
      </c>
    </row>
    <row r="338" spans="1:17" ht="12.75" x14ac:dyDescent="0.2">
      <c r="A338" s="9">
        <v>337</v>
      </c>
      <c r="B338" s="8">
        <v>40558</v>
      </c>
      <c r="C338" s="7">
        <v>1</v>
      </c>
      <c r="D338" s="7">
        <v>0</v>
      </c>
      <c r="E338" s="7">
        <v>1</v>
      </c>
      <c r="F338" s="7">
        <v>12</v>
      </c>
      <c r="G338" s="7" t="b">
        <v>0</v>
      </c>
      <c r="H338" s="7">
        <v>6</v>
      </c>
      <c r="I338" s="7">
        <v>1</v>
      </c>
      <c r="J338" s="37">
        <v>0.24</v>
      </c>
      <c r="K338" s="6" t="str">
        <f t="shared" si="5"/>
        <v>Sat</v>
      </c>
      <c r="L338" s="25">
        <f>IF(DATA_1_M[[#This Row],[TEMP]]="",AVERAGE(DATA_1_M[TEMP]),DATA_1_M[[#This Row],[TEMP]])</f>
        <v>0.24</v>
      </c>
      <c r="M338" s="64">
        <f>TIME(DATA_1_M[[#This Row],[HR]],,)</f>
        <v>0.5</v>
      </c>
      <c r="N338" s="7" t="str">
        <f>TEXT(DATA_1_M[[#This Row],[DTEDAY]],"MMM")</f>
        <v>Jan</v>
      </c>
      <c r="O338" s="7" t="str">
        <f>TEXT(DATA_1_M[[#This Row],[DTEDAY]],"YYY")</f>
        <v>2011</v>
      </c>
      <c r="P338" s="7" t="str" cm="1">
        <f t="array" ref="P338">_xlfn.SWITCH(DATA_1_M[[#This Row],[WEATHERSIT]],1,"CLEAR SKY",2,"MIST SKY",3,"DARK SKY",4,"RAINY &amp; DARK SKY")</f>
        <v>CLEAR SKY</v>
      </c>
      <c r="Q338" s="7" t="str" cm="1">
        <f t="array" ref="Q338">_xlfn.SWITCH(DATA_1_M[[#This Row],[SEASON]],1,"WINTER",2,"SUMMER",3,"MONSOON",4,"POST MONSOON/AUTUMN")</f>
        <v>WINTER</v>
      </c>
    </row>
    <row r="339" spans="1:17" ht="12.75" x14ac:dyDescent="0.2">
      <c r="A339" s="9">
        <v>338</v>
      </c>
      <c r="B339" s="8">
        <v>40558</v>
      </c>
      <c r="C339" s="7">
        <v>1</v>
      </c>
      <c r="D339" s="7">
        <v>0</v>
      </c>
      <c r="E339" s="7">
        <v>1</v>
      </c>
      <c r="F339" s="7">
        <v>13</v>
      </c>
      <c r="G339" s="7" t="b">
        <v>0</v>
      </c>
      <c r="H339" s="7">
        <v>6</v>
      </c>
      <c r="I339" s="7">
        <v>1</v>
      </c>
      <c r="J339" s="37">
        <v>0.28000000000000003</v>
      </c>
      <c r="K339" s="6" t="str">
        <f t="shared" si="5"/>
        <v>Sat</v>
      </c>
      <c r="L339" s="25">
        <f>IF(DATA_1_M[[#This Row],[TEMP]]="",AVERAGE(DATA_1_M[TEMP]),DATA_1_M[[#This Row],[TEMP]])</f>
        <v>0.28000000000000003</v>
      </c>
      <c r="M339" s="64">
        <f>TIME(DATA_1_M[[#This Row],[HR]],,)</f>
        <v>0.54166666666666663</v>
      </c>
      <c r="N339" s="7" t="str">
        <f>TEXT(DATA_1_M[[#This Row],[DTEDAY]],"MMM")</f>
        <v>Jan</v>
      </c>
      <c r="O339" s="7" t="str">
        <f>TEXT(DATA_1_M[[#This Row],[DTEDAY]],"YYY")</f>
        <v>2011</v>
      </c>
      <c r="P339" s="7" t="str" cm="1">
        <f t="array" ref="P339">_xlfn.SWITCH(DATA_1_M[[#This Row],[WEATHERSIT]],1,"CLEAR SKY",2,"MIST SKY",3,"DARK SKY",4,"RAINY &amp; DARK SKY")</f>
        <v>CLEAR SKY</v>
      </c>
      <c r="Q339" s="7" t="str" cm="1">
        <f t="array" ref="Q339">_xlfn.SWITCH(DATA_1_M[[#This Row],[SEASON]],1,"WINTER",2,"SUMMER",3,"MONSOON",4,"POST MONSOON/AUTUMN")</f>
        <v>WINTER</v>
      </c>
    </row>
    <row r="340" spans="1:17" ht="12.75" x14ac:dyDescent="0.2">
      <c r="A340" s="9">
        <v>339</v>
      </c>
      <c r="B340" s="8">
        <v>40558</v>
      </c>
      <c r="C340" s="7">
        <v>1</v>
      </c>
      <c r="D340" s="7">
        <v>0</v>
      </c>
      <c r="E340" s="7">
        <v>1</v>
      </c>
      <c r="F340" s="7">
        <v>14</v>
      </c>
      <c r="G340" s="7" t="b">
        <v>0</v>
      </c>
      <c r="H340" s="7">
        <v>6</v>
      </c>
      <c r="I340" s="7">
        <v>1</v>
      </c>
      <c r="J340" s="37">
        <v>0.3</v>
      </c>
      <c r="K340" s="6" t="str">
        <f t="shared" si="5"/>
        <v>Sat</v>
      </c>
      <c r="L340" s="25">
        <f>IF(DATA_1_M[[#This Row],[TEMP]]="",AVERAGE(DATA_1_M[TEMP]),DATA_1_M[[#This Row],[TEMP]])</f>
        <v>0.3</v>
      </c>
      <c r="M340" s="64">
        <f>TIME(DATA_1_M[[#This Row],[HR]],,)</f>
        <v>0.58333333333333337</v>
      </c>
      <c r="N340" s="7" t="str">
        <f>TEXT(DATA_1_M[[#This Row],[DTEDAY]],"MMM")</f>
        <v>Jan</v>
      </c>
      <c r="O340" s="7" t="str">
        <f>TEXT(DATA_1_M[[#This Row],[DTEDAY]],"YYY")</f>
        <v>2011</v>
      </c>
      <c r="P340" s="7" t="str" cm="1">
        <f t="array" ref="P340">_xlfn.SWITCH(DATA_1_M[[#This Row],[WEATHERSIT]],1,"CLEAR SKY",2,"MIST SKY",3,"DARK SKY",4,"RAINY &amp; DARK SKY")</f>
        <v>CLEAR SKY</v>
      </c>
      <c r="Q340" s="7" t="str" cm="1">
        <f t="array" ref="Q340">_xlfn.SWITCH(DATA_1_M[[#This Row],[SEASON]],1,"WINTER",2,"SUMMER",3,"MONSOON",4,"POST MONSOON/AUTUMN")</f>
        <v>WINTER</v>
      </c>
    </row>
    <row r="341" spans="1:17" ht="12.75" x14ac:dyDescent="0.2">
      <c r="A341" s="9">
        <v>340</v>
      </c>
      <c r="B341" s="8">
        <v>40558</v>
      </c>
      <c r="C341" s="7">
        <v>1</v>
      </c>
      <c r="D341" s="7">
        <v>0</v>
      </c>
      <c r="E341" s="7">
        <v>1</v>
      </c>
      <c r="F341" s="7">
        <v>15</v>
      </c>
      <c r="G341" s="7" t="b">
        <v>0</v>
      </c>
      <c r="H341" s="7">
        <v>6</v>
      </c>
      <c r="I341" s="7">
        <v>2</v>
      </c>
      <c r="J341" s="37">
        <v>0.32</v>
      </c>
      <c r="K341" s="6" t="str">
        <f t="shared" si="5"/>
        <v>Sat</v>
      </c>
      <c r="L341" s="25">
        <f>IF(DATA_1_M[[#This Row],[TEMP]]="",AVERAGE(DATA_1_M[TEMP]),DATA_1_M[[#This Row],[TEMP]])</f>
        <v>0.32</v>
      </c>
      <c r="M341" s="64">
        <f>TIME(DATA_1_M[[#This Row],[HR]],,)</f>
        <v>0.625</v>
      </c>
      <c r="N341" s="7" t="str">
        <f>TEXT(DATA_1_M[[#This Row],[DTEDAY]],"MMM")</f>
        <v>Jan</v>
      </c>
      <c r="O341" s="7" t="str">
        <f>TEXT(DATA_1_M[[#This Row],[DTEDAY]],"YYY")</f>
        <v>2011</v>
      </c>
      <c r="P341" s="7" t="str" cm="1">
        <f t="array" ref="P341">_xlfn.SWITCH(DATA_1_M[[#This Row],[WEATHERSIT]],1,"CLEAR SKY",2,"MIST SKY",3,"DARK SKY",4,"RAINY &amp; DARK SKY")</f>
        <v>MIST SKY</v>
      </c>
      <c r="Q341" s="7" t="str" cm="1">
        <f t="array" ref="Q341">_xlfn.SWITCH(DATA_1_M[[#This Row],[SEASON]],1,"WINTER",2,"SUMMER",3,"MONSOON",4,"POST MONSOON/AUTUMN")</f>
        <v>WINTER</v>
      </c>
    </row>
    <row r="342" spans="1:17" ht="12.75" x14ac:dyDescent="0.2">
      <c r="A342" s="9">
        <v>341</v>
      </c>
      <c r="B342" s="8">
        <v>40558</v>
      </c>
      <c r="C342" s="7">
        <v>1</v>
      </c>
      <c r="D342" s="7">
        <v>0</v>
      </c>
      <c r="E342" s="7">
        <v>1</v>
      </c>
      <c r="F342" s="7">
        <v>16</v>
      </c>
      <c r="G342" s="7" t="b">
        <v>0</v>
      </c>
      <c r="H342" s="7">
        <v>6</v>
      </c>
      <c r="I342" s="7">
        <v>2</v>
      </c>
      <c r="J342" s="37">
        <v>0.34</v>
      </c>
      <c r="K342" s="6" t="str">
        <f t="shared" si="5"/>
        <v>Sat</v>
      </c>
      <c r="L342" s="25">
        <f>IF(DATA_1_M[[#This Row],[TEMP]]="",AVERAGE(DATA_1_M[TEMP]),DATA_1_M[[#This Row],[TEMP]])</f>
        <v>0.34</v>
      </c>
      <c r="M342" s="64">
        <f>TIME(DATA_1_M[[#This Row],[HR]],,)</f>
        <v>0.66666666666666663</v>
      </c>
      <c r="N342" s="7" t="str">
        <f>TEXT(DATA_1_M[[#This Row],[DTEDAY]],"MMM")</f>
        <v>Jan</v>
      </c>
      <c r="O342" s="7" t="str">
        <f>TEXT(DATA_1_M[[#This Row],[DTEDAY]],"YYY")</f>
        <v>2011</v>
      </c>
      <c r="P342" s="7" t="str" cm="1">
        <f t="array" ref="P342">_xlfn.SWITCH(DATA_1_M[[#This Row],[WEATHERSIT]],1,"CLEAR SKY",2,"MIST SKY",3,"DARK SKY",4,"RAINY &amp; DARK SKY")</f>
        <v>MIST SKY</v>
      </c>
      <c r="Q342" s="7" t="str" cm="1">
        <f t="array" ref="Q342">_xlfn.SWITCH(DATA_1_M[[#This Row],[SEASON]],1,"WINTER",2,"SUMMER",3,"MONSOON",4,"POST MONSOON/AUTUMN")</f>
        <v>WINTER</v>
      </c>
    </row>
    <row r="343" spans="1:17" ht="12.75" x14ac:dyDescent="0.2">
      <c r="A343" s="9">
        <v>342</v>
      </c>
      <c r="B343" s="8">
        <v>40558</v>
      </c>
      <c r="C343" s="7">
        <v>1</v>
      </c>
      <c r="D343" s="7">
        <v>0</v>
      </c>
      <c r="E343" s="7">
        <v>1</v>
      </c>
      <c r="F343" s="7">
        <v>17</v>
      </c>
      <c r="G343" s="7" t="b">
        <v>0</v>
      </c>
      <c r="H343" s="7">
        <v>6</v>
      </c>
      <c r="I343" s="7">
        <v>2</v>
      </c>
      <c r="J343" s="37">
        <v>0.32</v>
      </c>
      <c r="K343" s="6" t="str">
        <f t="shared" si="5"/>
        <v>Sat</v>
      </c>
      <c r="L343" s="25">
        <f>IF(DATA_1_M[[#This Row],[TEMP]]="",AVERAGE(DATA_1_M[TEMP]),DATA_1_M[[#This Row],[TEMP]])</f>
        <v>0.32</v>
      </c>
      <c r="M343" s="64">
        <f>TIME(DATA_1_M[[#This Row],[HR]],,)</f>
        <v>0.70833333333333337</v>
      </c>
      <c r="N343" s="7" t="str">
        <f>TEXT(DATA_1_M[[#This Row],[DTEDAY]],"MMM")</f>
        <v>Jan</v>
      </c>
      <c r="O343" s="7" t="str">
        <f>TEXT(DATA_1_M[[#This Row],[DTEDAY]],"YYY")</f>
        <v>2011</v>
      </c>
      <c r="P343" s="7" t="str" cm="1">
        <f t="array" ref="P343">_xlfn.SWITCH(DATA_1_M[[#This Row],[WEATHERSIT]],1,"CLEAR SKY",2,"MIST SKY",3,"DARK SKY",4,"RAINY &amp; DARK SKY")</f>
        <v>MIST SKY</v>
      </c>
      <c r="Q343" s="7" t="str" cm="1">
        <f t="array" ref="Q343">_xlfn.SWITCH(DATA_1_M[[#This Row],[SEASON]],1,"WINTER",2,"SUMMER",3,"MONSOON",4,"POST MONSOON/AUTUMN")</f>
        <v>WINTER</v>
      </c>
    </row>
    <row r="344" spans="1:17" ht="12.75" x14ac:dyDescent="0.2">
      <c r="A344" s="9">
        <v>343</v>
      </c>
      <c r="B344" s="8">
        <v>40558</v>
      </c>
      <c r="C344" s="7">
        <v>1</v>
      </c>
      <c r="D344" s="7">
        <v>0</v>
      </c>
      <c r="E344" s="7">
        <v>1</v>
      </c>
      <c r="F344" s="7">
        <v>18</v>
      </c>
      <c r="G344" s="7" t="b">
        <v>0</v>
      </c>
      <c r="H344" s="7">
        <v>6</v>
      </c>
      <c r="I344" s="7">
        <v>2</v>
      </c>
      <c r="J344" s="37">
        <v>0.3</v>
      </c>
      <c r="K344" s="6" t="str">
        <f t="shared" si="5"/>
        <v>Sat</v>
      </c>
      <c r="L344" s="25">
        <f>IF(DATA_1_M[[#This Row],[TEMP]]="",AVERAGE(DATA_1_M[TEMP]),DATA_1_M[[#This Row],[TEMP]])</f>
        <v>0.3</v>
      </c>
      <c r="M344" s="64">
        <f>TIME(DATA_1_M[[#This Row],[HR]],,)</f>
        <v>0.75</v>
      </c>
      <c r="N344" s="7" t="str">
        <f>TEXT(DATA_1_M[[#This Row],[DTEDAY]],"MMM")</f>
        <v>Jan</v>
      </c>
      <c r="O344" s="7" t="str">
        <f>TEXT(DATA_1_M[[#This Row],[DTEDAY]],"YYY")</f>
        <v>2011</v>
      </c>
      <c r="P344" s="7" t="str" cm="1">
        <f t="array" ref="P344">_xlfn.SWITCH(DATA_1_M[[#This Row],[WEATHERSIT]],1,"CLEAR SKY",2,"MIST SKY",3,"DARK SKY",4,"RAINY &amp; DARK SKY")</f>
        <v>MIST SKY</v>
      </c>
      <c r="Q344" s="7" t="str" cm="1">
        <f t="array" ref="Q344">_xlfn.SWITCH(DATA_1_M[[#This Row],[SEASON]],1,"WINTER",2,"SUMMER",3,"MONSOON",4,"POST MONSOON/AUTUMN")</f>
        <v>WINTER</v>
      </c>
    </row>
    <row r="345" spans="1:17" ht="12.75" x14ac:dyDescent="0.2">
      <c r="A345" s="9">
        <v>344</v>
      </c>
      <c r="B345" s="8">
        <v>40558</v>
      </c>
      <c r="C345" s="7">
        <v>1</v>
      </c>
      <c r="D345" s="7">
        <v>0</v>
      </c>
      <c r="E345" s="7">
        <v>1</v>
      </c>
      <c r="F345" s="7">
        <v>19</v>
      </c>
      <c r="G345" s="7" t="b">
        <v>0</v>
      </c>
      <c r="H345" s="7">
        <v>6</v>
      </c>
      <c r="I345" s="7">
        <v>2</v>
      </c>
      <c r="J345" s="37">
        <v>0.32</v>
      </c>
      <c r="K345" s="6" t="str">
        <f t="shared" si="5"/>
        <v>Sat</v>
      </c>
      <c r="L345" s="25">
        <f>IF(DATA_1_M[[#This Row],[TEMP]]="",AVERAGE(DATA_1_M[TEMP]),DATA_1_M[[#This Row],[TEMP]])</f>
        <v>0.32</v>
      </c>
      <c r="M345" s="64">
        <f>TIME(DATA_1_M[[#This Row],[HR]],,)</f>
        <v>0.79166666666666663</v>
      </c>
      <c r="N345" s="7" t="str">
        <f>TEXT(DATA_1_M[[#This Row],[DTEDAY]],"MMM")</f>
        <v>Jan</v>
      </c>
      <c r="O345" s="7" t="str">
        <f>TEXT(DATA_1_M[[#This Row],[DTEDAY]],"YYY")</f>
        <v>2011</v>
      </c>
      <c r="P345" s="7" t="str" cm="1">
        <f t="array" ref="P345">_xlfn.SWITCH(DATA_1_M[[#This Row],[WEATHERSIT]],1,"CLEAR SKY",2,"MIST SKY",3,"DARK SKY",4,"RAINY &amp; DARK SKY")</f>
        <v>MIST SKY</v>
      </c>
      <c r="Q345" s="7" t="str" cm="1">
        <f t="array" ref="Q345">_xlfn.SWITCH(DATA_1_M[[#This Row],[SEASON]],1,"WINTER",2,"SUMMER",3,"MONSOON",4,"POST MONSOON/AUTUMN")</f>
        <v>WINTER</v>
      </c>
    </row>
    <row r="346" spans="1:17" ht="12.75" x14ac:dyDescent="0.2">
      <c r="A346" s="9">
        <v>345</v>
      </c>
      <c r="B346" s="8">
        <v>40558</v>
      </c>
      <c r="C346" s="7">
        <v>1</v>
      </c>
      <c r="D346" s="7">
        <v>0</v>
      </c>
      <c r="E346" s="7">
        <v>1</v>
      </c>
      <c r="F346" s="7">
        <v>20</v>
      </c>
      <c r="G346" s="7" t="b">
        <v>0</v>
      </c>
      <c r="H346" s="7">
        <v>6</v>
      </c>
      <c r="I346" s="7">
        <v>2</v>
      </c>
      <c r="J346" s="37">
        <v>0.32</v>
      </c>
      <c r="K346" s="6" t="str">
        <f t="shared" si="5"/>
        <v>Sat</v>
      </c>
      <c r="L346" s="25">
        <f>IF(DATA_1_M[[#This Row],[TEMP]]="",AVERAGE(DATA_1_M[TEMP]),DATA_1_M[[#This Row],[TEMP]])</f>
        <v>0.32</v>
      </c>
      <c r="M346" s="64">
        <f>TIME(DATA_1_M[[#This Row],[HR]],,)</f>
        <v>0.83333333333333337</v>
      </c>
      <c r="N346" s="7" t="str">
        <f>TEXT(DATA_1_M[[#This Row],[DTEDAY]],"MMM")</f>
        <v>Jan</v>
      </c>
      <c r="O346" s="7" t="str">
        <f>TEXT(DATA_1_M[[#This Row],[DTEDAY]],"YYY")</f>
        <v>2011</v>
      </c>
      <c r="P346" s="7" t="str" cm="1">
        <f t="array" ref="P346">_xlfn.SWITCH(DATA_1_M[[#This Row],[WEATHERSIT]],1,"CLEAR SKY",2,"MIST SKY",3,"DARK SKY",4,"RAINY &amp; DARK SKY")</f>
        <v>MIST SKY</v>
      </c>
      <c r="Q346" s="7" t="str" cm="1">
        <f t="array" ref="Q346">_xlfn.SWITCH(DATA_1_M[[#This Row],[SEASON]],1,"WINTER",2,"SUMMER",3,"MONSOON",4,"POST MONSOON/AUTUMN")</f>
        <v>WINTER</v>
      </c>
    </row>
    <row r="347" spans="1:17" ht="12.75" x14ac:dyDescent="0.2">
      <c r="A347" s="9">
        <v>346</v>
      </c>
      <c r="B347" s="8">
        <v>40558</v>
      </c>
      <c r="C347" s="7">
        <v>1</v>
      </c>
      <c r="D347" s="7">
        <v>0</v>
      </c>
      <c r="E347" s="7">
        <v>1</v>
      </c>
      <c r="F347" s="7">
        <v>21</v>
      </c>
      <c r="G347" s="7" t="b">
        <v>0</v>
      </c>
      <c r="H347" s="7">
        <v>6</v>
      </c>
      <c r="I347" s="7">
        <v>2</v>
      </c>
      <c r="J347" s="37">
        <v>0.32</v>
      </c>
      <c r="K347" s="6" t="str">
        <f t="shared" si="5"/>
        <v>Sat</v>
      </c>
      <c r="L347" s="25">
        <f>IF(DATA_1_M[[#This Row],[TEMP]]="",AVERAGE(DATA_1_M[TEMP]),DATA_1_M[[#This Row],[TEMP]])</f>
        <v>0.32</v>
      </c>
      <c r="M347" s="64">
        <f>TIME(DATA_1_M[[#This Row],[HR]],,)</f>
        <v>0.875</v>
      </c>
      <c r="N347" s="7" t="str">
        <f>TEXT(DATA_1_M[[#This Row],[DTEDAY]],"MMM")</f>
        <v>Jan</v>
      </c>
      <c r="O347" s="7" t="str">
        <f>TEXT(DATA_1_M[[#This Row],[DTEDAY]],"YYY")</f>
        <v>2011</v>
      </c>
      <c r="P347" s="7" t="str" cm="1">
        <f t="array" ref="P347">_xlfn.SWITCH(DATA_1_M[[#This Row],[WEATHERSIT]],1,"CLEAR SKY",2,"MIST SKY",3,"DARK SKY",4,"RAINY &amp; DARK SKY")</f>
        <v>MIST SKY</v>
      </c>
      <c r="Q347" s="7" t="str" cm="1">
        <f t="array" ref="Q347">_xlfn.SWITCH(DATA_1_M[[#This Row],[SEASON]],1,"WINTER",2,"SUMMER",3,"MONSOON",4,"POST MONSOON/AUTUMN")</f>
        <v>WINTER</v>
      </c>
    </row>
    <row r="348" spans="1:17" ht="12.75" x14ac:dyDescent="0.2">
      <c r="A348" s="9">
        <v>347</v>
      </c>
      <c r="B348" s="8">
        <v>40558</v>
      </c>
      <c r="C348" s="7">
        <v>1</v>
      </c>
      <c r="D348" s="7">
        <v>0</v>
      </c>
      <c r="E348" s="7">
        <v>1</v>
      </c>
      <c r="F348" s="7">
        <v>22</v>
      </c>
      <c r="G348" s="7" t="b">
        <v>0</v>
      </c>
      <c r="H348" s="7">
        <v>6</v>
      </c>
      <c r="I348" s="7">
        <v>2</v>
      </c>
      <c r="J348" s="37">
        <v>0.3</v>
      </c>
      <c r="K348" s="6" t="str">
        <f t="shared" si="5"/>
        <v>Sat</v>
      </c>
      <c r="L348" s="25">
        <f>IF(DATA_1_M[[#This Row],[TEMP]]="",AVERAGE(DATA_1_M[TEMP]),DATA_1_M[[#This Row],[TEMP]])</f>
        <v>0.3</v>
      </c>
      <c r="M348" s="64">
        <f>TIME(DATA_1_M[[#This Row],[HR]],,)</f>
        <v>0.91666666666666663</v>
      </c>
      <c r="N348" s="7" t="str">
        <f>TEXT(DATA_1_M[[#This Row],[DTEDAY]],"MMM")</f>
        <v>Jan</v>
      </c>
      <c r="O348" s="7" t="str">
        <f>TEXT(DATA_1_M[[#This Row],[DTEDAY]],"YYY")</f>
        <v>2011</v>
      </c>
      <c r="P348" s="7" t="str" cm="1">
        <f t="array" ref="P348">_xlfn.SWITCH(DATA_1_M[[#This Row],[WEATHERSIT]],1,"CLEAR SKY",2,"MIST SKY",3,"DARK SKY",4,"RAINY &amp; DARK SKY")</f>
        <v>MIST SKY</v>
      </c>
      <c r="Q348" s="7" t="str" cm="1">
        <f t="array" ref="Q348">_xlfn.SWITCH(DATA_1_M[[#This Row],[SEASON]],1,"WINTER",2,"SUMMER",3,"MONSOON",4,"POST MONSOON/AUTUMN")</f>
        <v>WINTER</v>
      </c>
    </row>
    <row r="349" spans="1:17" ht="12.75" x14ac:dyDescent="0.2">
      <c r="A349" s="9">
        <v>348</v>
      </c>
      <c r="B349" s="8">
        <v>40558</v>
      </c>
      <c r="C349" s="7">
        <v>1</v>
      </c>
      <c r="D349" s="7">
        <v>0</v>
      </c>
      <c r="E349" s="7">
        <v>1</v>
      </c>
      <c r="F349" s="7">
        <v>23</v>
      </c>
      <c r="G349" s="7" t="b">
        <v>0</v>
      </c>
      <c r="H349" s="7">
        <v>6</v>
      </c>
      <c r="I349" s="7">
        <v>1</v>
      </c>
      <c r="J349" s="37">
        <v>0.3</v>
      </c>
      <c r="K349" s="6" t="str">
        <f t="shared" si="5"/>
        <v>Sat</v>
      </c>
      <c r="L349" s="25">
        <f>IF(DATA_1_M[[#This Row],[TEMP]]="",AVERAGE(DATA_1_M[TEMP]),DATA_1_M[[#This Row],[TEMP]])</f>
        <v>0.3</v>
      </c>
      <c r="M349" s="64">
        <f>TIME(DATA_1_M[[#This Row],[HR]],,)</f>
        <v>0.95833333333333337</v>
      </c>
      <c r="N349" s="7" t="str">
        <f>TEXT(DATA_1_M[[#This Row],[DTEDAY]],"MMM")</f>
        <v>Jan</v>
      </c>
      <c r="O349" s="7" t="str">
        <f>TEXT(DATA_1_M[[#This Row],[DTEDAY]],"YYY")</f>
        <v>2011</v>
      </c>
      <c r="P349" s="7" t="str" cm="1">
        <f t="array" ref="P349">_xlfn.SWITCH(DATA_1_M[[#This Row],[WEATHERSIT]],1,"CLEAR SKY",2,"MIST SKY",3,"DARK SKY",4,"RAINY &amp; DARK SKY")</f>
        <v>CLEAR SKY</v>
      </c>
      <c r="Q349" s="7" t="str" cm="1">
        <f t="array" ref="Q349">_xlfn.SWITCH(DATA_1_M[[#This Row],[SEASON]],1,"WINTER",2,"SUMMER",3,"MONSOON",4,"POST MONSOON/AUTUMN")</f>
        <v>WINTER</v>
      </c>
    </row>
    <row r="350" spans="1:17" ht="12.75" x14ac:dyDescent="0.2">
      <c r="A350" s="9">
        <v>349</v>
      </c>
      <c r="B350" s="8">
        <v>40559</v>
      </c>
      <c r="C350" s="7">
        <v>1</v>
      </c>
      <c r="D350" s="7">
        <v>0</v>
      </c>
      <c r="E350" s="7">
        <v>1</v>
      </c>
      <c r="F350" s="7">
        <v>0</v>
      </c>
      <c r="G350" s="7" t="b">
        <v>0</v>
      </c>
      <c r="H350" s="7">
        <v>0</v>
      </c>
      <c r="I350" s="7">
        <v>1</v>
      </c>
      <c r="J350" s="37">
        <v>0.26</v>
      </c>
      <c r="K350" s="6" t="str">
        <f t="shared" si="5"/>
        <v>Sun</v>
      </c>
      <c r="L350" s="25">
        <f>IF(DATA_1_M[[#This Row],[TEMP]]="",AVERAGE(DATA_1_M[TEMP]),DATA_1_M[[#This Row],[TEMP]])</f>
        <v>0.26</v>
      </c>
      <c r="M350" s="64">
        <f>TIME(DATA_1_M[[#This Row],[HR]],,)</f>
        <v>0</v>
      </c>
      <c r="N350" s="7" t="str">
        <f>TEXT(DATA_1_M[[#This Row],[DTEDAY]],"MMM")</f>
        <v>Jan</v>
      </c>
      <c r="O350" s="7" t="str">
        <f>TEXT(DATA_1_M[[#This Row],[DTEDAY]],"YYY")</f>
        <v>2011</v>
      </c>
      <c r="P350" s="7" t="str" cm="1">
        <f t="array" ref="P350">_xlfn.SWITCH(DATA_1_M[[#This Row],[WEATHERSIT]],1,"CLEAR SKY",2,"MIST SKY",3,"DARK SKY",4,"RAINY &amp; DARK SKY")</f>
        <v>CLEAR SKY</v>
      </c>
      <c r="Q350" s="7" t="str" cm="1">
        <f t="array" ref="Q350">_xlfn.SWITCH(DATA_1_M[[#This Row],[SEASON]],1,"WINTER",2,"SUMMER",3,"MONSOON",4,"POST MONSOON/AUTUMN")</f>
        <v>WINTER</v>
      </c>
    </row>
    <row r="351" spans="1:17" ht="12.75" x14ac:dyDescent="0.2">
      <c r="A351" s="9">
        <v>350</v>
      </c>
      <c r="B351" s="8">
        <v>40559</v>
      </c>
      <c r="C351" s="7">
        <v>1</v>
      </c>
      <c r="D351" s="7">
        <v>0</v>
      </c>
      <c r="E351" s="7">
        <v>1</v>
      </c>
      <c r="F351" s="7">
        <v>1</v>
      </c>
      <c r="G351" s="7" t="b">
        <v>0</v>
      </c>
      <c r="H351" s="7">
        <v>0</v>
      </c>
      <c r="I351" s="7">
        <v>1</v>
      </c>
      <c r="J351" s="37">
        <v>0.26</v>
      </c>
      <c r="K351" s="6" t="str">
        <f t="shared" si="5"/>
        <v>Sun</v>
      </c>
      <c r="L351" s="25">
        <f>IF(DATA_1_M[[#This Row],[TEMP]]="",AVERAGE(DATA_1_M[TEMP]),DATA_1_M[[#This Row],[TEMP]])</f>
        <v>0.26</v>
      </c>
      <c r="M351" s="64">
        <f>TIME(DATA_1_M[[#This Row],[HR]],,)</f>
        <v>4.1666666666666664E-2</v>
      </c>
      <c r="N351" s="7" t="str">
        <f>TEXT(DATA_1_M[[#This Row],[DTEDAY]],"MMM")</f>
        <v>Jan</v>
      </c>
      <c r="O351" s="7" t="str">
        <f>TEXT(DATA_1_M[[#This Row],[DTEDAY]],"YYY")</f>
        <v>2011</v>
      </c>
      <c r="P351" s="7" t="str" cm="1">
        <f t="array" ref="P351">_xlfn.SWITCH(DATA_1_M[[#This Row],[WEATHERSIT]],1,"CLEAR SKY",2,"MIST SKY",3,"DARK SKY",4,"RAINY &amp; DARK SKY")</f>
        <v>CLEAR SKY</v>
      </c>
      <c r="Q351" s="7" t="str" cm="1">
        <f t="array" ref="Q351">_xlfn.SWITCH(DATA_1_M[[#This Row],[SEASON]],1,"WINTER",2,"SUMMER",3,"MONSOON",4,"POST MONSOON/AUTUMN")</f>
        <v>WINTER</v>
      </c>
    </row>
    <row r="352" spans="1:17" ht="12.75" x14ac:dyDescent="0.2">
      <c r="A352" s="9">
        <v>351</v>
      </c>
      <c r="B352" s="8">
        <v>40559</v>
      </c>
      <c r="C352" s="7">
        <v>1</v>
      </c>
      <c r="D352" s="7">
        <v>0</v>
      </c>
      <c r="E352" s="7">
        <v>1</v>
      </c>
      <c r="F352" s="7">
        <v>2</v>
      </c>
      <c r="G352" s="7" t="b">
        <v>0</v>
      </c>
      <c r="H352" s="7">
        <v>0</v>
      </c>
      <c r="I352" s="7">
        <v>1</v>
      </c>
      <c r="J352" s="37">
        <v>0.26</v>
      </c>
      <c r="K352" s="6" t="str">
        <f t="shared" si="5"/>
        <v>Sun</v>
      </c>
      <c r="L352" s="25">
        <f>IF(DATA_1_M[[#This Row],[TEMP]]="",AVERAGE(DATA_1_M[TEMP]),DATA_1_M[[#This Row],[TEMP]])</f>
        <v>0.26</v>
      </c>
      <c r="M352" s="64">
        <f>TIME(DATA_1_M[[#This Row],[HR]],,)</f>
        <v>8.3333333333333329E-2</v>
      </c>
      <c r="N352" s="7" t="str">
        <f>TEXT(DATA_1_M[[#This Row],[DTEDAY]],"MMM")</f>
        <v>Jan</v>
      </c>
      <c r="O352" s="7" t="str">
        <f>TEXT(DATA_1_M[[#This Row],[DTEDAY]],"YYY")</f>
        <v>2011</v>
      </c>
      <c r="P352" s="7" t="str" cm="1">
        <f t="array" ref="P352">_xlfn.SWITCH(DATA_1_M[[#This Row],[WEATHERSIT]],1,"CLEAR SKY",2,"MIST SKY",3,"DARK SKY",4,"RAINY &amp; DARK SKY")</f>
        <v>CLEAR SKY</v>
      </c>
      <c r="Q352" s="7" t="str" cm="1">
        <f t="array" ref="Q352">_xlfn.SWITCH(DATA_1_M[[#This Row],[SEASON]],1,"WINTER",2,"SUMMER",3,"MONSOON",4,"POST MONSOON/AUTUMN")</f>
        <v>WINTER</v>
      </c>
    </row>
    <row r="353" spans="1:17" ht="12.75" x14ac:dyDescent="0.2">
      <c r="A353" s="9">
        <v>352</v>
      </c>
      <c r="B353" s="8">
        <v>40559</v>
      </c>
      <c r="C353" s="7">
        <v>1</v>
      </c>
      <c r="D353" s="7">
        <v>0</v>
      </c>
      <c r="E353" s="7">
        <v>1</v>
      </c>
      <c r="F353" s="7">
        <v>3</v>
      </c>
      <c r="G353" s="7" t="b">
        <v>0</v>
      </c>
      <c r="H353" s="7">
        <v>0</v>
      </c>
      <c r="I353" s="7">
        <v>1</v>
      </c>
      <c r="J353" s="37">
        <v>0.22</v>
      </c>
      <c r="K353" s="6" t="str">
        <f t="shared" si="5"/>
        <v>Sun</v>
      </c>
      <c r="L353" s="25">
        <f>IF(DATA_1_M[[#This Row],[TEMP]]="",AVERAGE(DATA_1_M[TEMP]),DATA_1_M[[#This Row],[TEMP]])</f>
        <v>0.22</v>
      </c>
      <c r="M353" s="64">
        <f>TIME(DATA_1_M[[#This Row],[HR]],,)</f>
        <v>0.125</v>
      </c>
      <c r="N353" s="7" t="str">
        <f>TEXT(DATA_1_M[[#This Row],[DTEDAY]],"MMM")</f>
        <v>Jan</v>
      </c>
      <c r="O353" s="7" t="str">
        <f>TEXT(DATA_1_M[[#This Row],[DTEDAY]],"YYY")</f>
        <v>2011</v>
      </c>
      <c r="P353" s="7" t="str" cm="1">
        <f t="array" ref="P353">_xlfn.SWITCH(DATA_1_M[[#This Row],[WEATHERSIT]],1,"CLEAR SKY",2,"MIST SKY",3,"DARK SKY",4,"RAINY &amp; DARK SKY")</f>
        <v>CLEAR SKY</v>
      </c>
      <c r="Q353" s="7" t="str" cm="1">
        <f t="array" ref="Q353">_xlfn.SWITCH(DATA_1_M[[#This Row],[SEASON]],1,"WINTER",2,"SUMMER",3,"MONSOON",4,"POST MONSOON/AUTUMN")</f>
        <v>WINTER</v>
      </c>
    </row>
    <row r="354" spans="1:17" ht="12.75" x14ac:dyDescent="0.2">
      <c r="A354" s="9">
        <v>353</v>
      </c>
      <c r="B354" s="8">
        <v>40559</v>
      </c>
      <c r="C354" s="7">
        <v>1</v>
      </c>
      <c r="D354" s="7">
        <v>0</v>
      </c>
      <c r="E354" s="7">
        <v>1</v>
      </c>
      <c r="F354" s="7">
        <v>4</v>
      </c>
      <c r="G354" s="7" t="b">
        <v>0</v>
      </c>
      <c r="H354" s="7">
        <v>0</v>
      </c>
      <c r="I354" s="7">
        <v>1</v>
      </c>
      <c r="J354" s="37">
        <v>0.26</v>
      </c>
      <c r="K354" s="6" t="str">
        <f t="shared" si="5"/>
        <v>Sun</v>
      </c>
      <c r="L354" s="25">
        <f>IF(DATA_1_M[[#This Row],[TEMP]]="",AVERAGE(DATA_1_M[TEMP]),DATA_1_M[[#This Row],[TEMP]])</f>
        <v>0.26</v>
      </c>
      <c r="M354" s="64">
        <f>TIME(DATA_1_M[[#This Row],[HR]],,)</f>
        <v>0.16666666666666666</v>
      </c>
      <c r="N354" s="7" t="str">
        <f>TEXT(DATA_1_M[[#This Row],[DTEDAY]],"MMM")</f>
        <v>Jan</v>
      </c>
      <c r="O354" s="7" t="str">
        <f>TEXT(DATA_1_M[[#This Row],[DTEDAY]],"YYY")</f>
        <v>2011</v>
      </c>
      <c r="P354" s="7" t="str" cm="1">
        <f t="array" ref="P354">_xlfn.SWITCH(DATA_1_M[[#This Row],[WEATHERSIT]],1,"CLEAR SKY",2,"MIST SKY",3,"DARK SKY",4,"RAINY &amp; DARK SKY")</f>
        <v>CLEAR SKY</v>
      </c>
      <c r="Q354" s="7" t="str" cm="1">
        <f t="array" ref="Q354">_xlfn.SWITCH(DATA_1_M[[#This Row],[SEASON]],1,"WINTER",2,"SUMMER",3,"MONSOON",4,"POST MONSOON/AUTUMN")</f>
        <v>WINTER</v>
      </c>
    </row>
    <row r="355" spans="1:17" ht="12.75" x14ac:dyDescent="0.2">
      <c r="A355" s="9">
        <v>354</v>
      </c>
      <c r="B355" s="8">
        <v>40559</v>
      </c>
      <c r="C355" s="7">
        <v>1</v>
      </c>
      <c r="D355" s="7">
        <v>0</v>
      </c>
      <c r="E355" s="7">
        <v>1</v>
      </c>
      <c r="F355" s="7">
        <v>5</v>
      </c>
      <c r="G355" s="7" t="b">
        <v>0</v>
      </c>
      <c r="H355" s="7">
        <v>0</v>
      </c>
      <c r="I355" s="7">
        <v>2</v>
      </c>
      <c r="J355" s="37">
        <v>0.26</v>
      </c>
      <c r="K355" s="6" t="str">
        <f t="shared" si="5"/>
        <v>Sun</v>
      </c>
      <c r="L355" s="25">
        <f>IF(DATA_1_M[[#This Row],[TEMP]]="",AVERAGE(DATA_1_M[TEMP]),DATA_1_M[[#This Row],[TEMP]])</f>
        <v>0.26</v>
      </c>
      <c r="M355" s="64">
        <f>TIME(DATA_1_M[[#This Row],[HR]],,)</f>
        <v>0.20833333333333334</v>
      </c>
      <c r="N355" s="7" t="str">
        <f>TEXT(DATA_1_M[[#This Row],[DTEDAY]],"MMM")</f>
        <v>Jan</v>
      </c>
      <c r="O355" s="7" t="str">
        <f>TEXT(DATA_1_M[[#This Row],[DTEDAY]],"YYY")</f>
        <v>2011</v>
      </c>
      <c r="P355" s="7" t="str" cm="1">
        <f t="array" ref="P355">_xlfn.SWITCH(DATA_1_M[[#This Row],[WEATHERSIT]],1,"CLEAR SKY",2,"MIST SKY",3,"DARK SKY",4,"RAINY &amp; DARK SKY")</f>
        <v>MIST SKY</v>
      </c>
      <c r="Q355" s="7" t="str" cm="1">
        <f t="array" ref="Q355">_xlfn.SWITCH(DATA_1_M[[#This Row],[SEASON]],1,"WINTER",2,"SUMMER",3,"MONSOON",4,"POST MONSOON/AUTUMN")</f>
        <v>WINTER</v>
      </c>
    </row>
    <row r="356" spans="1:17" ht="12.75" x14ac:dyDescent="0.2">
      <c r="A356" s="9">
        <v>355</v>
      </c>
      <c r="B356" s="8">
        <v>40559</v>
      </c>
      <c r="C356" s="7">
        <v>1</v>
      </c>
      <c r="D356" s="7">
        <v>0</v>
      </c>
      <c r="E356" s="7">
        <v>1</v>
      </c>
      <c r="F356" s="7">
        <v>6</v>
      </c>
      <c r="G356" s="7" t="b">
        <v>0</v>
      </c>
      <c r="H356" s="7">
        <v>0</v>
      </c>
      <c r="I356" s="7">
        <v>2</v>
      </c>
      <c r="J356" s="37">
        <v>0.26</v>
      </c>
      <c r="K356" s="6" t="str">
        <f t="shared" si="5"/>
        <v>Sun</v>
      </c>
      <c r="L356" s="25">
        <f>IF(DATA_1_M[[#This Row],[TEMP]]="",AVERAGE(DATA_1_M[TEMP]),DATA_1_M[[#This Row],[TEMP]])</f>
        <v>0.26</v>
      </c>
      <c r="M356" s="64">
        <f>TIME(DATA_1_M[[#This Row],[HR]],,)</f>
        <v>0.25</v>
      </c>
      <c r="N356" s="7" t="str">
        <f>TEXT(DATA_1_M[[#This Row],[DTEDAY]],"MMM")</f>
        <v>Jan</v>
      </c>
      <c r="O356" s="7" t="str">
        <f>TEXT(DATA_1_M[[#This Row],[DTEDAY]],"YYY")</f>
        <v>2011</v>
      </c>
      <c r="P356" s="7" t="str" cm="1">
        <f t="array" ref="P356">_xlfn.SWITCH(DATA_1_M[[#This Row],[WEATHERSIT]],1,"CLEAR SKY",2,"MIST SKY",3,"DARK SKY",4,"RAINY &amp; DARK SKY")</f>
        <v>MIST SKY</v>
      </c>
      <c r="Q356" s="7" t="str" cm="1">
        <f t="array" ref="Q356">_xlfn.SWITCH(DATA_1_M[[#This Row],[SEASON]],1,"WINTER",2,"SUMMER",3,"MONSOON",4,"POST MONSOON/AUTUMN")</f>
        <v>WINTER</v>
      </c>
    </row>
    <row r="357" spans="1:17" ht="12.75" x14ac:dyDescent="0.2">
      <c r="A357" s="9">
        <v>356</v>
      </c>
      <c r="B357" s="8">
        <v>40559</v>
      </c>
      <c r="C357" s="7">
        <v>1</v>
      </c>
      <c r="D357" s="7">
        <v>0</v>
      </c>
      <c r="E357" s="7">
        <v>1</v>
      </c>
      <c r="F357" s="7">
        <v>7</v>
      </c>
      <c r="G357" s="7" t="b">
        <v>0</v>
      </c>
      <c r="H357" s="7">
        <v>0</v>
      </c>
      <c r="I357" s="7">
        <v>2</v>
      </c>
      <c r="J357" s="37">
        <v>0.24</v>
      </c>
      <c r="K357" s="6" t="str">
        <f t="shared" si="5"/>
        <v>Sun</v>
      </c>
      <c r="L357" s="25">
        <f>IF(DATA_1_M[[#This Row],[TEMP]]="",AVERAGE(DATA_1_M[TEMP]),DATA_1_M[[#This Row],[TEMP]])</f>
        <v>0.24</v>
      </c>
      <c r="M357" s="64">
        <f>TIME(DATA_1_M[[#This Row],[HR]],,)</f>
        <v>0.29166666666666669</v>
      </c>
      <c r="N357" s="7" t="str">
        <f>TEXT(DATA_1_M[[#This Row],[DTEDAY]],"MMM")</f>
        <v>Jan</v>
      </c>
      <c r="O357" s="7" t="str">
        <f>TEXT(DATA_1_M[[#This Row],[DTEDAY]],"YYY")</f>
        <v>2011</v>
      </c>
      <c r="P357" s="7" t="str" cm="1">
        <f t="array" ref="P357">_xlfn.SWITCH(DATA_1_M[[#This Row],[WEATHERSIT]],1,"CLEAR SKY",2,"MIST SKY",3,"DARK SKY",4,"RAINY &amp; DARK SKY")</f>
        <v>MIST SKY</v>
      </c>
      <c r="Q357" s="7" t="str" cm="1">
        <f t="array" ref="Q357">_xlfn.SWITCH(DATA_1_M[[#This Row],[SEASON]],1,"WINTER",2,"SUMMER",3,"MONSOON",4,"POST MONSOON/AUTUMN")</f>
        <v>WINTER</v>
      </c>
    </row>
    <row r="358" spans="1:17" ht="12.75" x14ac:dyDescent="0.2">
      <c r="A358" s="9">
        <v>357</v>
      </c>
      <c r="B358" s="8">
        <v>40559</v>
      </c>
      <c r="C358" s="7">
        <v>1</v>
      </c>
      <c r="D358" s="7">
        <v>0</v>
      </c>
      <c r="E358" s="7">
        <v>1</v>
      </c>
      <c r="F358" s="7">
        <v>8</v>
      </c>
      <c r="G358" s="7" t="b">
        <v>0</v>
      </c>
      <c r="H358" s="7">
        <v>0</v>
      </c>
      <c r="I358" s="7">
        <v>1</v>
      </c>
      <c r="J358" s="37">
        <v>0.22</v>
      </c>
      <c r="K358" s="6" t="str">
        <f t="shared" si="5"/>
        <v>Sun</v>
      </c>
      <c r="L358" s="25">
        <f>IF(DATA_1_M[[#This Row],[TEMP]]="",AVERAGE(DATA_1_M[TEMP]),DATA_1_M[[#This Row],[TEMP]])</f>
        <v>0.22</v>
      </c>
      <c r="M358" s="64">
        <f>TIME(DATA_1_M[[#This Row],[HR]],,)</f>
        <v>0.33333333333333331</v>
      </c>
      <c r="N358" s="7" t="str">
        <f>TEXT(DATA_1_M[[#This Row],[DTEDAY]],"MMM")</f>
        <v>Jan</v>
      </c>
      <c r="O358" s="7" t="str">
        <f>TEXT(DATA_1_M[[#This Row],[DTEDAY]],"YYY")</f>
        <v>2011</v>
      </c>
      <c r="P358" s="7" t="str" cm="1">
        <f t="array" ref="P358">_xlfn.SWITCH(DATA_1_M[[#This Row],[WEATHERSIT]],1,"CLEAR SKY",2,"MIST SKY",3,"DARK SKY",4,"RAINY &amp; DARK SKY")</f>
        <v>CLEAR SKY</v>
      </c>
      <c r="Q358" s="7" t="str" cm="1">
        <f t="array" ref="Q358">_xlfn.SWITCH(DATA_1_M[[#This Row],[SEASON]],1,"WINTER",2,"SUMMER",3,"MONSOON",4,"POST MONSOON/AUTUMN")</f>
        <v>WINTER</v>
      </c>
    </row>
    <row r="359" spans="1:17" ht="12.75" x14ac:dyDescent="0.2">
      <c r="A359" s="9">
        <v>358</v>
      </c>
      <c r="B359" s="8">
        <v>40559</v>
      </c>
      <c r="C359" s="7">
        <v>1</v>
      </c>
      <c r="D359" s="7">
        <v>0</v>
      </c>
      <c r="E359" s="7">
        <v>1</v>
      </c>
      <c r="F359" s="7">
        <v>9</v>
      </c>
      <c r="G359" s="7" t="b">
        <v>0</v>
      </c>
      <c r="H359" s="7">
        <v>0</v>
      </c>
      <c r="I359" s="7">
        <v>1</v>
      </c>
      <c r="J359" s="37">
        <v>0.22</v>
      </c>
      <c r="K359" s="6" t="str">
        <f t="shared" si="5"/>
        <v>Sun</v>
      </c>
      <c r="L359" s="25">
        <f>IF(DATA_1_M[[#This Row],[TEMP]]="",AVERAGE(DATA_1_M[TEMP]),DATA_1_M[[#This Row],[TEMP]])</f>
        <v>0.22</v>
      </c>
      <c r="M359" s="64">
        <f>TIME(DATA_1_M[[#This Row],[HR]],,)</f>
        <v>0.375</v>
      </c>
      <c r="N359" s="7" t="str">
        <f>TEXT(DATA_1_M[[#This Row],[DTEDAY]],"MMM")</f>
        <v>Jan</v>
      </c>
      <c r="O359" s="7" t="str">
        <f>TEXT(DATA_1_M[[#This Row],[DTEDAY]],"YYY")</f>
        <v>2011</v>
      </c>
      <c r="P359" s="7" t="str" cm="1">
        <f t="array" ref="P359">_xlfn.SWITCH(DATA_1_M[[#This Row],[WEATHERSIT]],1,"CLEAR SKY",2,"MIST SKY",3,"DARK SKY",4,"RAINY &amp; DARK SKY")</f>
        <v>CLEAR SKY</v>
      </c>
      <c r="Q359" s="7" t="str" cm="1">
        <f t="array" ref="Q359">_xlfn.SWITCH(DATA_1_M[[#This Row],[SEASON]],1,"WINTER",2,"SUMMER",3,"MONSOON",4,"POST MONSOON/AUTUMN")</f>
        <v>WINTER</v>
      </c>
    </row>
    <row r="360" spans="1:17" ht="12.75" x14ac:dyDescent="0.2">
      <c r="A360" s="9">
        <v>359</v>
      </c>
      <c r="B360" s="8">
        <v>40559</v>
      </c>
      <c r="C360" s="7">
        <v>1</v>
      </c>
      <c r="D360" s="7">
        <v>0</v>
      </c>
      <c r="E360" s="7">
        <v>1</v>
      </c>
      <c r="F360" s="7">
        <v>10</v>
      </c>
      <c r="G360" s="7" t="b">
        <v>0</v>
      </c>
      <c r="H360" s="7">
        <v>0</v>
      </c>
      <c r="I360" s="7">
        <v>1</v>
      </c>
      <c r="J360" s="37">
        <v>0.22</v>
      </c>
      <c r="K360" s="6" t="str">
        <f t="shared" si="5"/>
        <v>Sun</v>
      </c>
      <c r="L360" s="25">
        <f>IF(DATA_1_M[[#This Row],[TEMP]]="",AVERAGE(DATA_1_M[TEMP]),DATA_1_M[[#This Row],[TEMP]])</f>
        <v>0.22</v>
      </c>
      <c r="M360" s="64">
        <f>TIME(DATA_1_M[[#This Row],[HR]],,)</f>
        <v>0.41666666666666669</v>
      </c>
      <c r="N360" s="7" t="str">
        <f>TEXT(DATA_1_M[[#This Row],[DTEDAY]],"MMM")</f>
        <v>Jan</v>
      </c>
      <c r="O360" s="7" t="str">
        <f>TEXT(DATA_1_M[[#This Row],[DTEDAY]],"YYY")</f>
        <v>2011</v>
      </c>
      <c r="P360" s="7" t="str" cm="1">
        <f t="array" ref="P360">_xlfn.SWITCH(DATA_1_M[[#This Row],[WEATHERSIT]],1,"CLEAR SKY",2,"MIST SKY",3,"DARK SKY",4,"RAINY &amp; DARK SKY")</f>
        <v>CLEAR SKY</v>
      </c>
      <c r="Q360" s="7" t="str" cm="1">
        <f t="array" ref="Q360">_xlfn.SWITCH(DATA_1_M[[#This Row],[SEASON]],1,"WINTER",2,"SUMMER",3,"MONSOON",4,"POST MONSOON/AUTUMN")</f>
        <v>WINTER</v>
      </c>
    </row>
    <row r="361" spans="1:17" ht="12.75" x14ac:dyDescent="0.2">
      <c r="A361" s="9">
        <v>360</v>
      </c>
      <c r="B361" s="8">
        <v>40559</v>
      </c>
      <c r="C361" s="7">
        <v>1</v>
      </c>
      <c r="D361" s="7">
        <v>0</v>
      </c>
      <c r="E361" s="7">
        <v>1</v>
      </c>
      <c r="F361" s="7">
        <v>11</v>
      </c>
      <c r="G361" s="7" t="b">
        <v>0</v>
      </c>
      <c r="H361" s="7">
        <v>0</v>
      </c>
      <c r="I361" s="7">
        <v>1</v>
      </c>
      <c r="J361" s="37">
        <v>0.24</v>
      </c>
      <c r="K361" s="6" t="str">
        <f t="shared" si="5"/>
        <v>Sun</v>
      </c>
      <c r="L361" s="25">
        <f>IF(DATA_1_M[[#This Row],[TEMP]]="",AVERAGE(DATA_1_M[TEMP]),DATA_1_M[[#This Row],[TEMP]])</f>
        <v>0.24</v>
      </c>
      <c r="M361" s="64">
        <f>TIME(DATA_1_M[[#This Row],[HR]],,)</f>
        <v>0.45833333333333331</v>
      </c>
      <c r="N361" s="7" t="str">
        <f>TEXT(DATA_1_M[[#This Row],[DTEDAY]],"MMM")</f>
        <v>Jan</v>
      </c>
      <c r="O361" s="7" t="str">
        <f>TEXT(DATA_1_M[[#This Row],[DTEDAY]],"YYY")</f>
        <v>2011</v>
      </c>
      <c r="P361" s="7" t="str" cm="1">
        <f t="array" ref="P361">_xlfn.SWITCH(DATA_1_M[[#This Row],[WEATHERSIT]],1,"CLEAR SKY",2,"MIST SKY",3,"DARK SKY",4,"RAINY &amp; DARK SKY")</f>
        <v>CLEAR SKY</v>
      </c>
      <c r="Q361" s="7" t="str" cm="1">
        <f t="array" ref="Q361">_xlfn.SWITCH(DATA_1_M[[#This Row],[SEASON]],1,"WINTER",2,"SUMMER",3,"MONSOON",4,"POST MONSOON/AUTUMN")</f>
        <v>WINTER</v>
      </c>
    </row>
    <row r="362" spans="1:17" ht="12.75" x14ac:dyDescent="0.2">
      <c r="A362" s="9">
        <v>361</v>
      </c>
      <c r="B362" s="8">
        <v>40559</v>
      </c>
      <c r="C362" s="7">
        <v>1</v>
      </c>
      <c r="D362" s="7">
        <v>0</v>
      </c>
      <c r="E362" s="7">
        <v>1</v>
      </c>
      <c r="F362" s="7">
        <v>12</v>
      </c>
      <c r="G362" s="7" t="b">
        <v>0</v>
      </c>
      <c r="H362" s="7">
        <v>0</v>
      </c>
      <c r="I362" s="7">
        <v>1</v>
      </c>
      <c r="J362" s="37">
        <v>0.24</v>
      </c>
      <c r="K362" s="6" t="str">
        <f t="shared" si="5"/>
        <v>Sun</v>
      </c>
      <c r="L362" s="25">
        <f>IF(DATA_1_M[[#This Row],[TEMP]]="",AVERAGE(DATA_1_M[TEMP]),DATA_1_M[[#This Row],[TEMP]])</f>
        <v>0.24</v>
      </c>
      <c r="M362" s="64">
        <f>TIME(DATA_1_M[[#This Row],[HR]],,)</f>
        <v>0.5</v>
      </c>
      <c r="N362" s="7" t="str">
        <f>TEXT(DATA_1_M[[#This Row],[DTEDAY]],"MMM")</f>
        <v>Jan</v>
      </c>
      <c r="O362" s="7" t="str">
        <f>TEXT(DATA_1_M[[#This Row],[DTEDAY]],"YYY")</f>
        <v>2011</v>
      </c>
      <c r="P362" s="7" t="str" cm="1">
        <f t="array" ref="P362">_xlfn.SWITCH(DATA_1_M[[#This Row],[WEATHERSIT]],1,"CLEAR SKY",2,"MIST SKY",3,"DARK SKY",4,"RAINY &amp; DARK SKY")</f>
        <v>CLEAR SKY</v>
      </c>
      <c r="Q362" s="7" t="str" cm="1">
        <f t="array" ref="Q362">_xlfn.SWITCH(DATA_1_M[[#This Row],[SEASON]],1,"WINTER",2,"SUMMER",3,"MONSOON",4,"POST MONSOON/AUTUMN")</f>
        <v>WINTER</v>
      </c>
    </row>
    <row r="363" spans="1:17" ht="12.75" x14ac:dyDescent="0.2">
      <c r="A363" s="9">
        <v>362</v>
      </c>
      <c r="B363" s="8">
        <v>40559</v>
      </c>
      <c r="C363" s="7">
        <v>1</v>
      </c>
      <c r="D363" s="7">
        <v>0</v>
      </c>
      <c r="E363" s="7">
        <v>1</v>
      </c>
      <c r="F363" s="7">
        <v>13</v>
      </c>
      <c r="G363" s="7" t="b">
        <v>0</v>
      </c>
      <c r="H363" s="7">
        <v>0</v>
      </c>
      <c r="I363" s="7">
        <v>1</v>
      </c>
      <c r="J363" s="37">
        <v>0.26</v>
      </c>
      <c r="K363" s="6" t="str">
        <f t="shared" si="5"/>
        <v>Sun</v>
      </c>
      <c r="L363" s="25">
        <f>IF(DATA_1_M[[#This Row],[TEMP]]="",AVERAGE(DATA_1_M[TEMP]),DATA_1_M[[#This Row],[TEMP]])</f>
        <v>0.26</v>
      </c>
      <c r="M363" s="64">
        <f>TIME(DATA_1_M[[#This Row],[HR]],,)</f>
        <v>0.54166666666666663</v>
      </c>
      <c r="N363" s="7" t="str">
        <f>TEXT(DATA_1_M[[#This Row],[DTEDAY]],"MMM")</f>
        <v>Jan</v>
      </c>
      <c r="O363" s="7" t="str">
        <f>TEXT(DATA_1_M[[#This Row],[DTEDAY]],"YYY")</f>
        <v>2011</v>
      </c>
      <c r="P363" s="7" t="str" cm="1">
        <f t="array" ref="P363">_xlfn.SWITCH(DATA_1_M[[#This Row],[WEATHERSIT]],1,"CLEAR SKY",2,"MIST SKY",3,"DARK SKY",4,"RAINY &amp; DARK SKY")</f>
        <v>CLEAR SKY</v>
      </c>
      <c r="Q363" s="7" t="str" cm="1">
        <f t="array" ref="Q363">_xlfn.SWITCH(DATA_1_M[[#This Row],[SEASON]],1,"WINTER",2,"SUMMER",3,"MONSOON",4,"POST MONSOON/AUTUMN")</f>
        <v>WINTER</v>
      </c>
    </row>
    <row r="364" spans="1:17" ht="12.75" x14ac:dyDescent="0.2">
      <c r="A364" s="9">
        <v>363</v>
      </c>
      <c r="B364" s="8">
        <v>40559</v>
      </c>
      <c r="C364" s="7">
        <v>1</v>
      </c>
      <c r="D364" s="7">
        <v>0</v>
      </c>
      <c r="E364" s="7">
        <v>1</v>
      </c>
      <c r="F364" s="7">
        <v>14</v>
      </c>
      <c r="G364" s="7" t="b">
        <v>0</v>
      </c>
      <c r="H364" s="7">
        <v>0</v>
      </c>
      <c r="I364" s="7">
        <v>1</v>
      </c>
      <c r="J364" s="37">
        <v>0.28000000000000003</v>
      </c>
      <c r="K364" s="6" t="str">
        <f t="shared" si="5"/>
        <v>Sun</v>
      </c>
      <c r="L364" s="25">
        <f>IF(DATA_1_M[[#This Row],[TEMP]]="",AVERAGE(DATA_1_M[TEMP]),DATA_1_M[[#This Row],[TEMP]])</f>
        <v>0.28000000000000003</v>
      </c>
      <c r="M364" s="64">
        <f>TIME(DATA_1_M[[#This Row],[HR]],,)</f>
        <v>0.58333333333333337</v>
      </c>
      <c r="N364" s="7" t="str">
        <f>TEXT(DATA_1_M[[#This Row],[DTEDAY]],"MMM")</f>
        <v>Jan</v>
      </c>
      <c r="O364" s="7" t="str">
        <f>TEXT(DATA_1_M[[#This Row],[DTEDAY]],"YYY")</f>
        <v>2011</v>
      </c>
      <c r="P364" s="7" t="str" cm="1">
        <f t="array" ref="P364">_xlfn.SWITCH(DATA_1_M[[#This Row],[WEATHERSIT]],1,"CLEAR SKY",2,"MIST SKY",3,"DARK SKY",4,"RAINY &amp; DARK SKY")</f>
        <v>CLEAR SKY</v>
      </c>
      <c r="Q364" s="7" t="str" cm="1">
        <f t="array" ref="Q364">_xlfn.SWITCH(DATA_1_M[[#This Row],[SEASON]],1,"WINTER",2,"SUMMER",3,"MONSOON",4,"POST MONSOON/AUTUMN")</f>
        <v>WINTER</v>
      </c>
    </row>
    <row r="365" spans="1:17" ht="12.75" x14ac:dyDescent="0.2">
      <c r="A365" s="9">
        <v>364</v>
      </c>
      <c r="B365" s="8">
        <v>40559</v>
      </c>
      <c r="C365" s="7">
        <v>1</v>
      </c>
      <c r="D365" s="7">
        <v>0</v>
      </c>
      <c r="E365" s="7">
        <v>1</v>
      </c>
      <c r="F365" s="7">
        <v>15</v>
      </c>
      <c r="G365" s="7" t="b">
        <v>0</v>
      </c>
      <c r="H365" s="7">
        <v>0</v>
      </c>
      <c r="I365" s="7">
        <v>1</v>
      </c>
      <c r="J365" s="37">
        <v>0.26</v>
      </c>
      <c r="K365" s="6" t="str">
        <f t="shared" si="5"/>
        <v>Sun</v>
      </c>
      <c r="L365" s="25">
        <f>IF(DATA_1_M[[#This Row],[TEMP]]="",AVERAGE(DATA_1_M[TEMP]),DATA_1_M[[#This Row],[TEMP]])</f>
        <v>0.26</v>
      </c>
      <c r="M365" s="64">
        <f>TIME(DATA_1_M[[#This Row],[HR]],,)</f>
        <v>0.625</v>
      </c>
      <c r="N365" s="7" t="str">
        <f>TEXT(DATA_1_M[[#This Row],[DTEDAY]],"MMM")</f>
        <v>Jan</v>
      </c>
      <c r="O365" s="7" t="str">
        <f>TEXT(DATA_1_M[[#This Row],[DTEDAY]],"YYY")</f>
        <v>2011</v>
      </c>
      <c r="P365" s="7" t="str" cm="1">
        <f t="array" ref="P365">_xlfn.SWITCH(DATA_1_M[[#This Row],[WEATHERSIT]],1,"CLEAR SKY",2,"MIST SKY",3,"DARK SKY",4,"RAINY &amp; DARK SKY")</f>
        <v>CLEAR SKY</v>
      </c>
      <c r="Q365" s="7" t="str" cm="1">
        <f t="array" ref="Q365">_xlfn.SWITCH(DATA_1_M[[#This Row],[SEASON]],1,"WINTER",2,"SUMMER",3,"MONSOON",4,"POST MONSOON/AUTUMN")</f>
        <v>WINTER</v>
      </c>
    </row>
    <row r="366" spans="1:17" ht="12.75" x14ac:dyDescent="0.2">
      <c r="A366" s="9">
        <v>365</v>
      </c>
      <c r="B366" s="8">
        <v>40559</v>
      </c>
      <c r="C366" s="7">
        <v>1</v>
      </c>
      <c r="D366" s="7">
        <v>0</v>
      </c>
      <c r="E366" s="7">
        <v>1</v>
      </c>
      <c r="F366" s="7">
        <v>16</v>
      </c>
      <c r="G366" s="7" t="b">
        <v>0</v>
      </c>
      <c r="H366" s="7">
        <v>0</v>
      </c>
      <c r="I366" s="7">
        <v>1</v>
      </c>
      <c r="J366" s="37">
        <v>0.24</v>
      </c>
      <c r="K366" s="6" t="str">
        <f t="shared" si="5"/>
        <v>Sun</v>
      </c>
      <c r="L366" s="25">
        <f>IF(DATA_1_M[[#This Row],[TEMP]]="",AVERAGE(DATA_1_M[TEMP]),DATA_1_M[[#This Row],[TEMP]])</f>
        <v>0.24</v>
      </c>
      <c r="M366" s="64">
        <f>TIME(DATA_1_M[[#This Row],[HR]],,)</f>
        <v>0.66666666666666663</v>
      </c>
      <c r="N366" s="7" t="str">
        <f>TEXT(DATA_1_M[[#This Row],[DTEDAY]],"MMM")</f>
        <v>Jan</v>
      </c>
      <c r="O366" s="7" t="str">
        <f>TEXT(DATA_1_M[[#This Row],[DTEDAY]],"YYY")</f>
        <v>2011</v>
      </c>
      <c r="P366" s="7" t="str" cm="1">
        <f t="array" ref="P366">_xlfn.SWITCH(DATA_1_M[[#This Row],[WEATHERSIT]],1,"CLEAR SKY",2,"MIST SKY",3,"DARK SKY",4,"RAINY &amp; DARK SKY")</f>
        <v>CLEAR SKY</v>
      </c>
      <c r="Q366" s="7" t="str" cm="1">
        <f t="array" ref="Q366">_xlfn.SWITCH(DATA_1_M[[#This Row],[SEASON]],1,"WINTER",2,"SUMMER",3,"MONSOON",4,"POST MONSOON/AUTUMN")</f>
        <v>WINTER</v>
      </c>
    </row>
    <row r="367" spans="1:17" ht="12.75" x14ac:dyDescent="0.2">
      <c r="A367" s="9">
        <v>366</v>
      </c>
      <c r="B367" s="8">
        <v>40559</v>
      </c>
      <c r="C367" s="7">
        <v>1</v>
      </c>
      <c r="D367" s="7">
        <v>0</v>
      </c>
      <c r="E367" s="7">
        <v>1</v>
      </c>
      <c r="F367" s="7">
        <v>17</v>
      </c>
      <c r="G367" s="7" t="b">
        <v>0</v>
      </c>
      <c r="H367" s="7">
        <v>0</v>
      </c>
      <c r="I367" s="7">
        <v>1</v>
      </c>
      <c r="J367" s="37">
        <v>0.22</v>
      </c>
      <c r="K367" s="6" t="str">
        <f t="shared" si="5"/>
        <v>Sun</v>
      </c>
      <c r="L367" s="25">
        <f>IF(DATA_1_M[[#This Row],[TEMP]]="",AVERAGE(DATA_1_M[TEMP]),DATA_1_M[[#This Row],[TEMP]])</f>
        <v>0.22</v>
      </c>
      <c r="M367" s="64">
        <f>TIME(DATA_1_M[[#This Row],[HR]],,)</f>
        <v>0.70833333333333337</v>
      </c>
      <c r="N367" s="7" t="str">
        <f>TEXT(DATA_1_M[[#This Row],[DTEDAY]],"MMM")</f>
        <v>Jan</v>
      </c>
      <c r="O367" s="7" t="str">
        <f>TEXT(DATA_1_M[[#This Row],[DTEDAY]],"YYY")</f>
        <v>2011</v>
      </c>
      <c r="P367" s="7" t="str" cm="1">
        <f t="array" ref="P367">_xlfn.SWITCH(DATA_1_M[[#This Row],[WEATHERSIT]],1,"CLEAR SKY",2,"MIST SKY",3,"DARK SKY",4,"RAINY &amp; DARK SKY")</f>
        <v>CLEAR SKY</v>
      </c>
      <c r="Q367" s="7" t="str" cm="1">
        <f t="array" ref="Q367">_xlfn.SWITCH(DATA_1_M[[#This Row],[SEASON]],1,"WINTER",2,"SUMMER",3,"MONSOON",4,"POST MONSOON/AUTUMN")</f>
        <v>WINTER</v>
      </c>
    </row>
    <row r="368" spans="1:17" ht="12.75" x14ac:dyDescent="0.2">
      <c r="A368" s="9">
        <v>367</v>
      </c>
      <c r="B368" s="8">
        <v>40559</v>
      </c>
      <c r="C368" s="7">
        <v>1</v>
      </c>
      <c r="D368" s="7">
        <v>0</v>
      </c>
      <c r="E368" s="7">
        <v>1</v>
      </c>
      <c r="F368" s="7">
        <v>18</v>
      </c>
      <c r="G368" s="7" t="b">
        <v>0</v>
      </c>
      <c r="H368" s="7">
        <v>0</v>
      </c>
      <c r="I368" s="7">
        <v>1</v>
      </c>
      <c r="J368" s="37">
        <v>0.2</v>
      </c>
      <c r="K368" s="6" t="str">
        <f t="shared" si="5"/>
        <v>Sun</v>
      </c>
      <c r="L368" s="25">
        <f>IF(DATA_1_M[[#This Row],[TEMP]]="",AVERAGE(DATA_1_M[TEMP]),DATA_1_M[[#This Row],[TEMP]])</f>
        <v>0.2</v>
      </c>
      <c r="M368" s="64">
        <f>TIME(DATA_1_M[[#This Row],[HR]],,)</f>
        <v>0.75</v>
      </c>
      <c r="N368" s="7" t="str">
        <f>TEXT(DATA_1_M[[#This Row],[DTEDAY]],"MMM")</f>
        <v>Jan</v>
      </c>
      <c r="O368" s="7" t="str">
        <f>TEXT(DATA_1_M[[#This Row],[DTEDAY]],"YYY")</f>
        <v>2011</v>
      </c>
      <c r="P368" s="7" t="str" cm="1">
        <f t="array" ref="P368">_xlfn.SWITCH(DATA_1_M[[#This Row],[WEATHERSIT]],1,"CLEAR SKY",2,"MIST SKY",3,"DARK SKY",4,"RAINY &amp; DARK SKY")</f>
        <v>CLEAR SKY</v>
      </c>
      <c r="Q368" s="7" t="str" cm="1">
        <f t="array" ref="Q368">_xlfn.SWITCH(DATA_1_M[[#This Row],[SEASON]],1,"WINTER",2,"SUMMER",3,"MONSOON",4,"POST MONSOON/AUTUMN")</f>
        <v>WINTER</v>
      </c>
    </row>
    <row r="369" spans="1:17" ht="12.75" x14ac:dyDescent="0.2">
      <c r="A369" s="9">
        <v>368</v>
      </c>
      <c r="B369" s="8">
        <v>40559</v>
      </c>
      <c r="C369" s="7">
        <v>1</v>
      </c>
      <c r="D369" s="7">
        <v>0</v>
      </c>
      <c r="E369" s="7">
        <v>1</v>
      </c>
      <c r="F369" s="7">
        <v>19</v>
      </c>
      <c r="G369" s="7" t="b">
        <v>0</v>
      </c>
      <c r="H369" s="7">
        <v>0</v>
      </c>
      <c r="I369" s="7">
        <v>1</v>
      </c>
      <c r="J369" s="37">
        <v>0.18</v>
      </c>
      <c r="K369" s="6" t="str">
        <f t="shared" si="5"/>
        <v>Sun</v>
      </c>
      <c r="L369" s="25">
        <f>IF(DATA_1_M[[#This Row],[TEMP]]="",AVERAGE(DATA_1_M[TEMP]),DATA_1_M[[#This Row],[TEMP]])</f>
        <v>0.18</v>
      </c>
      <c r="M369" s="64">
        <f>TIME(DATA_1_M[[#This Row],[HR]],,)</f>
        <v>0.79166666666666663</v>
      </c>
      <c r="N369" s="7" t="str">
        <f>TEXT(DATA_1_M[[#This Row],[DTEDAY]],"MMM")</f>
        <v>Jan</v>
      </c>
      <c r="O369" s="7" t="str">
        <f>TEXT(DATA_1_M[[#This Row],[DTEDAY]],"YYY")</f>
        <v>2011</v>
      </c>
      <c r="P369" s="7" t="str" cm="1">
        <f t="array" ref="P369">_xlfn.SWITCH(DATA_1_M[[#This Row],[WEATHERSIT]],1,"CLEAR SKY",2,"MIST SKY",3,"DARK SKY",4,"RAINY &amp; DARK SKY")</f>
        <v>CLEAR SKY</v>
      </c>
      <c r="Q369" s="7" t="str" cm="1">
        <f t="array" ref="Q369">_xlfn.SWITCH(DATA_1_M[[#This Row],[SEASON]],1,"WINTER",2,"SUMMER",3,"MONSOON",4,"POST MONSOON/AUTUMN")</f>
        <v>WINTER</v>
      </c>
    </row>
    <row r="370" spans="1:17" ht="12.75" x14ac:dyDescent="0.2">
      <c r="A370" s="9">
        <v>369</v>
      </c>
      <c r="B370" s="8">
        <v>40559</v>
      </c>
      <c r="C370" s="7">
        <v>1</v>
      </c>
      <c r="D370" s="7">
        <v>0</v>
      </c>
      <c r="E370" s="7">
        <v>1</v>
      </c>
      <c r="F370" s="7">
        <v>20</v>
      </c>
      <c r="G370" s="7" t="b">
        <v>0</v>
      </c>
      <c r="H370" s="7">
        <v>0</v>
      </c>
      <c r="I370" s="7">
        <v>1</v>
      </c>
      <c r="J370" s="37">
        <v>0.18</v>
      </c>
      <c r="K370" s="6" t="str">
        <f t="shared" si="5"/>
        <v>Sun</v>
      </c>
      <c r="L370" s="25">
        <f>IF(DATA_1_M[[#This Row],[TEMP]]="",AVERAGE(DATA_1_M[TEMP]),DATA_1_M[[#This Row],[TEMP]])</f>
        <v>0.18</v>
      </c>
      <c r="M370" s="64">
        <f>TIME(DATA_1_M[[#This Row],[HR]],,)</f>
        <v>0.83333333333333337</v>
      </c>
      <c r="N370" s="7" t="str">
        <f>TEXT(DATA_1_M[[#This Row],[DTEDAY]],"MMM")</f>
        <v>Jan</v>
      </c>
      <c r="O370" s="7" t="str">
        <f>TEXT(DATA_1_M[[#This Row],[DTEDAY]],"YYY")</f>
        <v>2011</v>
      </c>
      <c r="P370" s="7" t="str" cm="1">
        <f t="array" ref="P370">_xlfn.SWITCH(DATA_1_M[[#This Row],[WEATHERSIT]],1,"CLEAR SKY",2,"MIST SKY",3,"DARK SKY",4,"RAINY &amp; DARK SKY")</f>
        <v>CLEAR SKY</v>
      </c>
      <c r="Q370" s="7" t="str" cm="1">
        <f t="array" ref="Q370">_xlfn.SWITCH(DATA_1_M[[#This Row],[SEASON]],1,"WINTER",2,"SUMMER",3,"MONSOON",4,"POST MONSOON/AUTUMN")</f>
        <v>WINTER</v>
      </c>
    </row>
    <row r="371" spans="1:17" ht="12.75" x14ac:dyDescent="0.2">
      <c r="A371" s="9">
        <v>370</v>
      </c>
      <c r="B371" s="8">
        <v>40559</v>
      </c>
      <c r="C371" s="7">
        <v>1</v>
      </c>
      <c r="D371" s="7">
        <v>0</v>
      </c>
      <c r="E371" s="7">
        <v>1</v>
      </c>
      <c r="F371" s="7">
        <v>21</v>
      </c>
      <c r="G371" s="7" t="b">
        <v>0</v>
      </c>
      <c r="H371" s="7">
        <v>0</v>
      </c>
      <c r="I371" s="7">
        <v>1</v>
      </c>
      <c r="J371" s="37">
        <v>0.18</v>
      </c>
      <c r="K371" s="6" t="str">
        <f t="shared" si="5"/>
        <v>Sun</v>
      </c>
      <c r="L371" s="25">
        <f>IF(DATA_1_M[[#This Row],[TEMP]]="",AVERAGE(DATA_1_M[TEMP]),DATA_1_M[[#This Row],[TEMP]])</f>
        <v>0.18</v>
      </c>
      <c r="M371" s="64">
        <f>TIME(DATA_1_M[[#This Row],[HR]],,)</f>
        <v>0.875</v>
      </c>
      <c r="N371" s="7" t="str">
        <f>TEXT(DATA_1_M[[#This Row],[DTEDAY]],"MMM")</f>
        <v>Jan</v>
      </c>
      <c r="O371" s="7" t="str">
        <f>TEXT(DATA_1_M[[#This Row],[DTEDAY]],"YYY")</f>
        <v>2011</v>
      </c>
      <c r="P371" s="7" t="str" cm="1">
        <f t="array" ref="P371">_xlfn.SWITCH(DATA_1_M[[#This Row],[WEATHERSIT]],1,"CLEAR SKY",2,"MIST SKY",3,"DARK SKY",4,"RAINY &amp; DARK SKY")</f>
        <v>CLEAR SKY</v>
      </c>
      <c r="Q371" s="7" t="str" cm="1">
        <f t="array" ref="Q371">_xlfn.SWITCH(DATA_1_M[[#This Row],[SEASON]],1,"WINTER",2,"SUMMER",3,"MONSOON",4,"POST MONSOON/AUTUMN")</f>
        <v>WINTER</v>
      </c>
    </row>
    <row r="372" spans="1:17" ht="12.75" x14ac:dyDescent="0.2">
      <c r="A372" s="9">
        <v>371</v>
      </c>
      <c r="B372" s="8">
        <v>40559</v>
      </c>
      <c r="C372" s="7">
        <v>1</v>
      </c>
      <c r="D372" s="7">
        <v>0</v>
      </c>
      <c r="E372" s="7">
        <v>1</v>
      </c>
      <c r="F372" s="7">
        <v>22</v>
      </c>
      <c r="G372" s="7" t="b">
        <v>0</v>
      </c>
      <c r="H372" s="7">
        <v>0</v>
      </c>
      <c r="I372" s="7">
        <v>2</v>
      </c>
      <c r="J372" s="37">
        <v>0.2</v>
      </c>
      <c r="K372" s="6" t="str">
        <f t="shared" si="5"/>
        <v>Sun</v>
      </c>
      <c r="L372" s="25">
        <f>IF(DATA_1_M[[#This Row],[TEMP]]="",AVERAGE(DATA_1_M[TEMP]),DATA_1_M[[#This Row],[TEMP]])</f>
        <v>0.2</v>
      </c>
      <c r="M372" s="64">
        <f>TIME(DATA_1_M[[#This Row],[HR]],,)</f>
        <v>0.91666666666666663</v>
      </c>
      <c r="N372" s="7" t="str">
        <f>TEXT(DATA_1_M[[#This Row],[DTEDAY]],"MMM")</f>
        <v>Jan</v>
      </c>
      <c r="O372" s="7" t="str">
        <f>TEXT(DATA_1_M[[#This Row],[DTEDAY]],"YYY")</f>
        <v>2011</v>
      </c>
      <c r="P372" s="7" t="str" cm="1">
        <f t="array" ref="P372">_xlfn.SWITCH(DATA_1_M[[#This Row],[WEATHERSIT]],1,"CLEAR SKY",2,"MIST SKY",3,"DARK SKY",4,"RAINY &amp; DARK SKY")</f>
        <v>MIST SKY</v>
      </c>
      <c r="Q372" s="7" t="str" cm="1">
        <f t="array" ref="Q372">_xlfn.SWITCH(DATA_1_M[[#This Row],[SEASON]],1,"WINTER",2,"SUMMER",3,"MONSOON",4,"POST MONSOON/AUTUMN")</f>
        <v>WINTER</v>
      </c>
    </row>
    <row r="373" spans="1:17" ht="12.75" x14ac:dyDescent="0.2">
      <c r="A373" s="9">
        <v>372</v>
      </c>
      <c r="B373" s="8">
        <v>40559</v>
      </c>
      <c r="C373" s="7">
        <v>1</v>
      </c>
      <c r="D373" s="7">
        <v>0</v>
      </c>
      <c r="E373" s="7">
        <v>1</v>
      </c>
      <c r="F373" s="7">
        <v>23</v>
      </c>
      <c r="G373" s="7" t="b">
        <v>0</v>
      </c>
      <c r="H373" s="7">
        <v>0</v>
      </c>
      <c r="I373" s="7">
        <v>2</v>
      </c>
      <c r="J373" s="37">
        <v>0.2</v>
      </c>
      <c r="K373" s="6" t="str">
        <f t="shared" si="5"/>
        <v>Sun</v>
      </c>
      <c r="L373" s="25">
        <f>IF(DATA_1_M[[#This Row],[TEMP]]="",AVERAGE(DATA_1_M[TEMP]),DATA_1_M[[#This Row],[TEMP]])</f>
        <v>0.2</v>
      </c>
      <c r="M373" s="64">
        <f>TIME(DATA_1_M[[#This Row],[HR]],,)</f>
        <v>0.95833333333333337</v>
      </c>
      <c r="N373" s="7" t="str">
        <f>TEXT(DATA_1_M[[#This Row],[DTEDAY]],"MMM")</f>
        <v>Jan</v>
      </c>
      <c r="O373" s="7" t="str">
        <f>TEXT(DATA_1_M[[#This Row],[DTEDAY]],"YYY")</f>
        <v>2011</v>
      </c>
      <c r="P373" s="7" t="str" cm="1">
        <f t="array" ref="P373">_xlfn.SWITCH(DATA_1_M[[#This Row],[WEATHERSIT]],1,"CLEAR SKY",2,"MIST SKY",3,"DARK SKY",4,"RAINY &amp; DARK SKY")</f>
        <v>MIST SKY</v>
      </c>
      <c r="Q373" s="7" t="str" cm="1">
        <f t="array" ref="Q373">_xlfn.SWITCH(DATA_1_M[[#This Row],[SEASON]],1,"WINTER",2,"SUMMER",3,"MONSOON",4,"POST MONSOON/AUTUMN")</f>
        <v>WINTER</v>
      </c>
    </row>
    <row r="374" spans="1:17" ht="12.75" x14ac:dyDescent="0.2">
      <c r="A374" s="9">
        <v>373</v>
      </c>
      <c r="B374" s="8">
        <v>40560</v>
      </c>
      <c r="C374" s="7">
        <v>1</v>
      </c>
      <c r="D374" s="7">
        <v>0</v>
      </c>
      <c r="E374" s="7">
        <v>1</v>
      </c>
      <c r="F374" s="7">
        <v>0</v>
      </c>
      <c r="G374" s="7" t="b">
        <v>1</v>
      </c>
      <c r="H374" s="7">
        <v>1</v>
      </c>
      <c r="I374" s="7">
        <v>2</v>
      </c>
      <c r="J374" s="37">
        <v>0.2</v>
      </c>
      <c r="K374" s="6" t="str">
        <f t="shared" si="5"/>
        <v>Mon</v>
      </c>
      <c r="L374" s="25">
        <f>IF(DATA_1_M[[#This Row],[TEMP]]="",AVERAGE(DATA_1_M[TEMP]),DATA_1_M[[#This Row],[TEMP]])</f>
        <v>0.2</v>
      </c>
      <c r="M374" s="64">
        <f>TIME(DATA_1_M[[#This Row],[HR]],,)</f>
        <v>0</v>
      </c>
      <c r="N374" s="7" t="str">
        <f>TEXT(DATA_1_M[[#This Row],[DTEDAY]],"MMM")</f>
        <v>Jan</v>
      </c>
      <c r="O374" s="7" t="str">
        <f>TEXT(DATA_1_M[[#This Row],[DTEDAY]],"YYY")</f>
        <v>2011</v>
      </c>
      <c r="P374" s="7" t="str" cm="1">
        <f t="array" ref="P374">_xlfn.SWITCH(DATA_1_M[[#This Row],[WEATHERSIT]],1,"CLEAR SKY",2,"MIST SKY",3,"DARK SKY",4,"RAINY &amp; DARK SKY")</f>
        <v>MIST SKY</v>
      </c>
      <c r="Q374" s="7" t="str" cm="1">
        <f t="array" ref="Q374">_xlfn.SWITCH(DATA_1_M[[#This Row],[SEASON]],1,"WINTER",2,"SUMMER",3,"MONSOON",4,"POST MONSOON/AUTUMN")</f>
        <v>WINTER</v>
      </c>
    </row>
    <row r="375" spans="1:17" ht="12.75" x14ac:dyDescent="0.2">
      <c r="A375" s="9">
        <v>374</v>
      </c>
      <c r="B375" s="8">
        <v>40560</v>
      </c>
      <c r="C375" s="7">
        <v>1</v>
      </c>
      <c r="D375" s="7">
        <v>0</v>
      </c>
      <c r="E375" s="7">
        <v>1</v>
      </c>
      <c r="F375" s="7">
        <v>1</v>
      </c>
      <c r="G375" s="7" t="b">
        <v>1</v>
      </c>
      <c r="H375" s="7">
        <v>1</v>
      </c>
      <c r="I375" s="7">
        <v>2</v>
      </c>
      <c r="J375" s="37">
        <v>0.2</v>
      </c>
      <c r="K375" s="6" t="str">
        <f t="shared" si="5"/>
        <v>Mon</v>
      </c>
      <c r="L375" s="25">
        <f>IF(DATA_1_M[[#This Row],[TEMP]]="",AVERAGE(DATA_1_M[TEMP]),DATA_1_M[[#This Row],[TEMP]])</f>
        <v>0.2</v>
      </c>
      <c r="M375" s="64">
        <f>TIME(DATA_1_M[[#This Row],[HR]],,)</f>
        <v>4.1666666666666664E-2</v>
      </c>
      <c r="N375" s="7" t="str">
        <f>TEXT(DATA_1_M[[#This Row],[DTEDAY]],"MMM")</f>
        <v>Jan</v>
      </c>
      <c r="O375" s="7" t="str">
        <f>TEXT(DATA_1_M[[#This Row],[DTEDAY]],"YYY")</f>
        <v>2011</v>
      </c>
      <c r="P375" s="7" t="str" cm="1">
        <f t="array" ref="P375">_xlfn.SWITCH(DATA_1_M[[#This Row],[WEATHERSIT]],1,"CLEAR SKY",2,"MIST SKY",3,"DARK SKY",4,"RAINY &amp; DARK SKY")</f>
        <v>MIST SKY</v>
      </c>
      <c r="Q375" s="7" t="str" cm="1">
        <f t="array" ref="Q375">_xlfn.SWITCH(DATA_1_M[[#This Row],[SEASON]],1,"WINTER",2,"SUMMER",3,"MONSOON",4,"POST MONSOON/AUTUMN")</f>
        <v>WINTER</v>
      </c>
    </row>
    <row r="376" spans="1:17" ht="12.75" x14ac:dyDescent="0.2">
      <c r="A376" s="9">
        <v>375</v>
      </c>
      <c r="B376" s="8">
        <v>40560</v>
      </c>
      <c r="C376" s="7">
        <v>1</v>
      </c>
      <c r="D376" s="7">
        <v>0</v>
      </c>
      <c r="E376" s="7">
        <v>1</v>
      </c>
      <c r="F376" s="7">
        <v>2</v>
      </c>
      <c r="G376" s="7" t="b">
        <v>1</v>
      </c>
      <c r="H376" s="7">
        <v>1</v>
      </c>
      <c r="I376" s="7">
        <v>2</v>
      </c>
      <c r="J376" s="37">
        <v>0.18</v>
      </c>
      <c r="K376" s="6" t="str">
        <f t="shared" si="5"/>
        <v>Mon</v>
      </c>
      <c r="L376" s="25">
        <f>IF(DATA_1_M[[#This Row],[TEMP]]="",AVERAGE(DATA_1_M[TEMP]),DATA_1_M[[#This Row],[TEMP]])</f>
        <v>0.18</v>
      </c>
      <c r="M376" s="64">
        <f>TIME(DATA_1_M[[#This Row],[HR]],,)</f>
        <v>8.3333333333333329E-2</v>
      </c>
      <c r="N376" s="7" t="str">
        <f>TEXT(DATA_1_M[[#This Row],[DTEDAY]],"MMM")</f>
        <v>Jan</v>
      </c>
      <c r="O376" s="7" t="str">
        <f>TEXT(DATA_1_M[[#This Row],[DTEDAY]],"YYY")</f>
        <v>2011</v>
      </c>
      <c r="P376" s="7" t="str" cm="1">
        <f t="array" ref="P376">_xlfn.SWITCH(DATA_1_M[[#This Row],[WEATHERSIT]],1,"CLEAR SKY",2,"MIST SKY",3,"DARK SKY",4,"RAINY &amp; DARK SKY")</f>
        <v>MIST SKY</v>
      </c>
      <c r="Q376" s="7" t="str" cm="1">
        <f t="array" ref="Q376">_xlfn.SWITCH(DATA_1_M[[#This Row],[SEASON]],1,"WINTER",2,"SUMMER",3,"MONSOON",4,"POST MONSOON/AUTUMN")</f>
        <v>WINTER</v>
      </c>
    </row>
    <row r="377" spans="1:17" ht="12.75" x14ac:dyDescent="0.2">
      <c r="A377" s="9">
        <v>376</v>
      </c>
      <c r="B377" s="8">
        <v>40560</v>
      </c>
      <c r="C377" s="7">
        <v>1</v>
      </c>
      <c r="D377" s="7">
        <v>0</v>
      </c>
      <c r="E377" s="7">
        <v>1</v>
      </c>
      <c r="F377" s="7">
        <v>3</v>
      </c>
      <c r="G377" s="7" t="b">
        <v>1</v>
      </c>
      <c r="H377" s="7">
        <v>1</v>
      </c>
      <c r="I377" s="7">
        <v>2</v>
      </c>
      <c r="J377" s="37">
        <v>0.18</v>
      </c>
      <c r="K377" s="6" t="str">
        <f t="shared" si="5"/>
        <v>Mon</v>
      </c>
      <c r="L377" s="25">
        <f>IF(DATA_1_M[[#This Row],[TEMP]]="",AVERAGE(DATA_1_M[TEMP]),DATA_1_M[[#This Row],[TEMP]])</f>
        <v>0.18</v>
      </c>
      <c r="M377" s="64">
        <f>TIME(DATA_1_M[[#This Row],[HR]],,)</f>
        <v>0.125</v>
      </c>
      <c r="N377" s="7" t="str">
        <f>TEXT(DATA_1_M[[#This Row],[DTEDAY]],"MMM")</f>
        <v>Jan</v>
      </c>
      <c r="O377" s="7" t="str">
        <f>TEXT(DATA_1_M[[#This Row],[DTEDAY]],"YYY")</f>
        <v>2011</v>
      </c>
      <c r="P377" s="7" t="str" cm="1">
        <f t="array" ref="P377">_xlfn.SWITCH(DATA_1_M[[#This Row],[WEATHERSIT]],1,"CLEAR SKY",2,"MIST SKY",3,"DARK SKY",4,"RAINY &amp; DARK SKY")</f>
        <v>MIST SKY</v>
      </c>
      <c r="Q377" s="7" t="str" cm="1">
        <f t="array" ref="Q377">_xlfn.SWITCH(DATA_1_M[[#This Row],[SEASON]],1,"WINTER",2,"SUMMER",3,"MONSOON",4,"POST MONSOON/AUTUMN")</f>
        <v>WINTER</v>
      </c>
    </row>
    <row r="378" spans="1:17" ht="12.75" x14ac:dyDescent="0.2">
      <c r="A378" s="9">
        <v>377</v>
      </c>
      <c r="B378" s="8">
        <v>40560</v>
      </c>
      <c r="C378" s="7">
        <v>1</v>
      </c>
      <c r="D378" s="7">
        <v>0</v>
      </c>
      <c r="E378" s="7">
        <v>1</v>
      </c>
      <c r="F378" s="7">
        <v>4</v>
      </c>
      <c r="G378" s="7" t="b">
        <v>1</v>
      </c>
      <c r="H378" s="7">
        <v>1</v>
      </c>
      <c r="I378" s="7">
        <v>2</v>
      </c>
      <c r="J378" s="37">
        <v>0.18</v>
      </c>
      <c r="K378" s="6" t="str">
        <f t="shared" si="5"/>
        <v>Mon</v>
      </c>
      <c r="L378" s="25">
        <f>IF(DATA_1_M[[#This Row],[TEMP]]="",AVERAGE(DATA_1_M[TEMP]),DATA_1_M[[#This Row],[TEMP]])</f>
        <v>0.18</v>
      </c>
      <c r="M378" s="64">
        <f>TIME(DATA_1_M[[#This Row],[HR]],,)</f>
        <v>0.16666666666666666</v>
      </c>
      <c r="N378" s="7" t="str">
        <f>TEXT(DATA_1_M[[#This Row],[DTEDAY]],"MMM")</f>
        <v>Jan</v>
      </c>
      <c r="O378" s="7" t="str">
        <f>TEXT(DATA_1_M[[#This Row],[DTEDAY]],"YYY")</f>
        <v>2011</v>
      </c>
      <c r="P378" s="7" t="str" cm="1">
        <f t="array" ref="P378">_xlfn.SWITCH(DATA_1_M[[#This Row],[WEATHERSIT]],1,"CLEAR SKY",2,"MIST SKY",3,"DARK SKY",4,"RAINY &amp; DARK SKY")</f>
        <v>MIST SKY</v>
      </c>
      <c r="Q378" s="7" t="str" cm="1">
        <f t="array" ref="Q378">_xlfn.SWITCH(DATA_1_M[[#This Row],[SEASON]],1,"WINTER",2,"SUMMER",3,"MONSOON",4,"POST MONSOON/AUTUMN")</f>
        <v>WINTER</v>
      </c>
    </row>
    <row r="379" spans="1:17" ht="12.75" x14ac:dyDescent="0.2">
      <c r="A379" s="9">
        <v>378</v>
      </c>
      <c r="B379" s="8">
        <v>40560</v>
      </c>
      <c r="C379" s="7">
        <v>1</v>
      </c>
      <c r="D379" s="7">
        <v>0</v>
      </c>
      <c r="E379" s="7">
        <v>1</v>
      </c>
      <c r="F379" s="7">
        <v>5</v>
      </c>
      <c r="G379" s="7" t="b">
        <v>1</v>
      </c>
      <c r="H379" s="7">
        <v>1</v>
      </c>
      <c r="I379" s="7">
        <v>2</v>
      </c>
      <c r="J379" s="37">
        <v>0.18</v>
      </c>
      <c r="K379" s="6" t="str">
        <f t="shared" si="5"/>
        <v>Mon</v>
      </c>
      <c r="L379" s="25">
        <f>IF(DATA_1_M[[#This Row],[TEMP]]="",AVERAGE(DATA_1_M[TEMP]),DATA_1_M[[#This Row],[TEMP]])</f>
        <v>0.18</v>
      </c>
      <c r="M379" s="64">
        <f>TIME(DATA_1_M[[#This Row],[HR]],,)</f>
        <v>0.20833333333333334</v>
      </c>
      <c r="N379" s="7" t="str">
        <f>TEXT(DATA_1_M[[#This Row],[DTEDAY]],"MMM")</f>
        <v>Jan</v>
      </c>
      <c r="O379" s="7" t="str">
        <f>TEXT(DATA_1_M[[#This Row],[DTEDAY]],"YYY")</f>
        <v>2011</v>
      </c>
      <c r="P379" s="7" t="str" cm="1">
        <f t="array" ref="P379">_xlfn.SWITCH(DATA_1_M[[#This Row],[WEATHERSIT]],1,"CLEAR SKY",2,"MIST SKY",3,"DARK SKY",4,"RAINY &amp; DARK SKY")</f>
        <v>MIST SKY</v>
      </c>
      <c r="Q379" s="7" t="str" cm="1">
        <f t="array" ref="Q379">_xlfn.SWITCH(DATA_1_M[[#This Row],[SEASON]],1,"WINTER",2,"SUMMER",3,"MONSOON",4,"POST MONSOON/AUTUMN")</f>
        <v>WINTER</v>
      </c>
    </row>
    <row r="380" spans="1:17" ht="12.75" x14ac:dyDescent="0.2">
      <c r="A380" s="9">
        <v>379</v>
      </c>
      <c r="B380" s="8">
        <v>40560</v>
      </c>
      <c r="C380" s="7">
        <v>1</v>
      </c>
      <c r="D380" s="7">
        <v>0</v>
      </c>
      <c r="E380" s="7">
        <v>1</v>
      </c>
      <c r="F380" s="7">
        <v>6</v>
      </c>
      <c r="G380" s="7" t="b">
        <v>1</v>
      </c>
      <c r="H380" s="7">
        <v>1</v>
      </c>
      <c r="I380" s="7">
        <v>2</v>
      </c>
      <c r="J380" s="37">
        <v>0.18</v>
      </c>
      <c r="K380" s="6" t="str">
        <f t="shared" si="5"/>
        <v>Mon</v>
      </c>
      <c r="L380" s="25">
        <f>IF(DATA_1_M[[#This Row],[TEMP]]="",AVERAGE(DATA_1_M[TEMP]),DATA_1_M[[#This Row],[TEMP]])</f>
        <v>0.18</v>
      </c>
      <c r="M380" s="64">
        <f>TIME(DATA_1_M[[#This Row],[HR]],,)</f>
        <v>0.25</v>
      </c>
      <c r="N380" s="7" t="str">
        <f>TEXT(DATA_1_M[[#This Row],[DTEDAY]],"MMM")</f>
        <v>Jan</v>
      </c>
      <c r="O380" s="7" t="str">
        <f>TEXT(DATA_1_M[[#This Row],[DTEDAY]],"YYY")</f>
        <v>2011</v>
      </c>
      <c r="P380" s="7" t="str" cm="1">
        <f t="array" ref="P380">_xlfn.SWITCH(DATA_1_M[[#This Row],[WEATHERSIT]],1,"CLEAR SKY",2,"MIST SKY",3,"DARK SKY",4,"RAINY &amp; DARK SKY")</f>
        <v>MIST SKY</v>
      </c>
      <c r="Q380" s="7" t="str" cm="1">
        <f t="array" ref="Q380">_xlfn.SWITCH(DATA_1_M[[#This Row],[SEASON]],1,"WINTER",2,"SUMMER",3,"MONSOON",4,"POST MONSOON/AUTUMN")</f>
        <v>WINTER</v>
      </c>
    </row>
    <row r="381" spans="1:17" ht="12.75" x14ac:dyDescent="0.2">
      <c r="A381" s="9">
        <v>380</v>
      </c>
      <c r="B381" s="8">
        <v>40560</v>
      </c>
      <c r="C381" s="7">
        <v>1</v>
      </c>
      <c r="D381" s="7">
        <v>0</v>
      </c>
      <c r="E381" s="7">
        <v>1</v>
      </c>
      <c r="F381" s="7">
        <v>7</v>
      </c>
      <c r="G381" s="7" t="b">
        <v>1</v>
      </c>
      <c r="H381" s="7">
        <v>1</v>
      </c>
      <c r="I381" s="7">
        <v>2</v>
      </c>
      <c r="J381" s="37">
        <v>0.16</v>
      </c>
      <c r="K381" s="6" t="str">
        <f t="shared" si="5"/>
        <v>Mon</v>
      </c>
      <c r="L381" s="25">
        <f>IF(DATA_1_M[[#This Row],[TEMP]]="",AVERAGE(DATA_1_M[TEMP]),DATA_1_M[[#This Row],[TEMP]])</f>
        <v>0.16</v>
      </c>
      <c r="M381" s="64">
        <f>TIME(DATA_1_M[[#This Row],[HR]],,)</f>
        <v>0.29166666666666669</v>
      </c>
      <c r="N381" s="7" t="str">
        <f>TEXT(DATA_1_M[[#This Row],[DTEDAY]],"MMM")</f>
        <v>Jan</v>
      </c>
      <c r="O381" s="7" t="str">
        <f>TEXT(DATA_1_M[[#This Row],[DTEDAY]],"YYY")</f>
        <v>2011</v>
      </c>
      <c r="P381" s="7" t="str" cm="1">
        <f t="array" ref="P381">_xlfn.SWITCH(DATA_1_M[[#This Row],[WEATHERSIT]],1,"CLEAR SKY",2,"MIST SKY",3,"DARK SKY",4,"RAINY &amp; DARK SKY")</f>
        <v>MIST SKY</v>
      </c>
      <c r="Q381" s="7" t="str" cm="1">
        <f t="array" ref="Q381">_xlfn.SWITCH(DATA_1_M[[#This Row],[SEASON]],1,"WINTER",2,"SUMMER",3,"MONSOON",4,"POST MONSOON/AUTUMN")</f>
        <v>WINTER</v>
      </c>
    </row>
    <row r="382" spans="1:17" ht="12.75" x14ac:dyDescent="0.2">
      <c r="A382" s="9">
        <v>381</v>
      </c>
      <c r="B382" s="8">
        <v>40560</v>
      </c>
      <c r="C382" s="7">
        <v>1</v>
      </c>
      <c r="D382" s="7">
        <v>0</v>
      </c>
      <c r="E382" s="7">
        <v>1</v>
      </c>
      <c r="F382" s="7">
        <v>8</v>
      </c>
      <c r="G382" s="7" t="b">
        <v>1</v>
      </c>
      <c r="H382" s="7">
        <v>1</v>
      </c>
      <c r="I382" s="7">
        <v>2</v>
      </c>
      <c r="J382" s="37">
        <v>0.16</v>
      </c>
      <c r="K382" s="6" t="str">
        <f t="shared" si="5"/>
        <v>Mon</v>
      </c>
      <c r="L382" s="25">
        <f>IF(DATA_1_M[[#This Row],[TEMP]]="",AVERAGE(DATA_1_M[TEMP]),DATA_1_M[[#This Row],[TEMP]])</f>
        <v>0.16</v>
      </c>
      <c r="M382" s="64">
        <f>TIME(DATA_1_M[[#This Row],[HR]],,)</f>
        <v>0.33333333333333331</v>
      </c>
      <c r="N382" s="7" t="str">
        <f>TEXT(DATA_1_M[[#This Row],[DTEDAY]],"MMM")</f>
        <v>Jan</v>
      </c>
      <c r="O382" s="7" t="str">
        <f>TEXT(DATA_1_M[[#This Row],[DTEDAY]],"YYY")</f>
        <v>2011</v>
      </c>
      <c r="P382" s="7" t="str" cm="1">
        <f t="array" ref="P382">_xlfn.SWITCH(DATA_1_M[[#This Row],[WEATHERSIT]],1,"CLEAR SKY",2,"MIST SKY",3,"DARK SKY",4,"RAINY &amp; DARK SKY")</f>
        <v>MIST SKY</v>
      </c>
      <c r="Q382" s="7" t="str" cm="1">
        <f t="array" ref="Q382">_xlfn.SWITCH(DATA_1_M[[#This Row],[SEASON]],1,"WINTER",2,"SUMMER",3,"MONSOON",4,"POST MONSOON/AUTUMN")</f>
        <v>WINTER</v>
      </c>
    </row>
    <row r="383" spans="1:17" ht="12.75" x14ac:dyDescent="0.2">
      <c r="A383" s="9">
        <v>382</v>
      </c>
      <c r="B383" s="8">
        <v>40560</v>
      </c>
      <c r="C383" s="7">
        <v>1</v>
      </c>
      <c r="D383" s="7">
        <v>0</v>
      </c>
      <c r="E383" s="7">
        <v>1</v>
      </c>
      <c r="F383" s="7">
        <v>9</v>
      </c>
      <c r="G383" s="7" t="b">
        <v>1</v>
      </c>
      <c r="H383" s="7">
        <v>1</v>
      </c>
      <c r="I383" s="7">
        <v>2</v>
      </c>
      <c r="J383" s="37">
        <v>0.16</v>
      </c>
      <c r="K383" s="6" t="str">
        <f t="shared" si="5"/>
        <v>Mon</v>
      </c>
      <c r="L383" s="25">
        <f>IF(DATA_1_M[[#This Row],[TEMP]]="",AVERAGE(DATA_1_M[TEMP]),DATA_1_M[[#This Row],[TEMP]])</f>
        <v>0.16</v>
      </c>
      <c r="M383" s="64">
        <f>TIME(DATA_1_M[[#This Row],[HR]],,)</f>
        <v>0.375</v>
      </c>
      <c r="N383" s="7" t="str">
        <f>TEXT(DATA_1_M[[#This Row],[DTEDAY]],"MMM")</f>
        <v>Jan</v>
      </c>
      <c r="O383" s="7" t="str">
        <f>TEXT(DATA_1_M[[#This Row],[DTEDAY]],"YYY")</f>
        <v>2011</v>
      </c>
      <c r="P383" s="7" t="str" cm="1">
        <f t="array" ref="P383">_xlfn.SWITCH(DATA_1_M[[#This Row],[WEATHERSIT]],1,"CLEAR SKY",2,"MIST SKY",3,"DARK SKY",4,"RAINY &amp; DARK SKY")</f>
        <v>MIST SKY</v>
      </c>
      <c r="Q383" s="7" t="str" cm="1">
        <f t="array" ref="Q383">_xlfn.SWITCH(DATA_1_M[[#This Row],[SEASON]],1,"WINTER",2,"SUMMER",3,"MONSOON",4,"POST MONSOON/AUTUMN")</f>
        <v>WINTER</v>
      </c>
    </row>
    <row r="384" spans="1:17" ht="12.75" x14ac:dyDescent="0.2">
      <c r="A384" s="9">
        <v>383</v>
      </c>
      <c r="B384" s="8">
        <v>40560</v>
      </c>
      <c r="C384" s="7">
        <v>1</v>
      </c>
      <c r="D384" s="7">
        <v>0</v>
      </c>
      <c r="E384" s="7">
        <v>1</v>
      </c>
      <c r="F384" s="7">
        <v>10</v>
      </c>
      <c r="G384" s="7" t="b">
        <v>1</v>
      </c>
      <c r="H384" s="7">
        <v>1</v>
      </c>
      <c r="I384" s="7">
        <v>2</v>
      </c>
      <c r="J384" s="37">
        <v>0.16</v>
      </c>
      <c r="K384" s="6" t="str">
        <f t="shared" si="5"/>
        <v>Mon</v>
      </c>
      <c r="L384" s="25">
        <f>IF(DATA_1_M[[#This Row],[TEMP]]="",AVERAGE(DATA_1_M[TEMP]),DATA_1_M[[#This Row],[TEMP]])</f>
        <v>0.16</v>
      </c>
      <c r="M384" s="64">
        <f>TIME(DATA_1_M[[#This Row],[HR]],,)</f>
        <v>0.41666666666666669</v>
      </c>
      <c r="N384" s="7" t="str">
        <f>TEXT(DATA_1_M[[#This Row],[DTEDAY]],"MMM")</f>
        <v>Jan</v>
      </c>
      <c r="O384" s="7" t="str">
        <f>TEXT(DATA_1_M[[#This Row],[DTEDAY]],"YYY")</f>
        <v>2011</v>
      </c>
      <c r="P384" s="7" t="str" cm="1">
        <f t="array" ref="P384">_xlfn.SWITCH(DATA_1_M[[#This Row],[WEATHERSIT]],1,"CLEAR SKY",2,"MIST SKY",3,"DARK SKY",4,"RAINY &amp; DARK SKY")</f>
        <v>MIST SKY</v>
      </c>
      <c r="Q384" s="7" t="str" cm="1">
        <f t="array" ref="Q384">_xlfn.SWITCH(DATA_1_M[[#This Row],[SEASON]],1,"WINTER",2,"SUMMER",3,"MONSOON",4,"POST MONSOON/AUTUMN")</f>
        <v>WINTER</v>
      </c>
    </row>
    <row r="385" spans="1:17" ht="12.75" x14ac:dyDescent="0.2">
      <c r="A385" s="9">
        <v>384</v>
      </c>
      <c r="B385" s="8">
        <v>40560</v>
      </c>
      <c r="C385" s="7">
        <v>1</v>
      </c>
      <c r="D385" s="7">
        <v>0</v>
      </c>
      <c r="E385" s="7">
        <v>1</v>
      </c>
      <c r="F385" s="7">
        <v>11</v>
      </c>
      <c r="G385" s="7" t="b">
        <v>1</v>
      </c>
      <c r="H385" s="7">
        <v>1</v>
      </c>
      <c r="I385" s="7">
        <v>2</v>
      </c>
      <c r="J385" s="37">
        <v>0.16</v>
      </c>
      <c r="K385" s="6" t="str">
        <f t="shared" si="5"/>
        <v>Mon</v>
      </c>
      <c r="L385" s="25">
        <f>IF(DATA_1_M[[#This Row],[TEMP]]="",AVERAGE(DATA_1_M[TEMP]),DATA_1_M[[#This Row],[TEMP]])</f>
        <v>0.16</v>
      </c>
      <c r="M385" s="64">
        <f>TIME(DATA_1_M[[#This Row],[HR]],,)</f>
        <v>0.45833333333333331</v>
      </c>
      <c r="N385" s="7" t="str">
        <f>TEXT(DATA_1_M[[#This Row],[DTEDAY]],"MMM")</f>
        <v>Jan</v>
      </c>
      <c r="O385" s="7" t="str">
        <f>TEXT(DATA_1_M[[#This Row],[DTEDAY]],"YYY")</f>
        <v>2011</v>
      </c>
      <c r="P385" s="7" t="str" cm="1">
        <f t="array" ref="P385">_xlfn.SWITCH(DATA_1_M[[#This Row],[WEATHERSIT]],1,"CLEAR SKY",2,"MIST SKY",3,"DARK SKY",4,"RAINY &amp; DARK SKY")</f>
        <v>MIST SKY</v>
      </c>
      <c r="Q385" s="7" t="str" cm="1">
        <f t="array" ref="Q385">_xlfn.SWITCH(DATA_1_M[[#This Row],[SEASON]],1,"WINTER",2,"SUMMER",3,"MONSOON",4,"POST MONSOON/AUTUMN")</f>
        <v>WINTER</v>
      </c>
    </row>
    <row r="386" spans="1:17" ht="12.75" x14ac:dyDescent="0.2">
      <c r="A386" s="9">
        <v>385</v>
      </c>
      <c r="B386" s="8">
        <v>40560</v>
      </c>
      <c r="C386" s="7">
        <v>1</v>
      </c>
      <c r="D386" s="7">
        <v>0</v>
      </c>
      <c r="E386" s="7">
        <v>1</v>
      </c>
      <c r="F386" s="7">
        <v>12</v>
      </c>
      <c r="G386" s="7" t="b">
        <v>1</v>
      </c>
      <c r="H386" s="7">
        <v>1</v>
      </c>
      <c r="I386" s="7">
        <v>2</v>
      </c>
      <c r="J386" s="37">
        <v>0.18</v>
      </c>
      <c r="K386" s="6" t="str">
        <f t="shared" ref="K386:K449" si="6">TEXT(H386+1,"DDD")</f>
        <v>Mon</v>
      </c>
      <c r="L386" s="25">
        <f>IF(DATA_1_M[[#This Row],[TEMP]]="",AVERAGE(DATA_1_M[TEMP]),DATA_1_M[[#This Row],[TEMP]])</f>
        <v>0.18</v>
      </c>
      <c r="M386" s="64">
        <f>TIME(DATA_1_M[[#This Row],[HR]],,)</f>
        <v>0.5</v>
      </c>
      <c r="N386" s="7" t="str">
        <f>TEXT(DATA_1_M[[#This Row],[DTEDAY]],"MMM")</f>
        <v>Jan</v>
      </c>
      <c r="O386" s="7" t="str">
        <f>TEXT(DATA_1_M[[#This Row],[DTEDAY]],"YYY")</f>
        <v>2011</v>
      </c>
      <c r="P386" s="7" t="str" cm="1">
        <f t="array" ref="P386">_xlfn.SWITCH(DATA_1_M[[#This Row],[WEATHERSIT]],1,"CLEAR SKY",2,"MIST SKY",3,"DARK SKY",4,"RAINY &amp; DARK SKY")</f>
        <v>MIST SKY</v>
      </c>
      <c r="Q386" s="7" t="str" cm="1">
        <f t="array" ref="Q386">_xlfn.SWITCH(DATA_1_M[[#This Row],[SEASON]],1,"WINTER",2,"SUMMER",3,"MONSOON",4,"POST MONSOON/AUTUMN")</f>
        <v>WINTER</v>
      </c>
    </row>
    <row r="387" spans="1:17" ht="12.75" x14ac:dyDescent="0.2">
      <c r="A387" s="9">
        <v>386</v>
      </c>
      <c r="B387" s="8">
        <v>40560</v>
      </c>
      <c r="C387" s="7">
        <v>1</v>
      </c>
      <c r="D387" s="7">
        <v>0</v>
      </c>
      <c r="E387" s="7">
        <v>1</v>
      </c>
      <c r="F387" s="7">
        <v>13</v>
      </c>
      <c r="G387" s="7" t="b">
        <v>1</v>
      </c>
      <c r="H387" s="7">
        <v>1</v>
      </c>
      <c r="I387" s="7">
        <v>2</v>
      </c>
      <c r="J387" s="37">
        <v>0.18</v>
      </c>
      <c r="K387" s="6" t="str">
        <f t="shared" si="6"/>
        <v>Mon</v>
      </c>
      <c r="L387" s="25">
        <f>IF(DATA_1_M[[#This Row],[TEMP]]="",AVERAGE(DATA_1_M[TEMP]),DATA_1_M[[#This Row],[TEMP]])</f>
        <v>0.18</v>
      </c>
      <c r="M387" s="64">
        <f>TIME(DATA_1_M[[#This Row],[HR]],,)</f>
        <v>0.54166666666666663</v>
      </c>
      <c r="N387" s="7" t="str">
        <f>TEXT(DATA_1_M[[#This Row],[DTEDAY]],"MMM")</f>
        <v>Jan</v>
      </c>
      <c r="O387" s="7" t="str">
        <f>TEXT(DATA_1_M[[#This Row],[DTEDAY]],"YYY")</f>
        <v>2011</v>
      </c>
      <c r="P387" s="7" t="str" cm="1">
        <f t="array" ref="P387">_xlfn.SWITCH(DATA_1_M[[#This Row],[WEATHERSIT]],1,"CLEAR SKY",2,"MIST SKY",3,"DARK SKY",4,"RAINY &amp; DARK SKY")</f>
        <v>MIST SKY</v>
      </c>
      <c r="Q387" s="7" t="str" cm="1">
        <f t="array" ref="Q387">_xlfn.SWITCH(DATA_1_M[[#This Row],[SEASON]],1,"WINTER",2,"SUMMER",3,"MONSOON",4,"POST MONSOON/AUTUMN")</f>
        <v>WINTER</v>
      </c>
    </row>
    <row r="388" spans="1:17" ht="12.75" x14ac:dyDescent="0.2">
      <c r="A388" s="9">
        <v>387</v>
      </c>
      <c r="B388" s="8">
        <v>40560</v>
      </c>
      <c r="C388" s="7">
        <v>1</v>
      </c>
      <c r="D388" s="7">
        <v>0</v>
      </c>
      <c r="E388" s="7">
        <v>1</v>
      </c>
      <c r="F388" s="7">
        <v>14</v>
      </c>
      <c r="G388" s="7" t="b">
        <v>1</v>
      </c>
      <c r="H388" s="7">
        <v>1</v>
      </c>
      <c r="I388" s="7">
        <v>2</v>
      </c>
      <c r="J388" s="37">
        <v>0.18</v>
      </c>
      <c r="K388" s="6" t="str">
        <f t="shared" si="6"/>
        <v>Mon</v>
      </c>
      <c r="L388" s="25">
        <f>IF(DATA_1_M[[#This Row],[TEMP]]="",AVERAGE(DATA_1_M[TEMP]),DATA_1_M[[#This Row],[TEMP]])</f>
        <v>0.18</v>
      </c>
      <c r="M388" s="64">
        <f>TIME(DATA_1_M[[#This Row],[HR]],,)</f>
        <v>0.58333333333333337</v>
      </c>
      <c r="N388" s="7" t="str">
        <f>TEXT(DATA_1_M[[#This Row],[DTEDAY]],"MMM")</f>
        <v>Jan</v>
      </c>
      <c r="O388" s="7" t="str">
        <f>TEXT(DATA_1_M[[#This Row],[DTEDAY]],"YYY")</f>
        <v>2011</v>
      </c>
      <c r="P388" s="7" t="str" cm="1">
        <f t="array" ref="P388">_xlfn.SWITCH(DATA_1_M[[#This Row],[WEATHERSIT]],1,"CLEAR SKY",2,"MIST SKY",3,"DARK SKY",4,"RAINY &amp; DARK SKY")</f>
        <v>MIST SKY</v>
      </c>
      <c r="Q388" s="7" t="str" cm="1">
        <f t="array" ref="Q388">_xlfn.SWITCH(DATA_1_M[[#This Row],[SEASON]],1,"WINTER",2,"SUMMER",3,"MONSOON",4,"POST MONSOON/AUTUMN")</f>
        <v>WINTER</v>
      </c>
    </row>
    <row r="389" spans="1:17" ht="12.75" x14ac:dyDescent="0.2">
      <c r="A389" s="9">
        <v>388</v>
      </c>
      <c r="B389" s="8">
        <v>40560</v>
      </c>
      <c r="C389" s="7">
        <v>1</v>
      </c>
      <c r="D389" s="7">
        <v>0</v>
      </c>
      <c r="E389" s="7">
        <v>1</v>
      </c>
      <c r="F389" s="7">
        <v>15</v>
      </c>
      <c r="G389" s="7" t="b">
        <v>1</v>
      </c>
      <c r="H389" s="7">
        <v>1</v>
      </c>
      <c r="I389" s="7">
        <v>2</v>
      </c>
      <c r="J389" s="37">
        <v>0.2</v>
      </c>
      <c r="K389" s="6" t="str">
        <f t="shared" si="6"/>
        <v>Mon</v>
      </c>
      <c r="L389" s="25">
        <f>IF(DATA_1_M[[#This Row],[TEMP]]="",AVERAGE(DATA_1_M[TEMP]),DATA_1_M[[#This Row],[TEMP]])</f>
        <v>0.2</v>
      </c>
      <c r="M389" s="64">
        <f>TIME(DATA_1_M[[#This Row],[HR]],,)</f>
        <v>0.625</v>
      </c>
      <c r="N389" s="7" t="str">
        <f>TEXT(DATA_1_M[[#This Row],[DTEDAY]],"MMM")</f>
        <v>Jan</v>
      </c>
      <c r="O389" s="7" t="str">
        <f>TEXT(DATA_1_M[[#This Row],[DTEDAY]],"YYY")</f>
        <v>2011</v>
      </c>
      <c r="P389" s="7" t="str" cm="1">
        <f t="array" ref="P389">_xlfn.SWITCH(DATA_1_M[[#This Row],[WEATHERSIT]],1,"CLEAR SKY",2,"MIST SKY",3,"DARK SKY",4,"RAINY &amp; DARK SKY")</f>
        <v>MIST SKY</v>
      </c>
      <c r="Q389" s="7" t="str" cm="1">
        <f t="array" ref="Q389">_xlfn.SWITCH(DATA_1_M[[#This Row],[SEASON]],1,"WINTER",2,"SUMMER",3,"MONSOON",4,"POST MONSOON/AUTUMN")</f>
        <v>WINTER</v>
      </c>
    </row>
    <row r="390" spans="1:17" ht="12.75" x14ac:dyDescent="0.2">
      <c r="A390" s="9">
        <v>389</v>
      </c>
      <c r="B390" s="8">
        <v>40560</v>
      </c>
      <c r="C390" s="7">
        <v>1</v>
      </c>
      <c r="D390" s="7">
        <v>0</v>
      </c>
      <c r="E390" s="7">
        <v>1</v>
      </c>
      <c r="F390" s="7">
        <v>16</v>
      </c>
      <c r="G390" s="7" t="b">
        <v>1</v>
      </c>
      <c r="H390" s="7">
        <v>1</v>
      </c>
      <c r="I390" s="7">
        <v>2</v>
      </c>
      <c r="J390" s="37">
        <v>0.2</v>
      </c>
      <c r="K390" s="6" t="str">
        <f t="shared" si="6"/>
        <v>Mon</v>
      </c>
      <c r="L390" s="25">
        <f>IF(DATA_1_M[[#This Row],[TEMP]]="",AVERAGE(DATA_1_M[TEMP]),DATA_1_M[[#This Row],[TEMP]])</f>
        <v>0.2</v>
      </c>
      <c r="M390" s="64">
        <f>TIME(DATA_1_M[[#This Row],[HR]],,)</f>
        <v>0.66666666666666663</v>
      </c>
      <c r="N390" s="7" t="str">
        <f>TEXT(DATA_1_M[[#This Row],[DTEDAY]],"MMM")</f>
        <v>Jan</v>
      </c>
      <c r="O390" s="7" t="str">
        <f>TEXT(DATA_1_M[[#This Row],[DTEDAY]],"YYY")</f>
        <v>2011</v>
      </c>
      <c r="P390" s="7" t="str" cm="1">
        <f t="array" ref="P390">_xlfn.SWITCH(DATA_1_M[[#This Row],[WEATHERSIT]],1,"CLEAR SKY",2,"MIST SKY",3,"DARK SKY",4,"RAINY &amp; DARK SKY")</f>
        <v>MIST SKY</v>
      </c>
      <c r="Q390" s="7" t="str" cm="1">
        <f t="array" ref="Q390">_xlfn.SWITCH(DATA_1_M[[#This Row],[SEASON]],1,"WINTER",2,"SUMMER",3,"MONSOON",4,"POST MONSOON/AUTUMN")</f>
        <v>WINTER</v>
      </c>
    </row>
    <row r="391" spans="1:17" ht="12.75" x14ac:dyDescent="0.2">
      <c r="A391" s="9">
        <v>390</v>
      </c>
      <c r="B391" s="8">
        <v>40560</v>
      </c>
      <c r="C391" s="7">
        <v>1</v>
      </c>
      <c r="D391" s="7">
        <v>0</v>
      </c>
      <c r="E391" s="7">
        <v>1</v>
      </c>
      <c r="F391" s="7">
        <v>17</v>
      </c>
      <c r="G391" s="7" t="b">
        <v>1</v>
      </c>
      <c r="H391" s="7">
        <v>1</v>
      </c>
      <c r="I391" s="7">
        <v>1</v>
      </c>
      <c r="J391" s="37">
        <v>0.2</v>
      </c>
      <c r="K391" s="6" t="str">
        <f t="shared" si="6"/>
        <v>Mon</v>
      </c>
      <c r="L391" s="25">
        <f>IF(DATA_1_M[[#This Row],[TEMP]]="",AVERAGE(DATA_1_M[TEMP]),DATA_1_M[[#This Row],[TEMP]])</f>
        <v>0.2</v>
      </c>
      <c r="M391" s="64">
        <f>TIME(DATA_1_M[[#This Row],[HR]],,)</f>
        <v>0.70833333333333337</v>
      </c>
      <c r="N391" s="7" t="str">
        <f>TEXT(DATA_1_M[[#This Row],[DTEDAY]],"MMM")</f>
        <v>Jan</v>
      </c>
      <c r="O391" s="7" t="str">
        <f>TEXT(DATA_1_M[[#This Row],[DTEDAY]],"YYY")</f>
        <v>2011</v>
      </c>
      <c r="P391" s="7" t="str" cm="1">
        <f t="array" ref="P391">_xlfn.SWITCH(DATA_1_M[[#This Row],[WEATHERSIT]],1,"CLEAR SKY",2,"MIST SKY",3,"DARK SKY",4,"RAINY &amp; DARK SKY")</f>
        <v>CLEAR SKY</v>
      </c>
      <c r="Q391" s="7" t="str" cm="1">
        <f t="array" ref="Q391">_xlfn.SWITCH(DATA_1_M[[#This Row],[SEASON]],1,"WINTER",2,"SUMMER",3,"MONSOON",4,"POST MONSOON/AUTUMN")</f>
        <v>WINTER</v>
      </c>
    </row>
    <row r="392" spans="1:17" ht="12.75" x14ac:dyDescent="0.2">
      <c r="A392" s="9">
        <v>391</v>
      </c>
      <c r="B392" s="8">
        <v>40560</v>
      </c>
      <c r="C392" s="7">
        <v>1</v>
      </c>
      <c r="D392" s="7">
        <v>0</v>
      </c>
      <c r="E392" s="7">
        <v>1</v>
      </c>
      <c r="F392" s="7">
        <v>18</v>
      </c>
      <c r="G392" s="7" t="b">
        <v>1</v>
      </c>
      <c r="H392" s="7">
        <v>1</v>
      </c>
      <c r="I392" s="7">
        <v>2</v>
      </c>
      <c r="J392" s="37">
        <v>0.18</v>
      </c>
      <c r="K392" s="6" t="str">
        <f t="shared" si="6"/>
        <v>Mon</v>
      </c>
      <c r="L392" s="25">
        <f>IF(DATA_1_M[[#This Row],[TEMP]]="",AVERAGE(DATA_1_M[TEMP]),DATA_1_M[[#This Row],[TEMP]])</f>
        <v>0.18</v>
      </c>
      <c r="M392" s="64">
        <f>TIME(DATA_1_M[[#This Row],[HR]],,)</f>
        <v>0.75</v>
      </c>
      <c r="N392" s="7" t="str">
        <f>TEXT(DATA_1_M[[#This Row],[DTEDAY]],"MMM")</f>
        <v>Jan</v>
      </c>
      <c r="O392" s="7" t="str">
        <f>TEXT(DATA_1_M[[#This Row],[DTEDAY]],"YYY")</f>
        <v>2011</v>
      </c>
      <c r="P392" s="7" t="str" cm="1">
        <f t="array" ref="P392">_xlfn.SWITCH(DATA_1_M[[#This Row],[WEATHERSIT]],1,"CLEAR SKY",2,"MIST SKY",3,"DARK SKY",4,"RAINY &amp; DARK SKY")</f>
        <v>MIST SKY</v>
      </c>
      <c r="Q392" s="7" t="str" cm="1">
        <f t="array" ref="Q392">_xlfn.SWITCH(DATA_1_M[[#This Row],[SEASON]],1,"WINTER",2,"SUMMER",3,"MONSOON",4,"POST MONSOON/AUTUMN")</f>
        <v>WINTER</v>
      </c>
    </row>
    <row r="393" spans="1:17" ht="12.75" x14ac:dyDescent="0.2">
      <c r="A393" s="9">
        <v>392</v>
      </c>
      <c r="B393" s="8">
        <v>40560</v>
      </c>
      <c r="C393" s="7">
        <v>1</v>
      </c>
      <c r="D393" s="7">
        <v>0</v>
      </c>
      <c r="E393" s="7">
        <v>1</v>
      </c>
      <c r="F393" s="7">
        <v>19</v>
      </c>
      <c r="G393" s="7" t="b">
        <v>1</v>
      </c>
      <c r="H393" s="7">
        <v>1</v>
      </c>
      <c r="I393" s="7">
        <v>3</v>
      </c>
      <c r="J393" s="37">
        <v>0.18</v>
      </c>
      <c r="K393" s="6" t="str">
        <f t="shared" si="6"/>
        <v>Mon</v>
      </c>
      <c r="L393" s="25">
        <f>IF(DATA_1_M[[#This Row],[TEMP]]="",AVERAGE(DATA_1_M[TEMP]),DATA_1_M[[#This Row],[TEMP]])</f>
        <v>0.18</v>
      </c>
      <c r="M393" s="64">
        <f>TIME(DATA_1_M[[#This Row],[HR]],,)</f>
        <v>0.79166666666666663</v>
      </c>
      <c r="N393" s="7" t="str">
        <f>TEXT(DATA_1_M[[#This Row],[DTEDAY]],"MMM")</f>
        <v>Jan</v>
      </c>
      <c r="O393" s="7" t="str">
        <f>TEXT(DATA_1_M[[#This Row],[DTEDAY]],"YYY")</f>
        <v>2011</v>
      </c>
      <c r="P393" s="7" t="str" cm="1">
        <f t="array" ref="P393">_xlfn.SWITCH(DATA_1_M[[#This Row],[WEATHERSIT]],1,"CLEAR SKY",2,"MIST SKY",3,"DARK SKY",4,"RAINY &amp; DARK SKY")</f>
        <v>DARK SKY</v>
      </c>
      <c r="Q393" s="7" t="str" cm="1">
        <f t="array" ref="Q393">_xlfn.SWITCH(DATA_1_M[[#This Row],[SEASON]],1,"WINTER",2,"SUMMER",3,"MONSOON",4,"POST MONSOON/AUTUMN")</f>
        <v>WINTER</v>
      </c>
    </row>
    <row r="394" spans="1:17" ht="12.75" x14ac:dyDescent="0.2">
      <c r="A394" s="9">
        <v>393</v>
      </c>
      <c r="B394" s="8">
        <v>40560</v>
      </c>
      <c r="C394" s="7">
        <v>1</v>
      </c>
      <c r="D394" s="7">
        <v>0</v>
      </c>
      <c r="E394" s="7">
        <v>1</v>
      </c>
      <c r="F394" s="7">
        <v>20</v>
      </c>
      <c r="G394" s="7" t="b">
        <v>1</v>
      </c>
      <c r="H394" s="7">
        <v>1</v>
      </c>
      <c r="I394" s="7">
        <v>3</v>
      </c>
      <c r="J394" s="37">
        <v>0.16</v>
      </c>
      <c r="K394" s="6" t="str">
        <f t="shared" si="6"/>
        <v>Mon</v>
      </c>
      <c r="L394" s="25">
        <f>IF(DATA_1_M[[#This Row],[TEMP]]="",AVERAGE(DATA_1_M[TEMP]),DATA_1_M[[#This Row],[TEMP]])</f>
        <v>0.16</v>
      </c>
      <c r="M394" s="64">
        <f>TIME(DATA_1_M[[#This Row],[HR]],,)</f>
        <v>0.83333333333333337</v>
      </c>
      <c r="N394" s="7" t="str">
        <f>TEXT(DATA_1_M[[#This Row],[DTEDAY]],"MMM")</f>
        <v>Jan</v>
      </c>
      <c r="O394" s="7" t="str">
        <f>TEXT(DATA_1_M[[#This Row],[DTEDAY]],"YYY")</f>
        <v>2011</v>
      </c>
      <c r="P394" s="7" t="str" cm="1">
        <f t="array" ref="P394">_xlfn.SWITCH(DATA_1_M[[#This Row],[WEATHERSIT]],1,"CLEAR SKY",2,"MIST SKY",3,"DARK SKY",4,"RAINY &amp; DARK SKY")</f>
        <v>DARK SKY</v>
      </c>
      <c r="Q394" s="7" t="str" cm="1">
        <f t="array" ref="Q394">_xlfn.SWITCH(DATA_1_M[[#This Row],[SEASON]],1,"WINTER",2,"SUMMER",3,"MONSOON",4,"POST MONSOON/AUTUMN")</f>
        <v>WINTER</v>
      </c>
    </row>
    <row r="395" spans="1:17" ht="12.75" x14ac:dyDescent="0.2">
      <c r="A395" s="9">
        <v>394</v>
      </c>
      <c r="B395" s="8">
        <v>40560</v>
      </c>
      <c r="C395" s="7">
        <v>1</v>
      </c>
      <c r="D395" s="7">
        <v>0</v>
      </c>
      <c r="E395" s="7">
        <v>1</v>
      </c>
      <c r="F395" s="7">
        <v>21</v>
      </c>
      <c r="G395" s="7" t="b">
        <v>1</v>
      </c>
      <c r="H395" s="7">
        <v>1</v>
      </c>
      <c r="I395" s="7">
        <v>3</v>
      </c>
      <c r="J395" s="37">
        <v>0.16</v>
      </c>
      <c r="K395" s="6" t="str">
        <f t="shared" si="6"/>
        <v>Mon</v>
      </c>
      <c r="L395" s="25">
        <f>IF(DATA_1_M[[#This Row],[TEMP]]="",AVERAGE(DATA_1_M[TEMP]),DATA_1_M[[#This Row],[TEMP]])</f>
        <v>0.16</v>
      </c>
      <c r="M395" s="64">
        <f>TIME(DATA_1_M[[#This Row],[HR]],,)</f>
        <v>0.875</v>
      </c>
      <c r="N395" s="7" t="str">
        <f>TEXT(DATA_1_M[[#This Row],[DTEDAY]],"MMM")</f>
        <v>Jan</v>
      </c>
      <c r="O395" s="7" t="str">
        <f>TEXT(DATA_1_M[[#This Row],[DTEDAY]],"YYY")</f>
        <v>2011</v>
      </c>
      <c r="P395" s="7" t="str" cm="1">
        <f t="array" ref="P395">_xlfn.SWITCH(DATA_1_M[[#This Row],[WEATHERSIT]],1,"CLEAR SKY",2,"MIST SKY",3,"DARK SKY",4,"RAINY &amp; DARK SKY")</f>
        <v>DARK SKY</v>
      </c>
      <c r="Q395" s="7" t="str" cm="1">
        <f t="array" ref="Q395">_xlfn.SWITCH(DATA_1_M[[#This Row],[SEASON]],1,"WINTER",2,"SUMMER",3,"MONSOON",4,"POST MONSOON/AUTUMN")</f>
        <v>WINTER</v>
      </c>
    </row>
    <row r="396" spans="1:17" ht="12.75" x14ac:dyDescent="0.2">
      <c r="A396" s="9">
        <v>395</v>
      </c>
      <c r="B396" s="8">
        <v>40560</v>
      </c>
      <c r="C396" s="7">
        <v>1</v>
      </c>
      <c r="D396" s="7">
        <v>0</v>
      </c>
      <c r="E396" s="7">
        <v>1</v>
      </c>
      <c r="F396" s="7">
        <v>22</v>
      </c>
      <c r="G396" s="7" t="b">
        <v>1</v>
      </c>
      <c r="H396" s="7">
        <v>1</v>
      </c>
      <c r="I396" s="7">
        <v>3</v>
      </c>
      <c r="J396" s="37">
        <v>0.14000000000000001</v>
      </c>
      <c r="K396" s="6" t="str">
        <f t="shared" si="6"/>
        <v>Mon</v>
      </c>
      <c r="L396" s="25">
        <f>IF(DATA_1_M[[#This Row],[TEMP]]="",AVERAGE(DATA_1_M[TEMP]),DATA_1_M[[#This Row],[TEMP]])</f>
        <v>0.14000000000000001</v>
      </c>
      <c r="M396" s="64">
        <f>TIME(DATA_1_M[[#This Row],[HR]],,)</f>
        <v>0.91666666666666663</v>
      </c>
      <c r="N396" s="7" t="str">
        <f>TEXT(DATA_1_M[[#This Row],[DTEDAY]],"MMM")</f>
        <v>Jan</v>
      </c>
      <c r="O396" s="7" t="str">
        <f>TEXT(DATA_1_M[[#This Row],[DTEDAY]],"YYY")</f>
        <v>2011</v>
      </c>
      <c r="P396" s="7" t="str" cm="1">
        <f t="array" ref="P396">_xlfn.SWITCH(DATA_1_M[[#This Row],[WEATHERSIT]],1,"CLEAR SKY",2,"MIST SKY",3,"DARK SKY",4,"RAINY &amp; DARK SKY")</f>
        <v>DARK SKY</v>
      </c>
      <c r="Q396" s="7" t="str" cm="1">
        <f t="array" ref="Q396">_xlfn.SWITCH(DATA_1_M[[#This Row],[SEASON]],1,"WINTER",2,"SUMMER",3,"MONSOON",4,"POST MONSOON/AUTUMN")</f>
        <v>WINTER</v>
      </c>
    </row>
    <row r="397" spans="1:17" ht="12.75" x14ac:dyDescent="0.2">
      <c r="A397" s="9">
        <v>396</v>
      </c>
      <c r="B397" s="8">
        <v>40560</v>
      </c>
      <c r="C397" s="7">
        <v>1</v>
      </c>
      <c r="D397" s="7">
        <v>0</v>
      </c>
      <c r="E397" s="7">
        <v>1</v>
      </c>
      <c r="F397" s="7">
        <v>23</v>
      </c>
      <c r="G397" s="7" t="b">
        <v>1</v>
      </c>
      <c r="H397" s="7">
        <v>1</v>
      </c>
      <c r="I397" s="7">
        <v>3</v>
      </c>
      <c r="J397" s="37">
        <v>0.16</v>
      </c>
      <c r="K397" s="6" t="str">
        <f t="shared" si="6"/>
        <v>Mon</v>
      </c>
      <c r="L397" s="25">
        <f>IF(DATA_1_M[[#This Row],[TEMP]]="",AVERAGE(DATA_1_M[TEMP]),DATA_1_M[[#This Row],[TEMP]])</f>
        <v>0.16</v>
      </c>
      <c r="M397" s="64">
        <f>TIME(DATA_1_M[[#This Row],[HR]],,)</f>
        <v>0.95833333333333337</v>
      </c>
      <c r="N397" s="7" t="str">
        <f>TEXT(DATA_1_M[[#This Row],[DTEDAY]],"MMM")</f>
        <v>Jan</v>
      </c>
      <c r="O397" s="7" t="str">
        <f>TEXT(DATA_1_M[[#This Row],[DTEDAY]],"YYY")</f>
        <v>2011</v>
      </c>
      <c r="P397" s="7" t="str" cm="1">
        <f t="array" ref="P397">_xlfn.SWITCH(DATA_1_M[[#This Row],[WEATHERSIT]],1,"CLEAR SKY",2,"MIST SKY",3,"DARK SKY",4,"RAINY &amp; DARK SKY")</f>
        <v>DARK SKY</v>
      </c>
      <c r="Q397" s="7" t="str" cm="1">
        <f t="array" ref="Q397">_xlfn.SWITCH(DATA_1_M[[#This Row],[SEASON]],1,"WINTER",2,"SUMMER",3,"MONSOON",4,"POST MONSOON/AUTUMN")</f>
        <v>WINTER</v>
      </c>
    </row>
    <row r="398" spans="1:17" ht="12.75" x14ac:dyDescent="0.2">
      <c r="A398" s="9">
        <v>397</v>
      </c>
      <c r="B398" s="8">
        <v>40561</v>
      </c>
      <c r="C398" s="7">
        <v>1</v>
      </c>
      <c r="D398" s="7">
        <v>0</v>
      </c>
      <c r="E398" s="7">
        <v>1</v>
      </c>
      <c r="F398" s="7">
        <v>12</v>
      </c>
      <c r="G398" s="7" t="b">
        <v>0</v>
      </c>
      <c r="H398" s="7">
        <v>2</v>
      </c>
      <c r="I398" s="7">
        <v>2</v>
      </c>
      <c r="J398" s="37">
        <v>0.2</v>
      </c>
      <c r="K398" s="6" t="str">
        <f t="shared" si="6"/>
        <v>Tue</v>
      </c>
      <c r="L398" s="25">
        <f>IF(DATA_1_M[[#This Row],[TEMP]]="",AVERAGE(DATA_1_M[TEMP]),DATA_1_M[[#This Row],[TEMP]])</f>
        <v>0.2</v>
      </c>
      <c r="M398" s="64">
        <f>TIME(DATA_1_M[[#This Row],[HR]],,)</f>
        <v>0.5</v>
      </c>
      <c r="N398" s="7" t="str">
        <f>TEXT(DATA_1_M[[#This Row],[DTEDAY]],"MMM")</f>
        <v>Jan</v>
      </c>
      <c r="O398" s="7" t="str">
        <f>TEXT(DATA_1_M[[#This Row],[DTEDAY]],"YYY")</f>
        <v>2011</v>
      </c>
      <c r="P398" s="7" t="str" cm="1">
        <f t="array" ref="P398">_xlfn.SWITCH(DATA_1_M[[#This Row],[WEATHERSIT]],1,"CLEAR SKY",2,"MIST SKY",3,"DARK SKY",4,"RAINY &amp; DARK SKY")</f>
        <v>MIST SKY</v>
      </c>
      <c r="Q398" s="7" t="str" cm="1">
        <f t="array" ref="Q398">_xlfn.SWITCH(DATA_1_M[[#This Row],[SEASON]],1,"WINTER",2,"SUMMER",3,"MONSOON",4,"POST MONSOON/AUTUMN")</f>
        <v>WINTER</v>
      </c>
    </row>
    <row r="399" spans="1:17" ht="12.75" x14ac:dyDescent="0.2">
      <c r="A399" s="9">
        <v>398</v>
      </c>
      <c r="B399" s="8">
        <v>40561</v>
      </c>
      <c r="C399" s="7">
        <v>1</v>
      </c>
      <c r="D399" s="7">
        <v>0</v>
      </c>
      <c r="E399" s="7">
        <v>1</v>
      </c>
      <c r="F399" s="7">
        <v>13</v>
      </c>
      <c r="G399" s="7" t="b">
        <v>0</v>
      </c>
      <c r="H399" s="7">
        <v>2</v>
      </c>
      <c r="I399" s="7">
        <v>2</v>
      </c>
      <c r="J399" s="37">
        <v>0.2</v>
      </c>
      <c r="K399" s="6" t="str">
        <f t="shared" si="6"/>
        <v>Tue</v>
      </c>
      <c r="L399" s="25">
        <f>IF(DATA_1_M[[#This Row],[TEMP]]="",AVERAGE(DATA_1_M[TEMP]),DATA_1_M[[#This Row],[TEMP]])</f>
        <v>0.2</v>
      </c>
      <c r="M399" s="64">
        <f>TIME(DATA_1_M[[#This Row],[HR]],,)</f>
        <v>0.54166666666666663</v>
      </c>
      <c r="N399" s="7" t="str">
        <f>TEXT(DATA_1_M[[#This Row],[DTEDAY]],"MMM")</f>
        <v>Jan</v>
      </c>
      <c r="O399" s="7" t="str">
        <f>TEXT(DATA_1_M[[#This Row],[DTEDAY]],"YYY")</f>
        <v>2011</v>
      </c>
      <c r="P399" s="7" t="str" cm="1">
        <f t="array" ref="P399">_xlfn.SWITCH(DATA_1_M[[#This Row],[WEATHERSIT]],1,"CLEAR SKY",2,"MIST SKY",3,"DARK SKY",4,"RAINY &amp; DARK SKY")</f>
        <v>MIST SKY</v>
      </c>
      <c r="Q399" s="7" t="str" cm="1">
        <f t="array" ref="Q399">_xlfn.SWITCH(DATA_1_M[[#This Row],[SEASON]],1,"WINTER",2,"SUMMER",3,"MONSOON",4,"POST MONSOON/AUTUMN")</f>
        <v>WINTER</v>
      </c>
    </row>
    <row r="400" spans="1:17" ht="12.75" x14ac:dyDescent="0.2">
      <c r="A400" s="9">
        <v>399</v>
      </c>
      <c r="B400" s="8">
        <v>40561</v>
      </c>
      <c r="C400" s="7">
        <v>1</v>
      </c>
      <c r="D400" s="7">
        <v>0</v>
      </c>
      <c r="E400" s="7">
        <v>1</v>
      </c>
      <c r="F400" s="7">
        <v>14</v>
      </c>
      <c r="G400" s="7" t="b">
        <v>0</v>
      </c>
      <c r="H400" s="7">
        <v>2</v>
      </c>
      <c r="I400" s="7">
        <v>2</v>
      </c>
      <c r="J400" s="37">
        <v>0.22</v>
      </c>
      <c r="K400" s="6" t="str">
        <f t="shared" si="6"/>
        <v>Tue</v>
      </c>
      <c r="L400" s="25">
        <f>IF(DATA_1_M[[#This Row],[TEMP]]="",AVERAGE(DATA_1_M[TEMP]),DATA_1_M[[#This Row],[TEMP]])</f>
        <v>0.22</v>
      </c>
      <c r="M400" s="64">
        <f>TIME(DATA_1_M[[#This Row],[HR]],,)</f>
        <v>0.58333333333333337</v>
      </c>
      <c r="N400" s="7" t="str">
        <f>TEXT(DATA_1_M[[#This Row],[DTEDAY]],"MMM")</f>
        <v>Jan</v>
      </c>
      <c r="O400" s="7" t="str">
        <f>TEXT(DATA_1_M[[#This Row],[DTEDAY]],"YYY")</f>
        <v>2011</v>
      </c>
      <c r="P400" s="7" t="str" cm="1">
        <f t="array" ref="P400">_xlfn.SWITCH(DATA_1_M[[#This Row],[WEATHERSIT]],1,"CLEAR SKY",2,"MIST SKY",3,"DARK SKY",4,"RAINY &amp; DARK SKY")</f>
        <v>MIST SKY</v>
      </c>
      <c r="Q400" s="7" t="str" cm="1">
        <f t="array" ref="Q400">_xlfn.SWITCH(DATA_1_M[[#This Row],[SEASON]],1,"WINTER",2,"SUMMER",3,"MONSOON",4,"POST MONSOON/AUTUMN")</f>
        <v>WINTER</v>
      </c>
    </row>
    <row r="401" spans="1:17" ht="12.75" x14ac:dyDescent="0.2">
      <c r="A401" s="9">
        <v>400</v>
      </c>
      <c r="B401" s="8">
        <v>40561</v>
      </c>
      <c r="C401" s="7">
        <v>1</v>
      </c>
      <c r="D401" s="7">
        <v>0</v>
      </c>
      <c r="E401" s="7">
        <v>1</v>
      </c>
      <c r="F401" s="7">
        <v>15</v>
      </c>
      <c r="G401" s="7" t="b">
        <v>0</v>
      </c>
      <c r="H401" s="7">
        <v>2</v>
      </c>
      <c r="I401" s="7">
        <v>2</v>
      </c>
      <c r="J401" s="37">
        <v>0.22</v>
      </c>
      <c r="K401" s="6" t="str">
        <f t="shared" si="6"/>
        <v>Tue</v>
      </c>
      <c r="L401" s="25">
        <f>IF(DATA_1_M[[#This Row],[TEMP]]="",AVERAGE(DATA_1_M[TEMP]),DATA_1_M[[#This Row],[TEMP]])</f>
        <v>0.22</v>
      </c>
      <c r="M401" s="64">
        <f>TIME(DATA_1_M[[#This Row],[HR]],,)</f>
        <v>0.625</v>
      </c>
      <c r="N401" s="7" t="str">
        <f>TEXT(DATA_1_M[[#This Row],[DTEDAY]],"MMM")</f>
        <v>Jan</v>
      </c>
      <c r="O401" s="7" t="str">
        <f>TEXT(DATA_1_M[[#This Row],[DTEDAY]],"YYY")</f>
        <v>2011</v>
      </c>
      <c r="P401" s="7" t="str" cm="1">
        <f t="array" ref="P401">_xlfn.SWITCH(DATA_1_M[[#This Row],[WEATHERSIT]],1,"CLEAR SKY",2,"MIST SKY",3,"DARK SKY",4,"RAINY &amp; DARK SKY")</f>
        <v>MIST SKY</v>
      </c>
      <c r="Q401" s="7" t="str" cm="1">
        <f t="array" ref="Q401">_xlfn.SWITCH(DATA_1_M[[#This Row],[SEASON]],1,"WINTER",2,"SUMMER",3,"MONSOON",4,"POST MONSOON/AUTUMN")</f>
        <v>WINTER</v>
      </c>
    </row>
    <row r="402" spans="1:17" ht="12.75" x14ac:dyDescent="0.2">
      <c r="A402" s="9">
        <v>401</v>
      </c>
      <c r="B402" s="8">
        <v>40561</v>
      </c>
      <c r="C402" s="7">
        <v>1</v>
      </c>
      <c r="D402" s="7">
        <v>0</v>
      </c>
      <c r="E402" s="7">
        <v>1</v>
      </c>
      <c r="F402" s="7">
        <v>16</v>
      </c>
      <c r="G402" s="7" t="b">
        <v>0</v>
      </c>
      <c r="H402" s="7">
        <v>2</v>
      </c>
      <c r="I402" s="7">
        <v>2</v>
      </c>
      <c r="J402" s="37">
        <v>0.22</v>
      </c>
      <c r="K402" s="6" t="str">
        <f t="shared" si="6"/>
        <v>Tue</v>
      </c>
      <c r="L402" s="25">
        <f>IF(DATA_1_M[[#This Row],[TEMP]]="",AVERAGE(DATA_1_M[TEMP]),DATA_1_M[[#This Row],[TEMP]])</f>
        <v>0.22</v>
      </c>
      <c r="M402" s="64">
        <f>TIME(DATA_1_M[[#This Row],[HR]],,)</f>
        <v>0.66666666666666663</v>
      </c>
      <c r="N402" s="7" t="str">
        <f>TEXT(DATA_1_M[[#This Row],[DTEDAY]],"MMM")</f>
        <v>Jan</v>
      </c>
      <c r="O402" s="7" t="str">
        <f>TEXT(DATA_1_M[[#This Row],[DTEDAY]],"YYY")</f>
        <v>2011</v>
      </c>
      <c r="P402" s="7" t="str" cm="1">
        <f t="array" ref="P402">_xlfn.SWITCH(DATA_1_M[[#This Row],[WEATHERSIT]],1,"CLEAR SKY",2,"MIST SKY",3,"DARK SKY",4,"RAINY &amp; DARK SKY")</f>
        <v>MIST SKY</v>
      </c>
      <c r="Q402" s="7" t="str" cm="1">
        <f t="array" ref="Q402">_xlfn.SWITCH(DATA_1_M[[#This Row],[SEASON]],1,"WINTER",2,"SUMMER",3,"MONSOON",4,"POST MONSOON/AUTUMN")</f>
        <v>WINTER</v>
      </c>
    </row>
    <row r="403" spans="1:17" ht="12.75" x14ac:dyDescent="0.2">
      <c r="A403" s="9">
        <v>402</v>
      </c>
      <c r="B403" s="8">
        <v>40561</v>
      </c>
      <c r="C403" s="7">
        <v>1</v>
      </c>
      <c r="D403" s="7">
        <v>0</v>
      </c>
      <c r="E403" s="7">
        <v>1</v>
      </c>
      <c r="F403" s="7">
        <v>17</v>
      </c>
      <c r="G403" s="7" t="b">
        <v>0</v>
      </c>
      <c r="H403" s="7">
        <v>2</v>
      </c>
      <c r="I403" s="7">
        <v>2</v>
      </c>
      <c r="J403" s="37">
        <v>0.22</v>
      </c>
      <c r="K403" s="6" t="str">
        <f t="shared" si="6"/>
        <v>Tue</v>
      </c>
      <c r="L403" s="25">
        <f>IF(DATA_1_M[[#This Row],[TEMP]]="",AVERAGE(DATA_1_M[TEMP]),DATA_1_M[[#This Row],[TEMP]])</f>
        <v>0.22</v>
      </c>
      <c r="M403" s="64">
        <f>TIME(DATA_1_M[[#This Row],[HR]],,)</f>
        <v>0.70833333333333337</v>
      </c>
      <c r="N403" s="7" t="str">
        <f>TEXT(DATA_1_M[[#This Row],[DTEDAY]],"MMM")</f>
        <v>Jan</v>
      </c>
      <c r="O403" s="7" t="str">
        <f>TEXT(DATA_1_M[[#This Row],[DTEDAY]],"YYY")</f>
        <v>2011</v>
      </c>
      <c r="P403" s="7" t="str" cm="1">
        <f t="array" ref="P403">_xlfn.SWITCH(DATA_1_M[[#This Row],[WEATHERSIT]],1,"CLEAR SKY",2,"MIST SKY",3,"DARK SKY",4,"RAINY &amp; DARK SKY")</f>
        <v>MIST SKY</v>
      </c>
      <c r="Q403" s="7" t="str" cm="1">
        <f t="array" ref="Q403">_xlfn.SWITCH(DATA_1_M[[#This Row],[SEASON]],1,"WINTER",2,"SUMMER",3,"MONSOON",4,"POST MONSOON/AUTUMN")</f>
        <v>WINTER</v>
      </c>
    </row>
    <row r="404" spans="1:17" ht="12.75" x14ac:dyDescent="0.2">
      <c r="A404" s="9">
        <v>403</v>
      </c>
      <c r="B404" s="8">
        <v>40561</v>
      </c>
      <c r="C404" s="7">
        <v>1</v>
      </c>
      <c r="D404" s="7">
        <v>0</v>
      </c>
      <c r="E404" s="7">
        <v>1</v>
      </c>
      <c r="F404" s="7">
        <v>18</v>
      </c>
      <c r="G404" s="7" t="b">
        <v>0</v>
      </c>
      <c r="H404" s="7">
        <v>2</v>
      </c>
      <c r="I404" s="7">
        <v>2</v>
      </c>
      <c r="J404" s="37">
        <v>0.22</v>
      </c>
      <c r="K404" s="6" t="str">
        <f t="shared" si="6"/>
        <v>Tue</v>
      </c>
      <c r="L404" s="25">
        <f>IF(DATA_1_M[[#This Row],[TEMP]]="",AVERAGE(DATA_1_M[TEMP]),DATA_1_M[[#This Row],[TEMP]])</f>
        <v>0.22</v>
      </c>
      <c r="M404" s="64">
        <f>TIME(DATA_1_M[[#This Row],[HR]],,)</f>
        <v>0.75</v>
      </c>
      <c r="N404" s="7" t="str">
        <f>TEXT(DATA_1_M[[#This Row],[DTEDAY]],"MMM")</f>
        <v>Jan</v>
      </c>
      <c r="O404" s="7" t="str">
        <f>TEXT(DATA_1_M[[#This Row],[DTEDAY]],"YYY")</f>
        <v>2011</v>
      </c>
      <c r="P404" s="7" t="str" cm="1">
        <f t="array" ref="P404">_xlfn.SWITCH(DATA_1_M[[#This Row],[WEATHERSIT]],1,"CLEAR SKY",2,"MIST SKY",3,"DARK SKY",4,"RAINY &amp; DARK SKY")</f>
        <v>MIST SKY</v>
      </c>
      <c r="Q404" s="7" t="str" cm="1">
        <f t="array" ref="Q404">_xlfn.SWITCH(DATA_1_M[[#This Row],[SEASON]],1,"WINTER",2,"SUMMER",3,"MONSOON",4,"POST MONSOON/AUTUMN")</f>
        <v>WINTER</v>
      </c>
    </row>
    <row r="405" spans="1:17" ht="12.75" x14ac:dyDescent="0.2">
      <c r="A405" s="9">
        <v>404</v>
      </c>
      <c r="B405" s="8">
        <v>40561</v>
      </c>
      <c r="C405" s="7">
        <v>1</v>
      </c>
      <c r="D405" s="7">
        <v>0</v>
      </c>
      <c r="E405" s="7">
        <v>1</v>
      </c>
      <c r="F405" s="7">
        <v>19</v>
      </c>
      <c r="G405" s="7" t="b">
        <v>0</v>
      </c>
      <c r="H405" s="7">
        <v>2</v>
      </c>
      <c r="I405" s="7">
        <v>2</v>
      </c>
      <c r="J405" s="37">
        <v>0.22</v>
      </c>
      <c r="K405" s="6" t="str">
        <f t="shared" si="6"/>
        <v>Tue</v>
      </c>
      <c r="L405" s="25">
        <f>IF(DATA_1_M[[#This Row],[TEMP]]="",AVERAGE(DATA_1_M[TEMP]),DATA_1_M[[#This Row],[TEMP]])</f>
        <v>0.22</v>
      </c>
      <c r="M405" s="64">
        <f>TIME(DATA_1_M[[#This Row],[HR]],,)</f>
        <v>0.79166666666666663</v>
      </c>
      <c r="N405" s="7" t="str">
        <f>TEXT(DATA_1_M[[#This Row],[DTEDAY]],"MMM")</f>
        <v>Jan</v>
      </c>
      <c r="O405" s="7" t="str">
        <f>TEXT(DATA_1_M[[#This Row],[DTEDAY]],"YYY")</f>
        <v>2011</v>
      </c>
      <c r="P405" s="7" t="str" cm="1">
        <f t="array" ref="P405">_xlfn.SWITCH(DATA_1_M[[#This Row],[WEATHERSIT]],1,"CLEAR SKY",2,"MIST SKY",3,"DARK SKY",4,"RAINY &amp; DARK SKY")</f>
        <v>MIST SKY</v>
      </c>
      <c r="Q405" s="7" t="str" cm="1">
        <f t="array" ref="Q405">_xlfn.SWITCH(DATA_1_M[[#This Row],[SEASON]],1,"WINTER",2,"SUMMER",3,"MONSOON",4,"POST MONSOON/AUTUMN")</f>
        <v>WINTER</v>
      </c>
    </row>
    <row r="406" spans="1:17" ht="12.75" x14ac:dyDescent="0.2">
      <c r="A406" s="9">
        <v>405</v>
      </c>
      <c r="B406" s="8">
        <v>40561</v>
      </c>
      <c r="C406" s="7">
        <v>1</v>
      </c>
      <c r="D406" s="7">
        <v>0</v>
      </c>
      <c r="E406" s="7">
        <v>1</v>
      </c>
      <c r="F406" s="7">
        <v>20</v>
      </c>
      <c r="G406" s="7" t="b">
        <v>0</v>
      </c>
      <c r="H406" s="7">
        <v>2</v>
      </c>
      <c r="I406" s="7">
        <v>2</v>
      </c>
      <c r="J406" s="37">
        <v>0.22</v>
      </c>
      <c r="K406" s="6" t="str">
        <f t="shared" si="6"/>
        <v>Tue</v>
      </c>
      <c r="L406" s="25">
        <f>IF(DATA_1_M[[#This Row],[TEMP]]="",AVERAGE(DATA_1_M[TEMP]),DATA_1_M[[#This Row],[TEMP]])</f>
        <v>0.22</v>
      </c>
      <c r="M406" s="64">
        <f>TIME(DATA_1_M[[#This Row],[HR]],,)</f>
        <v>0.83333333333333337</v>
      </c>
      <c r="N406" s="7" t="str">
        <f>TEXT(DATA_1_M[[#This Row],[DTEDAY]],"MMM")</f>
        <v>Jan</v>
      </c>
      <c r="O406" s="7" t="str">
        <f>TEXT(DATA_1_M[[#This Row],[DTEDAY]],"YYY")</f>
        <v>2011</v>
      </c>
      <c r="P406" s="7" t="str" cm="1">
        <f t="array" ref="P406">_xlfn.SWITCH(DATA_1_M[[#This Row],[WEATHERSIT]],1,"CLEAR SKY",2,"MIST SKY",3,"DARK SKY",4,"RAINY &amp; DARK SKY")</f>
        <v>MIST SKY</v>
      </c>
      <c r="Q406" s="7" t="str" cm="1">
        <f t="array" ref="Q406">_xlfn.SWITCH(DATA_1_M[[#This Row],[SEASON]],1,"WINTER",2,"SUMMER",3,"MONSOON",4,"POST MONSOON/AUTUMN")</f>
        <v>WINTER</v>
      </c>
    </row>
    <row r="407" spans="1:17" ht="12.75" x14ac:dyDescent="0.2">
      <c r="A407" s="9">
        <v>406</v>
      </c>
      <c r="B407" s="8">
        <v>40561</v>
      </c>
      <c r="C407" s="7">
        <v>1</v>
      </c>
      <c r="D407" s="7">
        <v>0</v>
      </c>
      <c r="E407" s="7">
        <v>1</v>
      </c>
      <c r="F407" s="7">
        <v>21</v>
      </c>
      <c r="G407" s="7" t="b">
        <v>0</v>
      </c>
      <c r="H407" s="7">
        <v>2</v>
      </c>
      <c r="I407" s="7">
        <v>2</v>
      </c>
      <c r="J407" s="37">
        <v>0.22</v>
      </c>
      <c r="K407" s="6" t="str">
        <f t="shared" si="6"/>
        <v>Tue</v>
      </c>
      <c r="L407" s="25">
        <f>IF(DATA_1_M[[#This Row],[TEMP]]="",AVERAGE(DATA_1_M[TEMP]),DATA_1_M[[#This Row],[TEMP]])</f>
        <v>0.22</v>
      </c>
      <c r="M407" s="64">
        <f>TIME(DATA_1_M[[#This Row],[HR]],,)</f>
        <v>0.875</v>
      </c>
      <c r="N407" s="7" t="str">
        <f>TEXT(DATA_1_M[[#This Row],[DTEDAY]],"MMM")</f>
        <v>Jan</v>
      </c>
      <c r="O407" s="7" t="str">
        <f>TEXT(DATA_1_M[[#This Row],[DTEDAY]],"YYY")</f>
        <v>2011</v>
      </c>
      <c r="P407" s="7" t="str" cm="1">
        <f t="array" ref="P407">_xlfn.SWITCH(DATA_1_M[[#This Row],[WEATHERSIT]],1,"CLEAR SKY",2,"MIST SKY",3,"DARK SKY",4,"RAINY &amp; DARK SKY")</f>
        <v>MIST SKY</v>
      </c>
      <c r="Q407" s="7" t="str" cm="1">
        <f t="array" ref="Q407">_xlfn.SWITCH(DATA_1_M[[#This Row],[SEASON]],1,"WINTER",2,"SUMMER",3,"MONSOON",4,"POST MONSOON/AUTUMN")</f>
        <v>WINTER</v>
      </c>
    </row>
    <row r="408" spans="1:17" ht="12.75" x14ac:dyDescent="0.2">
      <c r="A408" s="9">
        <v>407</v>
      </c>
      <c r="B408" s="8">
        <v>40561</v>
      </c>
      <c r="C408" s="7">
        <v>1</v>
      </c>
      <c r="D408" s="7">
        <v>0</v>
      </c>
      <c r="E408" s="7">
        <v>1</v>
      </c>
      <c r="F408" s="7">
        <v>22</v>
      </c>
      <c r="G408" s="7" t="b">
        <v>0</v>
      </c>
      <c r="H408" s="7">
        <v>2</v>
      </c>
      <c r="I408" s="7">
        <v>2</v>
      </c>
      <c r="J408" s="37">
        <v>0.22</v>
      </c>
      <c r="K408" s="6" t="str">
        <f t="shared" si="6"/>
        <v>Tue</v>
      </c>
      <c r="L408" s="25">
        <f>IF(DATA_1_M[[#This Row],[TEMP]]="",AVERAGE(DATA_1_M[TEMP]),DATA_1_M[[#This Row],[TEMP]])</f>
        <v>0.22</v>
      </c>
      <c r="M408" s="64">
        <f>TIME(DATA_1_M[[#This Row],[HR]],,)</f>
        <v>0.91666666666666663</v>
      </c>
      <c r="N408" s="7" t="str">
        <f>TEXT(DATA_1_M[[#This Row],[DTEDAY]],"MMM")</f>
        <v>Jan</v>
      </c>
      <c r="O408" s="7" t="str">
        <f>TEXT(DATA_1_M[[#This Row],[DTEDAY]],"YYY")</f>
        <v>2011</v>
      </c>
      <c r="P408" s="7" t="str" cm="1">
        <f t="array" ref="P408">_xlfn.SWITCH(DATA_1_M[[#This Row],[WEATHERSIT]],1,"CLEAR SKY",2,"MIST SKY",3,"DARK SKY",4,"RAINY &amp; DARK SKY")</f>
        <v>MIST SKY</v>
      </c>
      <c r="Q408" s="7" t="str" cm="1">
        <f t="array" ref="Q408">_xlfn.SWITCH(DATA_1_M[[#This Row],[SEASON]],1,"WINTER",2,"SUMMER",3,"MONSOON",4,"POST MONSOON/AUTUMN")</f>
        <v>WINTER</v>
      </c>
    </row>
    <row r="409" spans="1:17" ht="12.75" x14ac:dyDescent="0.2">
      <c r="A409" s="9">
        <v>408</v>
      </c>
      <c r="B409" s="8">
        <v>40561</v>
      </c>
      <c r="C409" s="7">
        <v>1</v>
      </c>
      <c r="D409" s="7">
        <v>0</v>
      </c>
      <c r="E409" s="7">
        <v>1</v>
      </c>
      <c r="F409" s="7">
        <v>23</v>
      </c>
      <c r="G409" s="7" t="b">
        <v>0</v>
      </c>
      <c r="H409" s="7">
        <v>2</v>
      </c>
      <c r="I409" s="7">
        <v>2</v>
      </c>
      <c r="J409" s="37">
        <v>0.22</v>
      </c>
      <c r="K409" s="6" t="str">
        <f t="shared" si="6"/>
        <v>Tue</v>
      </c>
      <c r="L409" s="25">
        <f>IF(DATA_1_M[[#This Row],[TEMP]]="",AVERAGE(DATA_1_M[TEMP]),DATA_1_M[[#This Row],[TEMP]])</f>
        <v>0.22</v>
      </c>
      <c r="M409" s="64">
        <f>TIME(DATA_1_M[[#This Row],[HR]],,)</f>
        <v>0.95833333333333337</v>
      </c>
      <c r="N409" s="7" t="str">
        <f>TEXT(DATA_1_M[[#This Row],[DTEDAY]],"MMM")</f>
        <v>Jan</v>
      </c>
      <c r="O409" s="7" t="str">
        <f>TEXT(DATA_1_M[[#This Row],[DTEDAY]],"YYY")</f>
        <v>2011</v>
      </c>
      <c r="P409" s="7" t="str" cm="1">
        <f t="array" ref="P409">_xlfn.SWITCH(DATA_1_M[[#This Row],[WEATHERSIT]],1,"CLEAR SKY",2,"MIST SKY",3,"DARK SKY",4,"RAINY &amp; DARK SKY")</f>
        <v>MIST SKY</v>
      </c>
      <c r="Q409" s="7" t="str" cm="1">
        <f t="array" ref="Q409">_xlfn.SWITCH(DATA_1_M[[#This Row],[SEASON]],1,"WINTER",2,"SUMMER",3,"MONSOON",4,"POST MONSOON/AUTUMN")</f>
        <v>WINTER</v>
      </c>
    </row>
    <row r="410" spans="1:17" ht="12.75" x14ac:dyDescent="0.2">
      <c r="A410" s="9">
        <v>409</v>
      </c>
      <c r="B410" s="8">
        <v>40562</v>
      </c>
      <c r="C410" s="7">
        <v>1</v>
      </c>
      <c r="D410" s="7">
        <v>0</v>
      </c>
      <c r="E410" s="7">
        <v>1</v>
      </c>
      <c r="F410" s="7">
        <v>0</v>
      </c>
      <c r="G410" s="7" t="b">
        <v>0</v>
      </c>
      <c r="H410" s="7">
        <v>3</v>
      </c>
      <c r="I410" s="7">
        <v>2</v>
      </c>
      <c r="J410" s="37">
        <v>0.22</v>
      </c>
      <c r="K410" s="6" t="str">
        <f t="shared" si="6"/>
        <v>Wed</v>
      </c>
      <c r="L410" s="25">
        <f>IF(DATA_1_M[[#This Row],[TEMP]]="",AVERAGE(DATA_1_M[TEMP]),DATA_1_M[[#This Row],[TEMP]])</f>
        <v>0.22</v>
      </c>
      <c r="M410" s="64">
        <f>TIME(DATA_1_M[[#This Row],[HR]],,)</f>
        <v>0</v>
      </c>
      <c r="N410" s="7" t="str">
        <f>TEXT(DATA_1_M[[#This Row],[DTEDAY]],"MMM")</f>
        <v>Jan</v>
      </c>
      <c r="O410" s="7" t="str">
        <f>TEXT(DATA_1_M[[#This Row],[DTEDAY]],"YYY")</f>
        <v>2011</v>
      </c>
      <c r="P410" s="7" t="str" cm="1">
        <f t="array" ref="P410">_xlfn.SWITCH(DATA_1_M[[#This Row],[WEATHERSIT]],1,"CLEAR SKY",2,"MIST SKY",3,"DARK SKY",4,"RAINY &amp; DARK SKY")</f>
        <v>MIST SKY</v>
      </c>
      <c r="Q410" s="7" t="str" cm="1">
        <f t="array" ref="Q410">_xlfn.SWITCH(DATA_1_M[[#This Row],[SEASON]],1,"WINTER",2,"SUMMER",3,"MONSOON",4,"POST MONSOON/AUTUMN")</f>
        <v>WINTER</v>
      </c>
    </row>
    <row r="411" spans="1:17" ht="12.75" x14ac:dyDescent="0.2">
      <c r="A411" s="9">
        <v>410</v>
      </c>
      <c r="B411" s="8">
        <v>40562</v>
      </c>
      <c r="C411" s="7">
        <v>1</v>
      </c>
      <c r="D411" s="7">
        <v>0</v>
      </c>
      <c r="E411" s="7">
        <v>1</v>
      </c>
      <c r="F411" s="7">
        <v>1</v>
      </c>
      <c r="G411" s="7" t="b">
        <v>0</v>
      </c>
      <c r="H411" s="7">
        <v>3</v>
      </c>
      <c r="I411" s="7">
        <v>3</v>
      </c>
      <c r="J411" s="37">
        <v>0.22</v>
      </c>
      <c r="K411" s="6" t="str">
        <f t="shared" si="6"/>
        <v>Wed</v>
      </c>
      <c r="L411" s="25">
        <f>IF(DATA_1_M[[#This Row],[TEMP]]="",AVERAGE(DATA_1_M[TEMP]),DATA_1_M[[#This Row],[TEMP]])</f>
        <v>0.22</v>
      </c>
      <c r="M411" s="64">
        <f>TIME(DATA_1_M[[#This Row],[HR]],,)</f>
        <v>4.1666666666666664E-2</v>
      </c>
      <c r="N411" s="7" t="str">
        <f>TEXT(DATA_1_M[[#This Row],[DTEDAY]],"MMM")</f>
        <v>Jan</v>
      </c>
      <c r="O411" s="7" t="str">
        <f>TEXT(DATA_1_M[[#This Row],[DTEDAY]],"YYY")</f>
        <v>2011</v>
      </c>
      <c r="P411" s="7" t="str" cm="1">
        <f t="array" ref="P411">_xlfn.SWITCH(DATA_1_M[[#This Row],[WEATHERSIT]],1,"CLEAR SKY",2,"MIST SKY",3,"DARK SKY",4,"RAINY &amp; DARK SKY")</f>
        <v>DARK SKY</v>
      </c>
      <c r="Q411" s="7" t="str" cm="1">
        <f t="array" ref="Q411">_xlfn.SWITCH(DATA_1_M[[#This Row],[SEASON]],1,"WINTER",2,"SUMMER",3,"MONSOON",4,"POST MONSOON/AUTUMN")</f>
        <v>WINTER</v>
      </c>
    </row>
    <row r="412" spans="1:17" ht="12.75" x14ac:dyDescent="0.2">
      <c r="A412" s="9">
        <v>411</v>
      </c>
      <c r="B412" s="8">
        <v>40562</v>
      </c>
      <c r="C412" s="7">
        <v>1</v>
      </c>
      <c r="D412" s="7">
        <v>0</v>
      </c>
      <c r="E412" s="7">
        <v>1</v>
      </c>
      <c r="F412" s="7">
        <v>2</v>
      </c>
      <c r="G412" s="7" t="b">
        <v>0</v>
      </c>
      <c r="H412" s="7">
        <v>3</v>
      </c>
      <c r="I412" s="7">
        <v>3</v>
      </c>
      <c r="J412" s="37">
        <v>0.22</v>
      </c>
      <c r="K412" s="6" t="str">
        <f t="shared" si="6"/>
        <v>Wed</v>
      </c>
      <c r="L412" s="25">
        <f>IF(DATA_1_M[[#This Row],[TEMP]]="",AVERAGE(DATA_1_M[TEMP]),DATA_1_M[[#This Row],[TEMP]])</f>
        <v>0.22</v>
      </c>
      <c r="M412" s="64">
        <f>TIME(DATA_1_M[[#This Row],[HR]],,)</f>
        <v>8.3333333333333329E-2</v>
      </c>
      <c r="N412" s="7" t="str">
        <f>TEXT(DATA_1_M[[#This Row],[DTEDAY]],"MMM")</f>
        <v>Jan</v>
      </c>
      <c r="O412" s="7" t="str">
        <f>TEXT(DATA_1_M[[#This Row],[DTEDAY]],"YYY")</f>
        <v>2011</v>
      </c>
      <c r="P412" s="7" t="str" cm="1">
        <f t="array" ref="P412">_xlfn.SWITCH(DATA_1_M[[#This Row],[WEATHERSIT]],1,"CLEAR SKY",2,"MIST SKY",3,"DARK SKY",4,"RAINY &amp; DARK SKY")</f>
        <v>DARK SKY</v>
      </c>
      <c r="Q412" s="7" t="str" cm="1">
        <f t="array" ref="Q412">_xlfn.SWITCH(DATA_1_M[[#This Row],[SEASON]],1,"WINTER",2,"SUMMER",3,"MONSOON",4,"POST MONSOON/AUTUMN")</f>
        <v>WINTER</v>
      </c>
    </row>
    <row r="413" spans="1:17" ht="12.75" x14ac:dyDescent="0.2">
      <c r="A413" s="9">
        <v>412</v>
      </c>
      <c r="B413" s="8">
        <v>40562</v>
      </c>
      <c r="C413" s="7">
        <v>1</v>
      </c>
      <c r="D413" s="7">
        <v>0</v>
      </c>
      <c r="E413" s="7">
        <v>1</v>
      </c>
      <c r="F413" s="7">
        <v>4</v>
      </c>
      <c r="G413" s="7" t="b">
        <v>0</v>
      </c>
      <c r="H413" s="7">
        <v>3</v>
      </c>
      <c r="I413" s="7">
        <v>3</v>
      </c>
      <c r="J413" s="37">
        <v>0.22</v>
      </c>
      <c r="K413" s="6" t="str">
        <f t="shared" si="6"/>
        <v>Wed</v>
      </c>
      <c r="L413" s="25">
        <f>IF(DATA_1_M[[#This Row],[TEMP]]="",AVERAGE(DATA_1_M[TEMP]),DATA_1_M[[#This Row],[TEMP]])</f>
        <v>0.22</v>
      </c>
      <c r="M413" s="64">
        <f>TIME(DATA_1_M[[#This Row],[HR]],,)</f>
        <v>0.16666666666666666</v>
      </c>
      <c r="N413" s="7" t="str">
        <f>TEXT(DATA_1_M[[#This Row],[DTEDAY]],"MMM")</f>
        <v>Jan</v>
      </c>
      <c r="O413" s="7" t="str">
        <f>TEXT(DATA_1_M[[#This Row],[DTEDAY]],"YYY")</f>
        <v>2011</v>
      </c>
      <c r="P413" s="7" t="str" cm="1">
        <f t="array" ref="P413">_xlfn.SWITCH(DATA_1_M[[#This Row],[WEATHERSIT]],1,"CLEAR SKY",2,"MIST SKY",3,"DARK SKY",4,"RAINY &amp; DARK SKY")</f>
        <v>DARK SKY</v>
      </c>
      <c r="Q413" s="7" t="str" cm="1">
        <f t="array" ref="Q413">_xlfn.SWITCH(DATA_1_M[[#This Row],[SEASON]],1,"WINTER",2,"SUMMER",3,"MONSOON",4,"POST MONSOON/AUTUMN")</f>
        <v>WINTER</v>
      </c>
    </row>
    <row r="414" spans="1:17" ht="12.75" x14ac:dyDescent="0.2">
      <c r="A414" s="9">
        <v>413</v>
      </c>
      <c r="B414" s="8">
        <v>40562</v>
      </c>
      <c r="C414" s="7">
        <v>1</v>
      </c>
      <c r="D414" s="7">
        <v>0</v>
      </c>
      <c r="E414" s="7">
        <v>1</v>
      </c>
      <c r="F414" s="7">
        <v>5</v>
      </c>
      <c r="G414" s="7" t="b">
        <v>0</v>
      </c>
      <c r="H414" s="7">
        <v>3</v>
      </c>
      <c r="I414" s="7">
        <v>2</v>
      </c>
      <c r="J414" s="37">
        <v>0.22</v>
      </c>
      <c r="K414" s="6" t="str">
        <f t="shared" si="6"/>
        <v>Wed</v>
      </c>
      <c r="L414" s="25">
        <f>IF(DATA_1_M[[#This Row],[TEMP]]="",AVERAGE(DATA_1_M[TEMP]),DATA_1_M[[#This Row],[TEMP]])</f>
        <v>0.22</v>
      </c>
      <c r="M414" s="64">
        <f>TIME(DATA_1_M[[#This Row],[HR]],,)</f>
        <v>0.20833333333333334</v>
      </c>
      <c r="N414" s="7" t="str">
        <f>TEXT(DATA_1_M[[#This Row],[DTEDAY]],"MMM")</f>
        <v>Jan</v>
      </c>
      <c r="O414" s="7" t="str">
        <f>TEXT(DATA_1_M[[#This Row],[DTEDAY]],"YYY")</f>
        <v>2011</v>
      </c>
      <c r="P414" s="7" t="str" cm="1">
        <f t="array" ref="P414">_xlfn.SWITCH(DATA_1_M[[#This Row],[WEATHERSIT]],1,"CLEAR SKY",2,"MIST SKY",3,"DARK SKY",4,"RAINY &amp; DARK SKY")</f>
        <v>MIST SKY</v>
      </c>
      <c r="Q414" s="7" t="str" cm="1">
        <f t="array" ref="Q414">_xlfn.SWITCH(DATA_1_M[[#This Row],[SEASON]],1,"WINTER",2,"SUMMER",3,"MONSOON",4,"POST MONSOON/AUTUMN")</f>
        <v>WINTER</v>
      </c>
    </row>
    <row r="415" spans="1:17" ht="12.75" x14ac:dyDescent="0.2">
      <c r="A415" s="9">
        <v>414</v>
      </c>
      <c r="B415" s="8">
        <v>40562</v>
      </c>
      <c r="C415" s="7">
        <v>1</v>
      </c>
      <c r="D415" s="7">
        <v>0</v>
      </c>
      <c r="E415" s="7">
        <v>1</v>
      </c>
      <c r="F415" s="7">
        <v>6</v>
      </c>
      <c r="G415" s="7" t="b">
        <v>0</v>
      </c>
      <c r="H415" s="7">
        <v>3</v>
      </c>
      <c r="I415" s="7">
        <v>2</v>
      </c>
      <c r="J415" s="37">
        <v>0.22</v>
      </c>
      <c r="K415" s="6" t="str">
        <f t="shared" si="6"/>
        <v>Wed</v>
      </c>
      <c r="L415" s="25">
        <f>IF(DATA_1_M[[#This Row],[TEMP]]="",AVERAGE(DATA_1_M[TEMP]),DATA_1_M[[#This Row],[TEMP]])</f>
        <v>0.22</v>
      </c>
      <c r="M415" s="64">
        <f>TIME(DATA_1_M[[#This Row],[HR]],,)</f>
        <v>0.25</v>
      </c>
      <c r="N415" s="7" t="str">
        <f>TEXT(DATA_1_M[[#This Row],[DTEDAY]],"MMM")</f>
        <v>Jan</v>
      </c>
      <c r="O415" s="7" t="str">
        <f>TEXT(DATA_1_M[[#This Row],[DTEDAY]],"YYY")</f>
        <v>2011</v>
      </c>
      <c r="P415" s="7" t="str" cm="1">
        <f t="array" ref="P415">_xlfn.SWITCH(DATA_1_M[[#This Row],[WEATHERSIT]],1,"CLEAR SKY",2,"MIST SKY",3,"DARK SKY",4,"RAINY &amp; DARK SKY")</f>
        <v>MIST SKY</v>
      </c>
      <c r="Q415" s="7" t="str" cm="1">
        <f t="array" ref="Q415">_xlfn.SWITCH(DATA_1_M[[#This Row],[SEASON]],1,"WINTER",2,"SUMMER",3,"MONSOON",4,"POST MONSOON/AUTUMN")</f>
        <v>WINTER</v>
      </c>
    </row>
    <row r="416" spans="1:17" ht="12.75" x14ac:dyDescent="0.2">
      <c r="A416" s="9">
        <v>415</v>
      </c>
      <c r="B416" s="8">
        <v>40562</v>
      </c>
      <c r="C416" s="7">
        <v>1</v>
      </c>
      <c r="D416" s="7">
        <v>0</v>
      </c>
      <c r="E416" s="7">
        <v>1</v>
      </c>
      <c r="F416" s="7">
        <v>7</v>
      </c>
      <c r="G416" s="7" t="b">
        <v>0</v>
      </c>
      <c r="H416" s="7">
        <v>3</v>
      </c>
      <c r="I416" s="7">
        <v>2</v>
      </c>
      <c r="J416" s="37">
        <v>0.24</v>
      </c>
      <c r="K416" s="6" t="str">
        <f t="shared" si="6"/>
        <v>Wed</v>
      </c>
      <c r="L416" s="25">
        <f>IF(DATA_1_M[[#This Row],[TEMP]]="",AVERAGE(DATA_1_M[TEMP]),DATA_1_M[[#This Row],[TEMP]])</f>
        <v>0.24</v>
      </c>
      <c r="M416" s="64">
        <f>TIME(DATA_1_M[[#This Row],[HR]],,)</f>
        <v>0.29166666666666669</v>
      </c>
      <c r="N416" s="7" t="str">
        <f>TEXT(DATA_1_M[[#This Row],[DTEDAY]],"MMM")</f>
        <v>Jan</v>
      </c>
      <c r="O416" s="7" t="str">
        <f>TEXT(DATA_1_M[[#This Row],[DTEDAY]],"YYY")</f>
        <v>2011</v>
      </c>
      <c r="P416" s="7" t="str" cm="1">
        <f t="array" ref="P416">_xlfn.SWITCH(DATA_1_M[[#This Row],[WEATHERSIT]],1,"CLEAR SKY",2,"MIST SKY",3,"DARK SKY",4,"RAINY &amp; DARK SKY")</f>
        <v>MIST SKY</v>
      </c>
      <c r="Q416" s="7" t="str" cm="1">
        <f t="array" ref="Q416">_xlfn.SWITCH(DATA_1_M[[#This Row],[SEASON]],1,"WINTER",2,"SUMMER",3,"MONSOON",4,"POST MONSOON/AUTUMN")</f>
        <v>WINTER</v>
      </c>
    </row>
    <row r="417" spans="1:17" ht="12.75" x14ac:dyDescent="0.2">
      <c r="A417" s="9">
        <v>416</v>
      </c>
      <c r="B417" s="8">
        <v>40562</v>
      </c>
      <c r="C417" s="7">
        <v>1</v>
      </c>
      <c r="D417" s="7">
        <v>0</v>
      </c>
      <c r="E417" s="7">
        <v>1</v>
      </c>
      <c r="F417" s="7">
        <v>8</v>
      </c>
      <c r="G417" s="7" t="b">
        <v>0</v>
      </c>
      <c r="H417" s="7">
        <v>3</v>
      </c>
      <c r="I417" s="7">
        <v>2</v>
      </c>
      <c r="J417" s="37">
        <v>0.24</v>
      </c>
      <c r="K417" s="6" t="str">
        <f t="shared" si="6"/>
        <v>Wed</v>
      </c>
      <c r="L417" s="25">
        <f>IF(DATA_1_M[[#This Row],[TEMP]]="",AVERAGE(DATA_1_M[TEMP]),DATA_1_M[[#This Row],[TEMP]])</f>
        <v>0.24</v>
      </c>
      <c r="M417" s="64">
        <f>TIME(DATA_1_M[[#This Row],[HR]],,)</f>
        <v>0.33333333333333331</v>
      </c>
      <c r="N417" s="7" t="str">
        <f>TEXT(DATA_1_M[[#This Row],[DTEDAY]],"MMM")</f>
        <v>Jan</v>
      </c>
      <c r="O417" s="7" t="str">
        <f>TEXT(DATA_1_M[[#This Row],[DTEDAY]],"YYY")</f>
        <v>2011</v>
      </c>
      <c r="P417" s="7" t="str" cm="1">
        <f t="array" ref="P417">_xlfn.SWITCH(DATA_1_M[[#This Row],[WEATHERSIT]],1,"CLEAR SKY",2,"MIST SKY",3,"DARK SKY",4,"RAINY &amp; DARK SKY")</f>
        <v>MIST SKY</v>
      </c>
      <c r="Q417" s="7" t="str" cm="1">
        <f t="array" ref="Q417">_xlfn.SWITCH(DATA_1_M[[#This Row],[SEASON]],1,"WINTER",2,"SUMMER",3,"MONSOON",4,"POST MONSOON/AUTUMN")</f>
        <v>WINTER</v>
      </c>
    </row>
    <row r="418" spans="1:17" ht="12.75" x14ac:dyDescent="0.2">
      <c r="A418" s="9">
        <v>417</v>
      </c>
      <c r="B418" s="8">
        <v>40562</v>
      </c>
      <c r="C418" s="7">
        <v>1</v>
      </c>
      <c r="D418" s="7">
        <v>0</v>
      </c>
      <c r="E418" s="7">
        <v>1</v>
      </c>
      <c r="F418" s="7">
        <v>9</v>
      </c>
      <c r="G418" s="7" t="b">
        <v>0</v>
      </c>
      <c r="H418" s="7">
        <v>3</v>
      </c>
      <c r="I418" s="7">
        <v>2</v>
      </c>
      <c r="J418" s="37">
        <v>0.24</v>
      </c>
      <c r="K418" s="6" t="str">
        <f t="shared" si="6"/>
        <v>Wed</v>
      </c>
      <c r="L418" s="25">
        <f>IF(DATA_1_M[[#This Row],[TEMP]]="",AVERAGE(DATA_1_M[TEMP]),DATA_1_M[[#This Row],[TEMP]])</f>
        <v>0.24</v>
      </c>
      <c r="M418" s="64">
        <f>TIME(DATA_1_M[[#This Row],[HR]],,)</f>
        <v>0.375</v>
      </c>
      <c r="N418" s="7" t="str">
        <f>TEXT(DATA_1_M[[#This Row],[DTEDAY]],"MMM")</f>
        <v>Jan</v>
      </c>
      <c r="O418" s="7" t="str">
        <f>TEXT(DATA_1_M[[#This Row],[DTEDAY]],"YYY")</f>
        <v>2011</v>
      </c>
      <c r="P418" s="7" t="str" cm="1">
        <f t="array" ref="P418">_xlfn.SWITCH(DATA_1_M[[#This Row],[WEATHERSIT]],1,"CLEAR SKY",2,"MIST SKY",3,"DARK SKY",4,"RAINY &amp; DARK SKY")</f>
        <v>MIST SKY</v>
      </c>
      <c r="Q418" s="7" t="str" cm="1">
        <f t="array" ref="Q418">_xlfn.SWITCH(DATA_1_M[[#This Row],[SEASON]],1,"WINTER",2,"SUMMER",3,"MONSOON",4,"POST MONSOON/AUTUMN")</f>
        <v>WINTER</v>
      </c>
    </row>
    <row r="419" spans="1:17" ht="12.75" x14ac:dyDescent="0.2">
      <c r="A419" s="9">
        <v>418</v>
      </c>
      <c r="B419" s="8">
        <v>40562</v>
      </c>
      <c r="C419" s="7">
        <v>1</v>
      </c>
      <c r="D419" s="7">
        <v>0</v>
      </c>
      <c r="E419" s="7">
        <v>1</v>
      </c>
      <c r="F419" s="7">
        <v>10</v>
      </c>
      <c r="G419" s="7" t="b">
        <v>0</v>
      </c>
      <c r="H419" s="7">
        <v>3</v>
      </c>
      <c r="I419" s="7">
        <v>2</v>
      </c>
      <c r="J419" s="37">
        <v>0.26</v>
      </c>
      <c r="K419" s="6" t="str">
        <f t="shared" si="6"/>
        <v>Wed</v>
      </c>
      <c r="L419" s="25">
        <f>IF(DATA_1_M[[#This Row],[TEMP]]="",AVERAGE(DATA_1_M[TEMP]),DATA_1_M[[#This Row],[TEMP]])</f>
        <v>0.26</v>
      </c>
      <c r="M419" s="64">
        <f>TIME(DATA_1_M[[#This Row],[HR]],,)</f>
        <v>0.41666666666666669</v>
      </c>
      <c r="N419" s="7" t="str">
        <f>TEXT(DATA_1_M[[#This Row],[DTEDAY]],"MMM")</f>
        <v>Jan</v>
      </c>
      <c r="O419" s="7" t="str">
        <f>TEXT(DATA_1_M[[#This Row],[DTEDAY]],"YYY")</f>
        <v>2011</v>
      </c>
      <c r="P419" s="7" t="str" cm="1">
        <f t="array" ref="P419">_xlfn.SWITCH(DATA_1_M[[#This Row],[WEATHERSIT]],1,"CLEAR SKY",2,"MIST SKY",3,"DARK SKY",4,"RAINY &amp; DARK SKY")</f>
        <v>MIST SKY</v>
      </c>
      <c r="Q419" s="7" t="str" cm="1">
        <f t="array" ref="Q419">_xlfn.SWITCH(DATA_1_M[[#This Row],[SEASON]],1,"WINTER",2,"SUMMER",3,"MONSOON",4,"POST MONSOON/AUTUMN")</f>
        <v>WINTER</v>
      </c>
    </row>
    <row r="420" spans="1:17" ht="12.75" x14ac:dyDescent="0.2">
      <c r="A420" s="9">
        <v>419</v>
      </c>
      <c r="B420" s="8">
        <v>40562</v>
      </c>
      <c r="C420" s="7">
        <v>1</v>
      </c>
      <c r="D420" s="7">
        <v>0</v>
      </c>
      <c r="E420" s="7">
        <v>1</v>
      </c>
      <c r="F420" s="7">
        <v>11</v>
      </c>
      <c r="G420" s="7" t="b">
        <v>0</v>
      </c>
      <c r="H420" s="7">
        <v>3</v>
      </c>
      <c r="I420" s="7">
        <v>2</v>
      </c>
      <c r="J420" s="37">
        <v>0.28000000000000003</v>
      </c>
      <c r="K420" s="6" t="str">
        <f t="shared" si="6"/>
        <v>Wed</v>
      </c>
      <c r="L420" s="25">
        <f>IF(DATA_1_M[[#This Row],[TEMP]]="",AVERAGE(DATA_1_M[TEMP]),DATA_1_M[[#This Row],[TEMP]])</f>
        <v>0.28000000000000003</v>
      </c>
      <c r="M420" s="64">
        <f>TIME(DATA_1_M[[#This Row],[HR]],,)</f>
        <v>0.45833333333333331</v>
      </c>
      <c r="N420" s="7" t="str">
        <f>TEXT(DATA_1_M[[#This Row],[DTEDAY]],"MMM")</f>
        <v>Jan</v>
      </c>
      <c r="O420" s="7" t="str">
        <f>TEXT(DATA_1_M[[#This Row],[DTEDAY]],"YYY")</f>
        <v>2011</v>
      </c>
      <c r="P420" s="7" t="str" cm="1">
        <f t="array" ref="P420">_xlfn.SWITCH(DATA_1_M[[#This Row],[WEATHERSIT]],1,"CLEAR SKY",2,"MIST SKY",3,"DARK SKY",4,"RAINY &amp; DARK SKY")</f>
        <v>MIST SKY</v>
      </c>
      <c r="Q420" s="7" t="str" cm="1">
        <f t="array" ref="Q420">_xlfn.SWITCH(DATA_1_M[[#This Row],[SEASON]],1,"WINTER",2,"SUMMER",3,"MONSOON",4,"POST MONSOON/AUTUMN")</f>
        <v>WINTER</v>
      </c>
    </row>
    <row r="421" spans="1:17" ht="12.75" x14ac:dyDescent="0.2">
      <c r="A421" s="9">
        <v>420</v>
      </c>
      <c r="B421" s="8">
        <v>40562</v>
      </c>
      <c r="C421" s="7">
        <v>1</v>
      </c>
      <c r="D421" s="7">
        <v>0</v>
      </c>
      <c r="E421" s="7">
        <v>1</v>
      </c>
      <c r="F421" s="7">
        <v>12</v>
      </c>
      <c r="G421" s="7" t="b">
        <v>0</v>
      </c>
      <c r="H421" s="7">
        <v>3</v>
      </c>
      <c r="I421" s="7">
        <v>2</v>
      </c>
      <c r="J421" s="37">
        <v>0.3</v>
      </c>
      <c r="K421" s="6" t="str">
        <f t="shared" si="6"/>
        <v>Wed</v>
      </c>
      <c r="L421" s="25">
        <f>IF(DATA_1_M[[#This Row],[TEMP]]="",AVERAGE(DATA_1_M[TEMP]),DATA_1_M[[#This Row],[TEMP]])</f>
        <v>0.3</v>
      </c>
      <c r="M421" s="64">
        <f>TIME(DATA_1_M[[#This Row],[HR]],,)</f>
        <v>0.5</v>
      </c>
      <c r="N421" s="7" t="str">
        <f>TEXT(DATA_1_M[[#This Row],[DTEDAY]],"MMM")</f>
        <v>Jan</v>
      </c>
      <c r="O421" s="7" t="str">
        <f>TEXT(DATA_1_M[[#This Row],[DTEDAY]],"YYY")</f>
        <v>2011</v>
      </c>
      <c r="P421" s="7" t="str" cm="1">
        <f t="array" ref="P421">_xlfn.SWITCH(DATA_1_M[[#This Row],[WEATHERSIT]],1,"CLEAR SKY",2,"MIST SKY",3,"DARK SKY",4,"RAINY &amp; DARK SKY")</f>
        <v>MIST SKY</v>
      </c>
      <c r="Q421" s="7" t="str" cm="1">
        <f t="array" ref="Q421">_xlfn.SWITCH(DATA_1_M[[#This Row],[SEASON]],1,"WINTER",2,"SUMMER",3,"MONSOON",4,"POST MONSOON/AUTUMN")</f>
        <v>WINTER</v>
      </c>
    </row>
    <row r="422" spans="1:17" ht="12.75" x14ac:dyDescent="0.2">
      <c r="A422" s="9">
        <v>421</v>
      </c>
      <c r="B422" s="8">
        <v>40562</v>
      </c>
      <c r="C422" s="7">
        <v>1</v>
      </c>
      <c r="D422" s="7">
        <v>0</v>
      </c>
      <c r="E422" s="7">
        <v>1</v>
      </c>
      <c r="F422" s="7">
        <v>13</v>
      </c>
      <c r="G422" s="7" t="b">
        <v>0</v>
      </c>
      <c r="H422" s="7">
        <v>3</v>
      </c>
      <c r="I422" s="7">
        <v>1</v>
      </c>
      <c r="J422" s="37">
        <v>0.4</v>
      </c>
      <c r="K422" s="6" t="str">
        <f t="shared" si="6"/>
        <v>Wed</v>
      </c>
      <c r="L422" s="25">
        <f>IF(DATA_1_M[[#This Row],[TEMP]]="",AVERAGE(DATA_1_M[TEMP]),DATA_1_M[[#This Row],[TEMP]])</f>
        <v>0.4</v>
      </c>
      <c r="M422" s="64">
        <f>TIME(DATA_1_M[[#This Row],[HR]],,)</f>
        <v>0.54166666666666663</v>
      </c>
      <c r="N422" s="7" t="str">
        <f>TEXT(DATA_1_M[[#This Row],[DTEDAY]],"MMM")</f>
        <v>Jan</v>
      </c>
      <c r="O422" s="7" t="str">
        <f>TEXT(DATA_1_M[[#This Row],[DTEDAY]],"YYY")</f>
        <v>2011</v>
      </c>
      <c r="P422" s="7" t="str" cm="1">
        <f t="array" ref="P422">_xlfn.SWITCH(DATA_1_M[[#This Row],[WEATHERSIT]],1,"CLEAR SKY",2,"MIST SKY",3,"DARK SKY",4,"RAINY &amp; DARK SKY")</f>
        <v>CLEAR SKY</v>
      </c>
      <c r="Q422" s="7" t="str" cm="1">
        <f t="array" ref="Q422">_xlfn.SWITCH(DATA_1_M[[#This Row],[SEASON]],1,"WINTER",2,"SUMMER",3,"MONSOON",4,"POST MONSOON/AUTUMN")</f>
        <v>WINTER</v>
      </c>
    </row>
    <row r="423" spans="1:17" ht="12.75" x14ac:dyDescent="0.2">
      <c r="A423" s="9">
        <v>422</v>
      </c>
      <c r="B423" s="8">
        <v>40562</v>
      </c>
      <c r="C423" s="7">
        <v>1</v>
      </c>
      <c r="D423" s="7">
        <v>0</v>
      </c>
      <c r="E423" s="7">
        <v>1</v>
      </c>
      <c r="F423" s="7">
        <v>14</v>
      </c>
      <c r="G423" s="7" t="b">
        <v>0</v>
      </c>
      <c r="H423" s="7">
        <v>3</v>
      </c>
      <c r="I423" s="7">
        <v>1</v>
      </c>
      <c r="J423" s="37">
        <v>0.4</v>
      </c>
      <c r="K423" s="6" t="str">
        <f t="shared" si="6"/>
        <v>Wed</v>
      </c>
      <c r="L423" s="25">
        <f>IF(DATA_1_M[[#This Row],[TEMP]]="",AVERAGE(DATA_1_M[TEMP]),DATA_1_M[[#This Row],[TEMP]])</f>
        <v>0.4</v>
      </c>
      <c r="M423" s="64">
        <f>TIME(DATA_1_M[[#This Row],[HR]],,)</f>
        <v>0.58333333333333337</v>
      </c>
      <c r="N423" s="7" t="str">
        <f>TEXT(DATA_1_M[[#This Row],[DTEDAY]],"MMM")</f>
        <v>Jan</v>
      </c>
      <c r="O423" s="7" t="str">
        <f>TEXT(DATA_1_M[[#This Row],[DTEDAY]],"YYY")</f>
        <v>2011</v>
      </c>
      <c r="P423" s="7" t="str" cm="1">
        <f t="array" ref="P423">_xlfn.SWITCH(DATA_1_M[[#This Row],[WEATHERSIT]],1,"CLEAR SKY",2,"MIST SKY",3,"DARK SKY",4,"RAINY &amp; DARK SKY")</f>
        <v>CLEAR SKY</v>
      </c>
      <c r="Q423" s="7" t="str" cm="1">
        <f t="array" ref="Q423">_xlfn.SWITCH(DATA_1_M[[#This Row],[SEASON]],1,"WINTER",2,"SUMMER",3,"MONSOON",4,"POST MONSOON/AUTUMN")</f>
        <v>WINTER</v>
      </c>
    </row>
    <row r="424" spans="1:17" ht="12.75" x14ac:dyDescent="0.2">
      <c r="A424" s="9">
        <v>423</v>
      </c>
      <c r="B424" s="8">
        <v>40562</v>
      </c>
      <c r="C424" s="7">
        <v>1</v>
      </c>
      <c r="D424" s="7">
        <v>0</v>
      </c>
      <c r="E424" s="7">
        <v>1</v>
      </c>
      <c r="F424" s="7">
        <v>15</v>
      </c>
      <c r="G424" s="7" t="b">
        <v>0</v>
      </c>
      <c r="H424" s="7">
        <v>3</v>
      </c>
      <c r="I424" s="7">
        <v>1</v>
      </c>
      <c r="J424" s="37">
        <v>0.4</v>
      </c>
      <c r="K424" s="6" t="str">
        <f t="shared" si="6"/>
        <v>Wed</v>
      </c>
      <c r="L424" s="25">
        <f>IF(DATA_1_M[[#This Row],[TEMP]]="",AVERAGE(DATA_1_M[TEMP]),DATA_1_M[[#This Row],[TEMP]])</f>
        <v>0.4</v>
      </c>
      <c r="M424" s="64">
        <f>TIME(DATA_1_M[[#This Row],[HR]],,)</f>
        <v>0.625</v>
      </c>
      <c r="N424" s="7" t="str">
        <f>TEXT(DATA_1_M[[#This Row],[DTEDAY]],"MMM")</f>
        <v>Jan</v>
      </c>
      <c r="O424" s="7" t="str">
        <f>TEXT(DATA_1_M[[#This Row],[DTEDAY]],"YYY")</f>
        <v>2011</v>
      </c>
      <c r="P424" s="7" t="str" cm="1">
        <f t="array" ref="P424">_xlfn.SWITCH(DATA_1_M[[#This Row],[WEATHERSIT]],1,"CLEAR SKY",2,"MIST SKY",3,"DARK SKY",4,"RAINY &amp; DARK SKY")</f>
        <v>CLEAR SKY</v>
      </c>
      <c r="Q424" s="7" t="str" cm="1">
        <f t="array" ref="Q424">_xlfn.SWITCH(DATA_1_M[[#This Row],[SEASON]],1,"WINTER",2,"SUMMER",3,"MONSOON",4,"POST MONSOON/AUTUMN")</f>
        <v>WINTER</v>
      </c>
    </row>
    <row r="425" spans="1:17" ht="12.75" x14ac:dyDescent="0.2">
      <c r="A425" s="9">
        <v>424</v>
      </c>
      <c r="B425" s="8">
        <v>40562</v>
      </c>
      <c r="C425" s="7">
        <v>1</v>
      </c>
      <c r="D425" s="7">
        <v>0</v>
      </c>
      <c r="E425" s="7">
        <v>1</v>
      </c>
      <c r="F425" s="7">
        <v>16</v>
      </c>
      <c r="G425" s="7" t="b">
        <v>0</v>
      </c>
      <c r="H425" s="7">
        <v>3</v>
      </c>
      <c r="I425" s="7">
        <v>1</v>
      </c>
      <c r="J425" s="37">
        <v>0.38</v>
      </c>
      <c r="K425" s="6" t="str">
        <f t="shared" si="6"/>
        <v>Wed</v>
      </c>
      <c r="L425" s="25">
        <f>IF(DATA_1_M[[#This Row],[TEMP]]="",AVERAGE(DATA_1_M[TEMP]),DATA_1_M[[#This Row],[TEMP]])</f>
        <v>0.38</v>
      </c>
      <c r="M425" s="64">
        <f>TIME(DATA_1_M[[#This Row],[HR]],,)</f>
        <v>0.66666666666666663</v>
      </c>
      <c r="N425" s="7" t="str">
        <f>TEXT(DATA_1_M[[#This Row],[DTEDAY]],"MMM")</f>
        <v>Jan</v>
      </c>
      <c r="O425" s="7" t="str">
        <f>TEXT(DATA_1_M[[#This Row],[DTEDAY]],"YYY")</f>
        <v>2011</v>
      </c>
      <c r="P425" s="7" t="str" cm="1">
        <f t="array" ref="P425">_xlfn.SWITCH(DATA_1_M[[#This Row],[WEATHERSIT]],1,"CLEAR SKY",2,"MIST SKY",3,"DARK SKY",4,"RAINY &amp; DARK SKY")</f>
        <v>CLEAR SKY</v>
      </c>
      <c r="Q425" s="7" t="str" cm="1">
        <f t="array" ref="Q425">_xlfn.SWITCH(DATA_1_M[[#This Row],[SEASON]],1,"WINTER",2,"SUMMER",3,"MONSOON",4,"POST MONSOON/AUTUMN")</f>
        <v>WINTER</v>
      </c>
    </row>
    <row r="426" spans="1:17" ht="12.75" x14ac:dyDescent="0.2">
      <c r="A426" s="9">
        <v>425</v>
      </c>
      <c r="B426" s="8">
        <v>40562</v>
      </c>
      <c r="C426" s="7">
        <v>1</v>
      </c>
      <c r="D426" s="7">
        <v>0</v>
      </c>
      <c r="E426" s="7">
        <v>1</v>
      </c>
      <c r="F426" s="7">
        <v>17</v>
      </c>
      <c r="G426" s="7" t="b">
        <v>0</v>
      </c>
      <c r="H426" s="7">
        <v>3</v>
      </c>
      <c r="I426" s="7">
        <v>1</v>
      </c>
      <c r="J426" s="37">
        <v>0.36</v>
      </c>
      <c r="K426" s="6" t="str">
        <f t="shared" si="6"/>
        <v>Wed</v>
      </c>
      <c r="L426" s="25">
        <f>IF(DATA_1_M[[#This Row],[TEMP]]="",AVERAGE(DATA_1_M[TEMP]),DATA_1_M[[#This Row],[TEMP]])</f>
        <v>0.36</v>
      </c>
      <c r="M426" s="64">
        <f>TIME(DATA_1_M[[#This Row],[HR]],,)</f>
        <v>0.70833333333333337</v>
      </c>
      <c r="N426" s="7" t="str">
        <f>TEXT(DATA_1_M[[#This Row],[DTEDAY]],"MMM")</f>
        <v>Jan</v>
      </c>
      <c r="O426" s="7" t="str">
        <f>TEXT(DATA_1_M[[#This Row],[DTEDAY]],"YYY")</f>
        <v>2011</v>
      </c>
      <c r="P426" s="7" t="str" cm="1">
        <f t="array" ref="P426">_xlfn.SWITCH(DATA_1_M[[#This Row],[WEATHERSIT]],1,"CLEAR SKY",2,"MIST SKY",3,"DARK SKY",4,"RAINY &amp; DARK SKY")</f>
        <v>CLEAR SKY</v>
      </c>
      <c r="Q426" s="7" t="str" cm="1">
        <f t="array" ref="Q426">_xlfn.SWITCH(DATA_1_M[[#This Row],[SEASON]],1,"WINTER",2,"SUMMER",3,"MONSOON",4,"POST MONSOON/AUTUMN")</f>
        <v>WINTER</v>
      </c>
    </row>
    <row r="427" spans="1:17" ht="12.75" x14ac:dyDescent="0.2">
      <c r="A427" s="9">
        <v>426</v>
      </c>
      <c r="B427" s="8">
        <v>40562</v>
      </c>
      <c r="C427" s="7">
        <v>1</v>
      </c>
      <c r="D427" s="7">
        <v>0</v>
      </c>
      <c r="E427" s="7">
        <v>1</v>
      </c>
      <c r="F427" s="7">
        <v>18</v>
      </c>
      <c r="G427" s="7" t="b">
        <v>0</v>
      </c>
      <c r="H427" s="7">
        <v>3</v>
      </c>
      <c r="I427" s="7">
        <v>1</v>
      </c>
      <c r="J427" s="37">
        <v>0.34</v>
      </c>
      <c r="K427" s="6" t="str">
        <f t="shared" si="6"/>
        <v>Wed</v>
      </c>
      <c r="L427" s="25">
        <f>IF(DATA_1_M[[#This Row],[TEMP]]="",AVERAGE(DATA_1_M[TEMP]),DATA_1_M[[#This Row],[TEMP]])</f>
        <v>0.34</v>
      </c>
      <c r="M427" s="64">
        <f>TIME(DATA_1_M[[#This Row],[HR]],,)</f>
        <v>0.75</v>
      </c>
      <c r="N427" s="7" t="str">
        <f>TEXT(DATA_1_M[[#This Row],[DTEDAY]],"MMM")</f>
        <v>Jan</v>
      </c>
      <c r="O427" s="7" t="str">
        <f>TEXT(DATA_1_M[[#This Row],[DTEDAY]],"YYY")</f>
        <v>2011</v>
      </c>
      <c r="P427" s="7" t="str" cm="1">
        <f t="array" ref="P427">_xlfn.SWITCH(DATA_1_M[[#This Row],[WEATHERSIT]],1,"CLEAR SKY",2,"MIST SKY",3,"DARK SKY",4,"RAINY &amp; DARK SKY")</f>
        <v>CLEAR SKY</v>
      </c>
      <c r="Q427" s="7" t="str" cm="1">
        <f t="array" ref="Q427">_xlfn.SWITCH(DATA_1_M[[#This Row],[SEASON]],1,"WINTER",2,"SUMMER",3,"MONSOON",4,"POST MONSOON/AUTUMN")</f>
        <v>WINTER</v>
      </c>
    </row>
    <row r="428" spans="1:17" ht="12.75" x14ac:dyDescent="0.2">
      <c r="A428" s="9">
        <v>427</v>
      </c>
      <c r="B428" s="8">
        <v>40562</v>
      </c>
      <c r="C428" s="7">
        <v>1</v>
      </c>
      <c r="D428" s="7">
        <v>0</v>
      </c>
      <c r="E428" s="7">
        <v>1</v>
      </c>
      <c r="F428" s="7">
        <v>19</v>
      </c>
      <c r="G428" s="7" t="b">
        <v>0</v>
      </c>
      <c r="H428" s="7">
        <v>3</v>
      </c>
      <c r="I428" s="7">
        <v>1</v>
      </c>
      <c r="J428" s="37">
        <v>0.32</v>
      </c>
      <c r="K428" s="6" t="str">
        <f t="shared" si="6"/>
        <v>Wed</v>
      </c>
      <c r="L428" s="25">
        <f>IF(DATA_1_M[[#This Row],[TEMP]]="",AVERAGE(DATA_1_M[TEMP]),DATA_1_M[[#This Row],[TEMP]])</f>
        <v>0.32</v>
      </c>
      <c r="M428" s="64">
        <f>TIME(DATA_1_M[[#This Row],[HR]],,)</f>
        <v>0.79166666666666663</v>
      </c>
      <c r="N428" s="7" t="str">
        <f>TEXT(DATA_1_M[[#This Row],[DTEDAY]],"MMM")</f>
        <v>Jan</v>
      </c>
      <c r="O428" s="7" t="str">
        <f>TEXT(DATA_1_M[[#This Row],[DTEDAY]],"YYY")</f>
        <v>2011</v>
      </c>
      <c r="P428" s="7" t="str" cm="1">
        <f t="array" ref="P428">_xlfn.SWITCH(DATA_1_M[[#This Row],[WEATHERSIT]],1,"CLEAR SKY",2,"MIST SKY",3,"DARK SKY",4,"RAINY &amp; DARK SKY")</f>
        <v>CLEAR SKY</v>
      </c>
      <c r="Q428" s="7" t="str" cm="1">
        <f t="array" ref="Q428">_xlfn.SWITCH(DATA_1_M[[#This Row],[SEASON]],1,"WINTER",2,"SUMMER",3,"MONSOON",4,"POST MONSOON/AUTUMN")</f>
        <v>WINTER</v>
      </c>
    </row>
    <row r="429" spans="1:17" ht="12.75" x14ac:dyDescent="0.2">
      <c r="A429" s="9">
        <v>428</v>
      </c>
      <c r="B429" s="8">
        <v>40562</v>
      </c>
      <c r="C429" s="7">
        <v>1</v>
      </c>
      <c r="D429" s="7">
        <v>0</v>
      </c>
      <c r="E429" s="7">
        <v>1</v>
      </c>
      <c r="F429" s="7">
        <v>20</v>
      </c>
      <c r="G429" s="7" t="b">
        <v>0</v>
      </c>
      <c r="H429" s="7">
        <v>3</v>
      </c>
      <c r="I429" s="7">
        <v>1</v>
      </c>
      <c r="J429" s="37">
        <v>0.32</v>
      </c>
      <c r="K429" s="6" t="str">
        <f t="shared" si="6"/>
        <v>Wed</v>
      </c>
      <c r="L429" s="25">
        <f>IF(DATA_1_M[[#This Row],[TEMP]]="",AVERAGE(DATA_1_M[TEMP]),DATA_1_M[[#This Row],[TEMP]])</f>
        <v>0.32</v>
      </c>
      <c r="M429" s="64">
        <f>TIME(DATA_1_M[[#This Row],[HR]],,)</f>
        <v>0.83333333333333337</v>
      </c>
      <c r="N429" s="7" t="str">
        <f>TEXT(DATA_1_M[[#This Row],[DTEDAY]],"MMM")</f>
        <v>Jan</v>
      </c>
      <c r="O429" s="7" t="str">
        <f>TEXT(DATA_1_M[[#This Row],[DTEDAY]],"YYY")</f>
        <v>2011</v>
      </c>
      <c r="P429" s="7" t="str" cm="1">
        <f t="array" ref="P429">_xlfn.SWITCH(DATA_1_M[[#This Row],[WEATHERSIT]],1,"CLEAR SKY",2,"MIST SKY",3,"DARK SKY",4,"RAINY &amp; DARK SKY")</f>
        <v>CLEAR SKY</v>
      </c>
      <c r="Q429" s="7" t="str" cm="1">
        <f t="array" ref="Q429">_xlfn.SWITCH(DATA_1_M[[#This Row],[SEASON]],1,"WINTER",2,"SUMMER",3,"MONSOON",4,"POST MONSOON/AUTUMN")</f>
        <v>WINTER</v>
      </c>
    </row>
    <row r="430" spans="1:17" ht="12.75" x14ac:dyDescent="0.2">
      <c r="A430" s="9">
        <v>429</v>
      </c>
      <c r="B430" s="8">
        <v>40562</v>
      </c>
      <c r="C430" s="7">
        <v>1</v>
      </c>
      <c r="D430" s="7">
        <v>0</v>
      </c>
      <c r="E430" s="7">
        <v>1</v>
      </c>
      <c r="F430" s="7">
        <v>21</v>
      </c>
      <c r="G430" s="7" t="b">
        <v>0</v>
      </c>
      <c r="H430" s="7">
        <v>3</v>
      </c>
      <c r="I430" s="7">
        <v>1</v>
      </c>
      <c r="J430" s="37">
        <v>0.32</v>
      </c>
      <c r="K430" s="6" t="str">
        <f t="shared" si="6"/>
        <v>Wed</v>
      </c>
      <c r="L430" s="25">
        <f>IF(DATA_1_M[[#This Row],[TEMP]]="",AVERAGE(DATA_1_M[TEMP]),DATA_1_M[[#This Row],[TEMP]])</f>
        <v>0.32</v>
      </c>
      <c r="M430" s="64">
        <f>TIME(DATA_1_M[[#This Row],[HR]],,)</f>
        <v>0.875</v>
      </c>
      <c r="N430" s="7" t="str">
        <f>TEXT(DATA_1_M[[#This Row],[DTEDAY]],"MMM")</f>
        <v>Jan</v>
      </c>
      <c r="O430" s="7" t="str">
        <f>TEXT(DATA_1_M[[#This Row],[DTEDAY]],"YYY")</f>
        <v>2011</v>
      </c>
      <c r="P430" s="7" t="str" cm="1">
        <f t="array" ref="P430">_xlfn.SWITCH(DATA_1_M[[#This Row],[WEATHERSIT]],1,"CLEAR SKY",2,"MIST SKY",3,"DARK SKY",4,"RAINY &amp; DARK SKY")</f>
        <v>CLEAR SKY</v>
      </c>
      <c r="Q430" s="7" t="str" cm="1">
        <f t="array" ref="Q430">_xlfn.SWITCH(DATA_1_M[[#This Row],[SEASON]],1,"WINTER",2,"SUMMER",3,"MONSOON",4,"POST MONSOON/AUTUMN")</f>
        <v>WINTER</v>
      </c>
    </row>
    <row r="431" spans="1:17" ht="12.75" x14ac:dyDescent="0.2">
      <c r="A431" s="9">
        <v>430</v>
      </c>
      <c r="B431" s="8">
        <v>40562</v>
      </c>
      <c r="C431" s="7">
        <v>1</v>
      </c>
      <c r="D431" s="7">
        <v>0</v>
      </c>
      <c r="E431" s="7">
        <v>1</v>
      </c>
      <c r="F431" s="7">
        <v>22</v>
      </c>
      <c r="G431" s="7" t="b">
        <v>0</v>
      </c>
      <c r="H431" s="7">
        <v>3</v>
      </c>
      <c r="I431" s="7">
        <v>1</v>
      </c>
      <c r="J431" s="37">
        <v>0.3</v>
      </c>
      <c r="K431" s="6" t="str">
        <f t="shared" si="6"/>
        <v>Wed</v>
      </c>
      <c r="L431" s="25">
        <f>IF(DATA_1_M[[#This Row],[TEMP]]="",AVERAGE(DATA_1_M[TEMP]),DATA_1_M[[#This Row],[TEMP]])</f>
        <v>0.3</v>
      </c>
      <c r="M431" s="64">
        <f>TIME(DATA_1_M[[#This Row],[HR]],,)</f>
        <v>0.91666666666666663</v>
      </c>
      <c r="N431" s="7" t="str">
        <f>TEXT(DATA_1_M[[#This Row],[DTEDAY]],"MMM")</f>
        <v>Jan</v>
      </c>
      <c r="O431" s="7" t="str">
        <f>TEXT(DATA_1_M[[#This Row],[DTEDAY]],"YYY")</f>
        <v>2011</v>
      </c>
      <c r="P431" s="7" t="str" cm="1">
        <f t="array" ref="P431">_xlfn.SWITCH(DATA_1_M[[#This Row],[WEATHERSIT]],1,"CLEAR SKY",2,"MIST SKY",3,"DARK SKY",4,"RAINY &amp; DARK SKY")</f>
        <v>CLEAR SKY</v>
      </c>
      <c r="Q431" s="7" t="str" cm="1">
        <f t="array" ref="Q431">_xlfn.SWITCH(DATA_1_M[[#This Row],[SEASON]],1,"WINTER",2,"SUMMER",3,"MONSOON",4,"POST MONSOON/AUTUMN")</f>
        <v>WINTER</v>
      </c>
    </row>
    <row r="432" spans="1:17" ht="12.75" x14ac:dyDescent="0.2">
      <c r="A432" s="9">
        <v>431</v>
      </c>
      <c r="B432" s="8">
        <v>40562</v>
      </c>
      <c r="C432" s="7">
        <v>1</v>
      </c>
      <c r="D432" s="7">
        <v>0</v>
      </c>
      <c r="E432" s="7">
        <v>1</v>
      </c>
      <c r="F432" s="7">
        <v>23</v>
      </c>
      <c r="G432" s="7" t="b">
        <v>0</v>
      </c>
      <c r="H432" s="7">
        <v>3</v>
      </c>
      <c r="I432" s="7">
        <v>1</v>
      </c>
      <c r="J432" s="37">
        <v>0.3</v>
      </c>
      <c r="K432" s="6" t="str">
        <f t="shared" si="6"/>
        <v>Wed</v>
      </c>
      <c r="L432" s="25">
        <f>IF(DATA_1_M[[#This Row],[TEMP]]="",AVERAGE(DATA_1_M[TEMP]),DATA_1_M[[#This Row],[TEMP]])</f>
        <v>0.3</v>
      </c>
      <c r="M432" s="64">
        <f>TIME(DATA_1_M[[#This Row],[HR]],,)</f>
        <v>0.95833333333333337</v>
      </c>
      <c r="N432" s="7" t="str">
        <f>TEXT(DATA_1_M[[#This Row],[DTEDAY]],"MMM")</f>
        <v>Jan</v>
      </c>
      <c r="O432" s="7" t="str">
        <f>TEXT(DATA_1_M[[#This Row],[DTEDAY]],"YYY")</f>
        <v>2011</v>
      </c>
      <c r="P432" s="7" t="str" cm="1">
        <f t="array" ref="P432">_xlfn.SWITCH(DATA_1_M[[#This Row],[WEATHERSIT]],1,"CLEAR SKY",2,"MIST SKY",3,"DARK SKY",4,"RAINY &amp; DARK SKY")</f>
        <v>CLEAR SKY</v>
      </c>
      <c r="Q432" s="7" t="str" cm="1">
        <f t="array" ref="Q432">_xlfn.SWITCH(DATA_1_M[[#This Row],[SEASON]],1,"WINTER",2,"SUMMER",3,"MONSOON",4,"POST MONSOON/AUTUMN")</f>
        <v>WINTER</v>
      </c>
    </row>
    <row r="433" spans="1:17" ht="12.75" x14ac:dyDescent="0.2">
      <c r="A433" s="9">
        <v>432</v>
      </c>
      <c r="B433" s="8">
        <v>40563</v>
      </c>
      <c r="C433" s="7">
        <v>1</v>
      </c>
      <c r="D433" s="7">
        <v>0</v>
      </c>
      <c r="E433" s="7">
        <v>1</v>
      </c>
      <c r="F433" s="7">
        <v>0</v>
      </c>
      <c r="G433" s="7" t="b">
        <v>0</v>
      </c>
      <c r="H433" s="7">
        <v>4</v>
      </c>
      <c r="I433" s="7">
        <v>1</v>
      </c>
      <c r="J433" s="37">
        <v>0.26</v>
      </c>
      <c r="K433" s="6" t="str">
        <f t="shared" si="6"/>
        <v>Thu</v>
      </c>
      <c r="L433" s="25">
        <f>IF(DATA_1_M[[#This Row],[TEMP]]="",AVERAGE(DATA_1_M[TEMP]),DATA_1_M[[#This Row],[TEMP]])</f>
        <v>0.26</v>
      </c>
      <c r="M433" s="64">
        <f>TIME(DATA_1_M[[#This Row],[HR]],,)</f>
        <v>0</v>
      </c>
      <c r="N433" s="7" t="str">
        <f>TEXT(DATA_1_M[[#This Row],[DTEDAY]],"MMM")</f>
        <v>Jan</v>
      </c>
      <c r="O433" s="7" t="str">
        <f>TEXT(DATA_1_M[[#This Row],[DTEDAY]],"YYY")</f>
        <v>2011</v>
      </c>
      <c r="P433" s="7" t="str" cm="1">
        <f t="array" ref="P433">_xlfn.SWITCH(DATA_1_M[[#This Row],[WEATHERSIT]],1,"CLEAR SKY",2,"MIST SKY",3,"DARK SKY",4,"RAINY &amp; DARK SKY")</f>
        <v>CLEAR SKY</v>
      </c>
      <c r="Q433" s="7" t="str" cm="1">
        <f t="array" ref="Q433">_xlfn.SWITCH(DATA_1_M[[#This Row],[SEASON]],1,"WINTER",2,"SUMMER",3,"MONSOON",4,"POST MONSOON/AUTUMN")</f>
        <v>WINTER</v>
      </c>
    </row>
    <row r="434" spans="1:17" ht="12.75" x14ac:dyDescent="0.2">
      <c r="A434" s="9">
        <v>433</v>
      </c>
      <c r="B434" s="8">
        <v>40563</v>
      </c>
      <c r="C434" s="7">
        <v>1</v>
      </c>
      <c r="D434" s="7">
        <v>0</v>
      </c>
      <c r="E434" s="7">
        <v>1</v>
      </c>
      <c r="F434" s="7">
        <v>1</v>
      </c>
      <c r="G434" s="7" t="b">
        <v>0</v>
      </c>
      <c r="H434" s="7">
        <v>4</v>
      </c>
      <c r="I434" s="7">
        <v>1</v>
      </c>
      <c r="J434" s="37">
        <v>0.26</v>
      </c>
      <c r="K434" s="6" t="str">
        <f t="shared" si="6"/>
        <v>Thu</v>
      </c>
      <c r="L434" s="25">
        <f>IF(DATA_1_M[[#This Row],[TEMP]]="",AVERAGE(DATA_1_M[TEMP]),DATA_1_M[[#This Row],[TEMP]])</f>
        <v>0.26</v>
      </c>
      <c r="M434" s="64">
        <f>TIME(DATA_1_M[[#This Row],[HR]],,)</f>
        <v>4.1666666666666664E-2</v>
      </c>
      <c r="N434" s="7" t="str">
        <f>TEXT(DATA_1_M[[#This Row],[DTEDAY]],"MMM")</f>
        <v>Jan</v>
      </c>
      <c r="O434" s="7" t="str">
        <f>TEXT(DATA_1_M[[#This Row],[DTEDAY]],"YYY")</f>
        <v>2011</v>
      </c>
      <c r="P434" s="7" t="str" cm="1">
        <f t="array" ref="P434">_xlfn.SWITCH(DATA_1_M[[#This Row],[WEATHERSIT]],1,"CLEAR SKY",2,"MIST SKY",3,"DARK SKY",4,"RAINY &amp; DARK SKY")</f>
        <v>CLEAR SKY</v>
      </c>
      <c r="Q434" s="7" t="str" cm="1">
        <f t="array" ref="Q434">_xlfn.SWITCH(DATA_1_M[[#This Row],[SEASON]],1,"WINTER",2,"SUMMER",3,"MONSOON",4,"POST MONSOON/AUTUMN")</f>
        <v>WINTER</v>
      </c>
    </row>
    <row r="435" spans="1:17" ht="12.75" x14ac:dyDescent="0.2">
      <c r="A435" s="9">
        <v>434</v>
      </c>
      <c r="B435" s="8">
        <v>40563</v>
      </c>
      <c r="C435" s="7">
        <v>1</v>
      </c>
      <c r="D435" s="7">
        <v>0</v>
      </c>
      <c r="E435" s="7">
        <v>1</v>
      </c>
      <c r="F435" s="7">
        <v>2</v>
      </c>
      <c r="G435" s="7" t="b">
        <v>0</v>
      </c>
      <c r="H435" s="7">
        <v>4</v>
      </c>
      <c r="I435" s="7">
        <v>1</v>
      </c>
      <c r="J435" s="37">
        <v>0.26</v>
      </c>
      <c r="K435" s="6" t="str">
        <f t="shared" si="6"/>
        <v>Thu</v>
      </c>
      <c r="L435" s="25">
        <f>IF(DATA_1_M[[#This Row],[TEMP]]="",AVERAGE(DATA_1_M[TEMP]),DATA_1_M[[#This Row],[TEMP]])</f>
        <v>0.26</v>
      </c>
      <c r="M435" s="64">
        <f>TIME(DATA_1_M[[#This Row],[HR]],,)</f>
        <v>8.3333333333333329E-2</v>
      </c>
      <c r="N435" s="7" t="str">
        <f>TEXT(DATA_1_M[[#This Row],[DTEDAY]],"MMM")</f>
        <v>Jan</v>
      </c>
      <c r="O435" s="7" t="str">
        <f>TEXT(DATA_1_M[[#This Row],[DTEDAY]],"YYY")</f>
        <v>2011</v>
      </c>
      <c r="P435" s="7" t="str" cm="1">
        <f t="array" ref="P435">_xlfn.SWITCH(DATA_1_M[[#This Row],[WEATHERSIT]],1,"CLEAR SKY",2,"MIST SKY",3,"DARK SKY",4,"RAINY &amp; DARK SKY")</f>
        <v>CLEAR SKY</v>
      </c>
      <c r="Q435" s="7" t="str" cm="1">
        <f t="array" ref="Q435">_xlfn.SWITCH(DATA_1_M[[#This Row],[SEASON]],1,"WINTER",2,"SUMMER",3,"MONSOON",4,"POST MONSOON/AUTUMN")</f>
        <v>WINTER</v>
      </c>
    </row>
    <row r="436" spans="1:17" ht="12.75" x14ac:dyDescent="0.2">
      <c r="A436" s="9">
        <v>435</v>
      </c>
      <c r="B436" s="8">
        <v>40563</v>
      </c>
      <c r="C436" s="7">
        <v>1</v>
      </c>
      <c r="D436" s="7">
        <v>0</v>
      </c>
      <c r="E436" s="7">
        <v>1</v>
      </c>
      <c r="F436" s="7">
        <v>3</v>
      </c>
      <c r="G436" s="7" t="b">
        <v>0</v>
      </c>
      <c r="H436" s="7">
        <v>4</v>
      </c>
      <c r="I436" s="7">
        <v>1</v>
      </c>
      <c r="J436" s="37">
        <v>0.26</v>
      </c>
      <c r="K436" s="6" t="str">
        <f t="shared" si="6"/>
        <v>Thu</v>
      </c>
      <c r="L436" s="25">
        <f>IF(DATA_1_M[[#This Row],[TEMP]]="",AVERAGE(DATA_1_M[TEMP]),DATA_1_M[[#This Row],[TEMP]])</f>
        <v>0.26</v>
      </c>
      <c r="M436" s="64">
        <f>TIME(DATA_1_M[[#This Row],[HR]],,)</f>
        <v>0.125</v>
      </c>
      <c r="N436" s="7" t="str">
        <f>TEXT(DATA_1_M[[#This Row],[DTEDAY]],"MMM")</f>
        <v>Jan</v>
      </c>
      <c r="O436" s="7" t="str">
        <f>TEXT(DATA_1_M[[#This Row],[DTEDAY]],"YYY")</f>
        <v>2011</v>
      </c>
      <c r="P436" s="7" t="str" cm="1">
        <f t="array" ref="P436">_xlfn.SWITCH(DATA_1_M[[#This Row],[WEATHERSIT]],1,"CLEAR SKY",2,"MIST SKY",3,"DARK SKY",4,"RAINY &amp; DARK SKY")</f>
        <v>CLEAR SKY</v>
      </c>
      <c r="Q436" s="7" t="str" cm="1">
        <f t="array" ref="Q436">_xlfn.SWITCH(DATA_1_M[[#This Row],[SEASON]],1,"WINTER",2,"SUMMER",3,"MONSOON",4,"POST MONSOON/AUTUMN")</f>
        <v>WINTER</v>
      </c>
    </row>
    <row r="437" spans="1:17" ht="12.75" x14ac:dyDescent="0.2">
      <c r="A437" s="9">
        <v>436</v>
      </c>
      <c r="B437" s="8">
        <v>40563</v>
      </c>
      <c r="C437" s="7">
        <v>1</v>
      </c>
      <c r="D437" s="7">
        <v>0</v>
      </c>
      <c r="E437" s="7">
        <v>1</v>
      </c>
      <c r="F437" s="7">
        <v>4</v>
      </c>
      <c r="G437" s="7" t="b">
        <v>0</v>
      </c>
      <c r="H437" s="7">
        <v>4</v>
      </c>
      <c r="I437" s="7">
        <v>1</v>
      </c>
      <c r="J437" s="37">
        <v>0.26</v>
      </c>
      <c r="K437" s="6" t="str">
        <f t="shared" si="6"/>
        <v>Thu</v>
      </c>
      <c r="L437" s="25">
        <f>IF(DATA_1_M[[#This Row],[TEMP]]="",AVERAGE(DATA_1_M[TEMP]),DATA_1_M[[#This Row],[TEMP]])</f>
        <v>0.26</v>
      </c>
      <c r="M437" s="64">
        <f>TIME(DATA_1_M[[#This Row],[HR]],,)</f>
        <v>0.16666666666666666</v>
      </c>
      <c r="N437" s="7" t="str">
        <f>TEXT(DATA_1_M[[#This Row],[DTEDAY]],"MMM")</f>
        <v>Jan</v>
      </c>
      <c r="O437" s="7" t="str">
        <f>TEXT(DATA_1_M[[#This Row],[DTEDAY]],"YYY")</f>
        <v>2011</v>
      </c>
      <c r="P437" s="7" t="str" cm="1">
        <f t="array" ref="P437">_xlfn.SWITCH(DATA_1_M[[#This Row],[WEATHERSIT]],1,"CLEAR SKY",2,"MIST SKY",3,"DARK SKY",4,"RAINY &amp; DARK SKY")</f>
        <v>CLEAR SKY</v>
      </c>
      <c r="Q437" s="7" t="str" cm="1">
        <f t="array" ref="Q437">_xlfn.SWITCH(DATA_1_M[[#This Row],[SEASON]],1,"WINTER",2,"SUMMER",3,"MONSOON",4,"POST MONSOON/AUTUMN")</f>
        <v>WINTER</v>
      </c>
    </row>
    <row r="438" spans="1:17" ht="12.75" x14ac:dyDescent="0.2">
      <c r="A438" s="9">
        <v>437</v>
      </c>
      <c r="B438" s="8">
        <v>40563</v>
      </c>
      <c r="C438" s="7">
        <v>1</v>
      </c>
      <c r="D438" s="7">
        <v>0</v>
      </c>
      <c r="E438" s="7">
        <v>1</v>
      </c>
      <c r="F438" s="7">
        <v>5</v>
      </c>
      <c r="G438" s="7" t="b">
        <v>0</v>
      </c>
      <c r="H438" s="7">
        <v>4</v>
      </c>
      <c r="I438" s="7">
        <v>1</v>
      </c>
      <c r="J438" s="37">
        <v>0.24</v>
      </c>
      <c r="K438" s="6" t="str">
        <f t="shared" si="6"/>
        <v>Thu</v>
      </c>
      <c r="L438" s="25">
        <f>IF(DATA_1_M[[#This Row],[TEMP]]="",AVERAGE(DATA_1_M[TEMP]),DATA_1_M[[#This Row],[TEMP]])</f>
        <v>0.24</v>
      </c>
      <c r="M438" s="64">
        <f>TIME(DATA_1_M[[#This Row],[HR]],,)</f>
        <v>0.20833333333333334</v>
      </c>
      <c r="N438" s="7" t="str">
        <f>TEXT(DATA_1_M[[#This Row],[DTEDAY]],"MMM")</f>
        <v>Jan</v>
      </c>
      <c r="O438" s="7" t="str">
        <f>TEXT(DATA_1_M[[#This Row],[DTEDAY]],"YYY")</f>
        <v>2011</v>
      </c>
      <c r="P438" s="7" t="str" cm="1">
        <f t="array" ref="P438">_xlfn.SWITCH(DATA_1_M[[#This Row],[WEATHERSIT]],1,"CLEAR SKY",2,"MIST SKY",3,"DARK SKY",4,"RAINY &amp; DARK SKY")</f>
        <v>CLEAR SKY</v>
      </c>
      <c r="Q438" s="7" t="str" cm="1">
        <f t="array" ref="Q438">_xlfn.SWITCH(DATA_1_M[[#This Row],[SEASON]],1,"WINTER",2,"SUMMER",3,"MONSOON",4,"POST MONSOON/AUTUMN")</f>
        <v>WINTER</v>
      </c>
    </row>
    <row r="439" spans="1:17" ht="12.75" x14ac:dyDescent="0.2">
      <c r="A439" s="9">
        <v>438</v>
      </c>
      <c r="B439" s="8">
        <v>40563</v>
      </c>
      <c r="C439" s="7">
        <v>1</v>
      </c>
      <c r="D439" s="7">
        <v>0</v>
      </c>
      <c r="E439" s="7">
        <v>1</v>
      </c>
      <c r="F439" s="7">
        <v>6</v>
      </c>
      <c r="G439" s="7" t="b">
        <v>0</v>
      </c>
      <c r="H439" s="7">
        <v>4</v>
      </c>
      <c r="I439" s="7">
        <v>1</v>
      </c>
      <c r="J439" s="37">
        <v>0.22</v>
      </c>
      <c r="K439" s="6" t="str">
        <f t="shared" si="6"/>
        <v>Thu</v>
      </c>
      <c r="L439" s="25">
        <f>IF(DATA_1_M[[#This Row],[TEMP]]="",AVERAGE(DATA_1_M[TEMP]),DATA_1_M[[#This Row],[TEMP]])</f>
        <v>0.22</v>
      </c>
      <c r="M439" s="64">
        <f>TIME(DATA_1_M[[#This Row],[HR]],,)</f>
        <v>0.25</v>
      </c>
      <c r="N439" s="7" t="str">
        <f>TEXT(DATA_1_M[[#This Row],[DTEDAY]],"MMM")</f>
        <v>Jan</v>
      </c>
      <c r="O439" s="7" t="str">
        <f>TEXT(DATA_1_M[[#This Row],[DTEDAY]],"YYY")</f>
        <v>2011</v>
      </c>
      <c r="P439" s="7" t="str" cm="1">
        <f t="array" ref="P439">_xlfn.SWITCH(DATA_1_M[[#This Row],[WEATHERSIT]],1,"CLEAR SKY",2,"MIST SKY",3,"DARK SKY",4,"RAINY &amp; DARK SKY")</f>
        <v>CLEAR SKY</v>
      </c>
      <c r="Q439" s="7" t="str" cm="1">
        <f t="array" ref="Q439">_xlfn.SWITCH(DATA_1_M[[#This Row],[SEASON]],1,"WINTER",2,"SUMMER",3,"MONSOON",4,"POST MONSOON/AUTUMN")</f>
        <v>WINTER</v>
      </c>
    </row>
    <row r="440" spans="1:17" ht="12.75" x14ac:dyDescent="0.2">
      <c r="A440" s="9">
        <v>439</v>
      </c>
      <c r="B440" s="8">
        <v>40563</v>
      </c>
      <c r="C440" s="7">
        <v>1</v>
      </c>
      <c r="D440" s="7">
        <v>0</v>
      </c>
      <c r="E440" s="7">
        <v>1</v>
      </c>
      <c r="F440" s="7">
        <v>7</v>
      </c>
      <c r="G440" s="7" t="b">
        <v>0</v>
      </c>
      <c r="H440" s="7">
        <v>4</v>
      </c>
      <c r="I440" s="7">
        <v>1</v>
      </c>
      <c r="J440" s="37">
        <v>0.22</v>
      </c>
      <c r="K440" s="6" t="str">
        <f t="shared" si="6"/>
        <v>Thu</v>
      </c>
      <c r="L440" s="25">
        <f>IF(DATA_1_M[[#This Row],[TEMP]]="",AVERAGE(DATA_1_M[TEMP]),DATA_1_M[[#This Row],[TEMP]])</f>
        <v>0.22</v>
      </c>
      <c r="M440" s="64">
        <f>TIME(DATA_1_M[[#This Row],[HR]],,)</f>
        <v>0.29166666666666669</v>
      </c>
      <c r="N440" s="7" t="str">
        <f>TEXT(DATA_1_M[[#This Row],[DTEDAY]],"MMM")</f>
        <v>Jan</v>
      </c>
      <c r="O440" s="7" t="str">
        <f>TEXT(DATA_1_M[[#This Row],[DTEDAY]],"YYY")</f>
        <v>2011</v>
      </c>
      <c r="P440" s="7" t="str" cm="1">
        <f t="array" ref="P440">_xlfn.SWITCH(DATA_1_M[[#This Row],[WEATHERSIT]],1,"CLEAR SKY",2,"MIST SKY",3,"DARK SKY",4,"RAINY &amp; DARK SKY")</f>
        <v>CLEAR SKY</v>
      </c>
      <c r="Q440" s="7" t="str" cm="1">
        <f t="array" ref="Q440">_xlfn.SWITCH(DATA_1_M[[#This Row],[SEASON]],1,"WINTER",2,"SUMMER",3,"MONSOON",4,"POST MONSOON/AUTUMN")</f>
        <v>WINTER</v>
      </c>
    </row>
    <row r="441" spans="1:17" ht="12.75" x14ac:dyDescent="0.2">
      <c r="A441" s="9">
        <v>440</v>
      </c>
      <c r="B441" s="8">
        <v>40563</v>
      </c>
      <c r="C441" s="7">
        <v>1</v>
      </c>
      <c r="D441" s="7">
        <v>0</v>
      </c>
      <c r="E441" s="7">
        <v>1</v>
      </c>
      <c r="F441" s="7">
        <v>8</v>
      </c>
      <c r="G441" s="7" t="b">
        <v>0</v>
      </c>
      <c r="H441" s="7">
        <v>4</v>
      </c>
      <c r="I441" s="7">
        <v>1</v>
      </c>
      <c r="J441" s="37">
        <v>0.22</v>
      </c>
      <c r="K441" s="6" t="str">
        <f t="shared" si="6"/>
        <v>Thu</v>
      </c>
      <c r="L441" s="25">
        <f>IF(DATA_1_M[[#This Row],[TEMP]]="",AVERAGE(DATA_1_M[TEMP]),DATA_1_M[[#This Row],[TEMP]])</f>
        <v>0.22</v>
      </c>
      <c r="M441" s="64">
        <f>TIME(DATA_1_M[[#This Row],[HR]],,)</f>
        <v>0.33333333333333331</v>
      </c>
      <c r="N441" s="7" t="str">
        <f>TEXT(DATA_1_M[[#This Row],[DTEDAY]],"MMM")</f>
        <v>Jan</v>
      </c>
      <c r="O441" s="7" t="str">
        <f>TEXT(DATA_1_M[[#This Row],[DTEDAY]],"YYY")</f>
        <v>2011</v>
      </c>
      <c r="P441" s="7" t="str" cm="1">
        <f t="array" ref="P441">_xlfn.SWITCH(DATA_1_M[[#This Row],[WEATHERSIT]],1,"CLEAR SKY",2,"MIST SKY",3,"DARK SKY",4,"RAINY &amp; DARK SKY")</f>
        <v>CLEAR SKY</v>
      </c>
      <c r="Q441" s="7" t="str" cm="1">
        <f t="array" ref="Q441">_xlfn.SWITCH(DATA_1_M[[#This Row],[SEASON]],1,"WINTER",2,"SUMMER",3,"MONSOON",4,"POST MONSOON/AUTUMN")</f>
        <v>WINTER</v>
      </c>
    </row>
    <row r="442" spans="1:17" ht="12.75" x14ac:dyDescent="0.2">
      <c r="A442" s="9">
        <v>441</v>
      </c>
      <c r="B442" s="8">
        <v>40563</v>
      </c>
      <c r="C442" s="7">
        <v>1</v>
      </c>
      <c r="D442" s="7">
        <v>0</v>
      </c>
      <c r="E442" s="7">
        <v>1</v>
      </c>
      <c r="F442" s="7">
        <v>9</v>
      </c>
      <c r="G442" s="7" t="b">
        <v>0</v>
      </c>
      <c r="H442" s="7">
        <v>4</v>
      </c>
      <c r="I442" s="7">
        <v>2</v>
      </c>
      <c r="J442" s="37">
        <v>0.24</v>
      </c>
      <c r="K442" s="6" t="str">
        <f t="shared" si="6"/>
        <v>Thu</v>
      </c>
      <c r="L442" s="25">
        <f>IF(DATA_1_M[[#This Row],[TEMP]]="",AVERAGE(DATA_1_M[TEMP]),DATA_1_M[[#This Row],[TEMP]])</f>
        <v>0.24</v>
      </c>
      <c r="M442" s="64">
        <f>TIME(DATA_1_M[[#This Row],[HR]],,)</f>
        <v>0.375</v>
      </c>
      <c r="N442" s="7" t="str">
        <f>TEXT(DATA_1_M[[#This Row],[DTEDAY]],"MMM")</f>
        <v>Jan</v>
      </c>
      <c r="O442" s="7" t="str">
        <f>TEXT(DATA_1_M[[#This Row],[DTEDAY]],"YYY")</f>
        <v>2011</v>
      </c>
      <c r="P442" s="7" t="str" cm="1">
        <f t="array" ref="P442">_xlfn.SWITCH(DATA_1_M[[#This Row],[WEATHERSIT]],1,"CLEAR SKY",2,"MIST SKY",3,"DARK SKY",4,"RAINY &amp; DARK SKY")</f>
        <v>MIST SKY</v>
      </c>
      <c r="Q442" s="7" t="str" cm="1">
        <f t="array" ref="Q442">_xlfn.SWITCH(DATA_1_M[[#This Row],[SEASON]],1,"WINTER",2,"SUMMER",3,"MONSOON",4,"POST MONSOON/AUTUMN")</f>
        <v>WINTER</v>
      </c>
    </row>
    <row r="443" spans="1:17" ht="12.75" x14ac:dyDescent="0.2">
      <c r="A443" s="9">
        <v>442</v>
      </c>
      <c r="B443" s="8">
        <v>40563</v>
      </c>
      <c r="C443" s="7">
        <v>1</v>
      </c>
      <c r="D443" s="7">
        <v>0</v>
      </c>
      <c r="E443" s="7">
        <v>1</v>
      </c>
      <c r="F443" s="7">
        <v>10</v>
      </c>
      <c r="G443" s="7" t="b">
        <v>0</v>
      </c>
      <c r="H443" s="7">
        <v>4</v>
      </c>
      <c r="I443" s="7">
        <v>1</v>
      </c>
      <c r="J443" s="37">
        <v>0.26</v>
      </c>
      <c r="K443" s="6" t="str">
        <f t="shared" si="6"/>
        <v>Thu</v>
      </c>
      <c r="L443" s="25">
        <f>IF(DATA_1_M[[#This Row],[TEMP]]="",AVERAGE(DATA_1_M[TEMP]),DATA_1_M[[#This Row],[TEMP]])</f>
        <v>0.26</v>
      </c>
      <c r="M443" s="64">
        <f>TIME(DATA_1_M[[#This Row],[HR]],,)</f>
        <v>0.41666666666666669</v>
      </c>
      <c r="N443" s="7" t="str">
        <f>TEXT(DATA_1_M[[#This Row],[DTEDAY]],"MMM")</f>
        <v>Jan</v>
      </c>
      <c r="O443" s="7" t="str">
        <f>TEXT(DATA_1_M[[#This Row],[DTEDAY]],"YYY")</f>
        <v>2011</v>
      </c>
      <c r="P443" s="7" t="str" cm="1">
        <f t="array" ref="P443">_xlfn.SWITCH(DATA_1_M[[#This Row],[WEATHERSIT]],1,"CLEAR SKY",2,"MIST SKY",3,"DARK SKY",4,"RAINY &amp; DARK SKY")</f>
        <v>CLEAR SKY</v>
      </c>
      <c r="Q443" s="7" t="str" cm="1">
        <f t="array" ref="Q443">_xlfn.SWITCH(DATA_1_M[[#This Row],[SEASON]],1,"WINTER",2,"SUMMER",3,"MONSOON",4,"POST MONSOON/AUTUMN")</f>
        <v>WINTER</v>
      </c>
    </row>
    <row r="444" spans="1:17" ht="12.75" x14ac:dyDescent="0.2">
      <c r="A444" s="9">
        <v>443</v>
      </c>
      <c r="B444" s="8">
        <v>40563</v>
      </c>
      <c r="C444" s="7">
        <v>1</v>
      </c>
      <c r="D444" s="7">
        <v>0</v>
      </c>
      <c r="E444" s="7">
        <v>1</v>
      </c>
      <c r="F444" s="7">
        <v>11</v>
      </c>
      <c r="G444" s="7" t="b">
        <v>0</v>
      </c>
      <c r="H444" s="7">
        <v>4</v>
      </c>
      <c r="I444" s="7">
        <v>2</v>
      </c>
      <c r="J444" s="37">
        <v>0.28000000000000003</v>
      </c>
      <c r="K444" s="6" t="str">
        <f t="shared" si="6"/>
        <v>Thu</v>
      </c>
      <c r="L444" s="25">
        <f>IF(DATA_1_M[[#This Row],[TEMP]]="",AVERAGE(DATA_1_M[TEMP]),DATA_1_M[[#This Row],[TEMP]])</f>
        <v>0.28000000000000003</v>
      </c>
      <c r="M444" s="64">
        <f>TIME(DATA_1_M[[#This Row],[HR]],,)</f>
        <v>0.45833333333333331</v>
      </c>
      <c r="N444" s="7" t="str">
        <f>TEXT(DATA_1_M[[#This Row],[DTEDAY]],"MMM")</f>
        <v>Jan</v>
      </c>
      <c r="O444" s="7" t="str">
        <f>TEXT(DATA_1_M[[#This Row],[DTEDAY]],"YYY")</f>
        <v>2011</v>
      </c>
      <c r="P444" s="7" t="str" cm="1">
        <f t="array" ref="P444">_xlfn.SWITCH(DATA_1_M[[#This Row],[WEATHERSIT]],1,"CLEAR SKY",2,"MIST SKY",3,"DARK SKY",4,"RAINY &amp; DARK SKY")</f>
        <v>MIST SKY</v>
      </c>
      <c r="Q444" s="7" t="str" cm="1">
        <f t="array" ref="Q444">_xlfn.SWITCH(DATA_1_M[[#This Row],[SEASON]],1,"WINTER",2,"SUMMER",3,"MONSOON",4,"POST MONSOON/AUTUMN")</f>
        <v>WINTER</v>
      </c>
    </row>
    <row r="445" spans="1:17" ht="12.75" x14ac:dyDescent="0.2">
      <c r="A445" s="9">
        <v>444</v>
      </c>
      <c r="B445" s="8">
        <v>40563</v>
      </c>
      <c r="C445" s="7">
        <v>1</v>
      </c>
      <c r="D445" s="7">
        <v>0</v>
      </c>
      <c r="E445" s="7">
        <v>1</v>
      </c>
      <c r="F445" s="7">
        <v>12</v>
      </c>
      <c r="G445" s="7" t="b">
        <v>0</v>
      </c>
      <c r="H445" s="7">
        <v>4</v>
      </c>
      <c r="I445" s="7">
        <v>2</v>
      </c>
      <c r="J445" s="37">
        <v>0.3</v>
      </c>
      <c r="K445" s="6" t="str">
        <f t="shared" si="6"/>
        <v>Thu</v>
      </c>
      <c r="L445" s="25">
        <f>IF(DATA_1_M[[#This Row],[TEMP]]="",AVERAGE(DATA_1_M[TEMP]),DATA_1_M[[#This Row],[TEMP]])</f>
        <v>0.3</v>
      </c>
      <c r="M445" s="64">
        <f>TIME(DATA_1_M[[#This Row],[HR]],,)</f>
        <v>0.5</v>
      </c>
      <c r="N445" s="7" t="str">
        <f>TEXT(DATA_1_M[[#This Row],[DTEDAY]],"MMM")</f>
        <v>Jan</v>
      </c>
      <c r="O445" s="7" t="str">
        <f>TEXT(DATA_1_M[[#This Row],[DTEDAY]],"YYY")</f>
        <v>2011</v>
      </c>
      <c r="P445" s="7" t="str" cm="1">
        <f t="array" ref="P445">_xlfn.SWITCH(DATA_1_M[[#This Row],[WEATHERSIT]],1,"CLEAR SKY",2,"MIST SKY",3,"DARK SKY",4,"RAINY &amp; DARK SKY")</f>
        <v>MIST SKY</v>
      </c>
      <c r="Q445" s="7" t="str" cm="1">
        <f t="array" ref="Q445">_xlfn.SWITCH(DATA_1_M[[#This Row],[SEASON]],1,"WINTER",2,"SUMMER",3,"MONSOON",4,"POST MONSOON/AUTUMN")</f>
        <v>WINTER</v>
      </c>
    </row>
    <row r="446" spans="1:17" ht="12.75" x14ac:dyDescent="0.2">
      <c r="A446" s="9">
        <v>445</v>
      </c>
      <c r="B446" s="8">
        <v>40563</v>
      </c>
      <c r="C446" s="7">
        <v>1</v>
      </c>
      <c r="D446" s="7">
        <v>0</v>
      </c>
      <c r="E446" s="7">
        <v>1</v>
      </c>
      <c r="F446" s="7">
        <v>13</v>
      </c>
      <c r="G446" s="7" t="b">
        <v>0</v>
      </c>
      <c r="H446" s="7">
        <v>4</v>
      </c>
      <c r="I446" s="7">
        <v>2</v>
      </c>
      <c r="J446" s="37">
        <v>0.28000000000000003</v>
      </c>
      <c r="K446" s="6" t="str">
        <f t="shared" si="6"/>
        <v>Thu</v>
      </c>
      <c r="L446" s="25">
        <f>IF(DATA_1_M[[#This Row],[TEMP]]="",AVERAGE(DATA_1_M[TEMP]),DATA_1_M[[#This Row],[TEMP]])</f>
        <v>0.28000000000000003</v>
      </c>
      <c r="M446" s="64">
        <f>TIME(DATA_1_M[[#This Row],[HR]],,)</f>
        <v>0.54166666666666663</v>
      </c>
      <c r="N446" s="7" t="str">
        <f>TEXT(DATA_1_M[[#This Row],[DTEDAY]],"MMM")</f>
        <v>Jan</v>
      </c>
      <c r="O446" s="7" t="str">
        <f>TEXT(DATA_1_M[[#This Row],[DTEDAY]],"YYY")</f>
        <v>2011</v>
      </c>
      <c r="P446" s="7" t="str" cm="1">
        <f t="array" ref="P446">_xlfn.SWITCH(DATA_1_M[[#This Row],[WEATHERSIT]],1,"CLEAR SKY",2,"MIST SKY",3,"DARK SKY",4,"RAINY &amp; DARK SKY")</f>
        <v>MIST SKY</v>
      </c>
      <c r="Q446" s="7" t="str" cm="1">
        <f t="array" ref="Q446">_xlfn.SWITCH(DATA_1_M[[#This Row],[SEASON]],1,"WINTER",2,"SUMMER",3,"MONSOON",4,"POST MONSOON/AUTUMN")</f>
        <v>WINTER</v>
      </c>
    </row>
    <row r="447" spans="1:17" ht="12.75" x14ac:dyDescent="0.2">
      <c r="A447" s="9">
        <v>446</v>
      </c>
      <c r="B447" s="8">
        <v>40563</v>
      </c>
      <c r="C447" s="7">
        <v>1</v>
      </c>
      <c r="D447" s="7">
        <v>0</v>
      </c>
      <c r="E447" s="7">
        <v>1</v>
      </c>
      <c r="F447" s="7">
        <v>14</v>
      </c>
      <c r="G447" s="7" t="b">
        <v>0</v>
      </c>
      <c r="H447" s="7">
        <v>4</v>
      </c>
      <c r="I447" s="7">
        <v>2</v>
      </c>
      <c r="J447" s="37">
        <v>0.3</v>
      </c>
      <c r="K447" s="6" t="str">
        <f t="shared" si="6"/>
        <v>Thu</v>
      </c>
      <c r="L447" s="25">
        <f>IF(DATA_1_M[[#This Row],[TEMP]]="",AVERAGE(DATA_1_M[TEMP]),DATA_1_M[[#This Row],[TEMP]])</f>
        <v>0.3</v>
      </c>
      <c r="M447" s="64">
        <f>TIME(DATA_1_M[[#This Row],[HR]],,)</f>
        <v>0.58333333333333337</v>
      </c>
      <c r="N447" s="7" t="str">
        <f>TEXT(DATA_1_M[[#This Row],[DTEDAY]],"MMM")</f>
        <v>Jan</v>
      </c>
      <c r="O447" s="7" t="str">
        <f>TEXT(DATA_1_M[[#This Row],[DTEDAY]],"YYY")</f>
        <v>2011</v>
      </c>
      <c r="P447" s="7" t="str" cm="1">
        <f t="array" ref="P447">_xlfn.SWITCH(DATA_1_M[[#This Row],[WEATHERSIT]],1,"CLEAR SKY",2,"MIST SKY",3,"DARK SKY",4,"RAINY &amp; DARK SKY")</f>
        <v>MIST SKY</v>
      </c>
      <c r="Q447" s="7" t="str" cm="1">
        <f t="array" ref="Q447">_xlfn.SWITCH(DATA_1_M[[#This Row],[SEASON]],1,"WINTER",2,"SUMMER",3,"MONSOON",4,"POST MONSOON/AUTUMN")</f>
        <v>WINTER</v>
      </c>
    </row>
    <row r="448" spans="1:17" ht="12.75" x14ac:dyDescent="0.2">
      <c r="A448" s="9">
        <v>447</v>
      </c>
      <c r="B448" s="8">
        <v>40563</v>
      </c>
      <c r="C448" s="7">
        <v>1</v>
      </c>
      <c r="D448" s="7">
        <v>0</v>
      </c>
      <c r="E448" s="7">
        <v>1</v>
      </c>
      <c r="F448" s="7">
        <v>15</v>
      </c>
      <c r="G448" s="7" t="b">
        <v>0</v>
      </c>
      <c r="H448" s="7">
        <v>4</v>
      </c>
      <c r="I448" s="7">
        <v>2</v>
      </c>
      <c r="J448" s="37">
        <v>0.32</v>
      </c>
      <c r="K448" s="6" t="str">
        <f t="shared" si="6"/>
        <v>Thu</v>
      </c>
      <c r="L448" s="25">
        <f>IF(DATA_1_M[[#This Row],[TEMP]]="",AVERAGE(DATA_1_M[TEMP]),DATA_1_M[[#This Row],[TEMP]])</f>
        <v>0.32</v>
      </c>
      <c r="M448" s="64">
        <f>TIME(DATA_1_M[[#This Row],[HR]],,)</f>
        <v>0.625</v>
      </c>
      <c r="N448" s="7" t="str">
        <f>TEXT(DATA_1_M[[#This Row],[DTEDAY]],"MMM")</f>
        <v>Jan</v>
      </c>
      <c r="O448" s="7" t="str">
        <f>TEXT(DATA_1_M[[#This Row],[DTEDAY]],"YYY")</f>
        <v>2011</v>
      </c>
      <c r="P448" s="7" t="str" cm="1">
        <f t="array" ref="P448">_xlfn.SWITCH(DATA_1_M[[#This Row],[WEATHERSIT]],1,"CLEAR SKY",2,"MIST SKY",3,"DARK SKY",4,"RAINY &amp; DARK SKY")</f>
        <v>MIST SKY</v>
      </c>
      <c r="Q448" s="7" t="str" cm="1">
        <f t="array" ref="Q448">_xlfn.SWITCH(DATA_1_M[[#This Row],[SEASON]],1,"WINTER",2,"SUMMER",3,"MONSOON",4,"POST MONSOON/AUTUMN")</f>
        <v>WINTER</v>
      </c>
    </row>
    <row r="449" spans="1:17" ht="12.75" x14ac:dyDescent="0.2">
      <c r="A449" s="9">
        <v>448</v>
      </c>
      <c r="B449" s="8">
        <v>40563</v>
      </c>
      <c r="C449" s="7">
        <v>1</v>
      </c>
      <c r="D449" s="7">
        <v>0</v>
      </c>
      <c r="E449" s="7">
        <v>1</v>
      </c>
      <c r="F449" s="7">
        <v>16</v>
      </c>
      <c r="G449" s="7" t="b">
        <v>0</v>
      </c>
      <c r="H449" s="7">
        <v>4</v>
      </c>
      <c r="I449" s="7">
        <v>2</v>
      </c>
      <c r="J449" s="37">
        <v>0.3</v>
      </c>
      <c r="K449" s="6" t="str">
        <f t="shared" si="6"/>
        <v>Thu</v>
      </c>
      <c r="L449" s="25">
        <f>IF(DATA_1_M[[#This Row],[TEMP]]="",AVERAGE(DATA_1_M[TEMP]),DATA_1_M[[#This Row],[TEMP]])</f>
        <v>0.3</v>
      </c>
      <c r="M449" s="64">
        <f>TIME(DATA_1_M[[#This Row],[HR]],,)</f>
        <v>0.66666666666666663</v>
      </c>
      <c r="N449" s="7" t="str">
        <f>TEXT(DATA_1_M[[#This Row],[DTEDAY]],"MMM")</f>
        <v>Jan</v>
      </c>
      <c r="O449" s="7" t="str">
        <f>TEXT(DATA_1_M[[#This Row],[DTEDAY]],"YYY")</f>
        <v>2011</v>
      </c>
      <c r="P449" s="7" t="str" cm="1">
        <f t="array" ref="P449">_xlfn.SWITCH(DATA_1_M[[#This Row],[WEATHERSIT]],1,"CLEAR SKY",2,"MIST SKY",3,"DARK SKY",4,"RAINY &amp; DARK SKY")</f>
        <v>MIST SKY</v>
      </c>
      <c r="Q449" s="7" t="str" cm="1">
        <f t="array" ref="Q449">_xlfn.SWITCH(DATA_1_M[[#This Row],[SEASON]],1,"WINTER",2,"SUMMER",3,"MONSOON",4,"POST MONSOON/AUTUMN")</f>
        <v>WINTER</v>
      </c>
    </row>
    <row r="450" spans="1:17" ht="12.75" x14ac:dyDescent="0.2">
      <c r="A450" s="9">
        <v>449</v>
      </c>
      <c r="B450" s="8">
        <v>40563</v>
      </c>
      <c r="C450" s="7">
        <v>1</v>
      </c>
      <c r="D450" s="7">
        <v>0</v>
      </c>
      <c r="E450" s="7">
        <v>1</v>
      </c>
      <c r="F450" s="7">
        <v>17</v>
      </c>
      <c r="G450" s="7" t="b">
        <v>0</v>
      </c>
      <c r="H450" s="7">
        <v>4</v>
      </c>
      <c r="I450" s="7">
        <v>2</v>
      </c>
      <c r="J450" s="37">
        <v>0.3</v>
      </c>
      <c r="K450" s="6" t="str">
        <f t="shared" ref="K450:K513" si="7">TEXT(H450+1,"DDD")</f>
        <v>Thu</v>
      </c>
      <c r="L450" s="25">
        <f>IF(DATA_1_M[[#This Row],[TEMP]]="",AVERAGE(DATA_1_M[TEMP]),DATA_1_M[[#This Row],[TEMP]])</f>
        <v>0.3</v>
      </c>
      <c r="M450" s="64">
        <f>TIME(DATA_1_M[[#This Row],[HR]],,)</f>
        <v>0.70833333333333337</v>
      </c>
      <c r="N450" s="7" t="str">
        <f>TEXT(DATA_1_M[[#This Row],[DTEDAY]],"MMM")</f>
        <v>Jan</v>
      </c>
      <c r="O450" s="7" t="str">
        <f>TEXT(DATA_1_M[[#This Row],[DTEDAY]],"YYY")</f>
        <v>2011</v>
      </c>
      <c r="P450" s="7" t="str" cm="1">
        <f t="array" ref="P450">_xlfn.SWITCH(DATA_1_M[[#This Row],[WEATHERSIT]],1,"CLEAR SKY",2,"MIST SKY",3,"DARK SKY",4,"RAINY &amp; DARK SKY")</f>
        <v>MIST SKY</v>
      </c>
      <c r="Q450" s="7" t="str" cm="1">
        <f t="array" ref="Q450">_xlfn.SWITCH(DATA_1_M[[#This Row],[SEASON]],1,"WINTER",2,"SUMMER",3,"MONSOON",4,"POST MONSOON/AUTUMN")</f>
        <v>WINTER</v>
      </c>
    </row>
    <row r="451" spans="1:17" ht="12.75" x14ac:dyDescent="0.2">
      <c r="A451" s="9">
        <v>450</v>
      </c>
      <c r="B451" s="8">
        <v>40563</v>
      </c>
      <c r="C451" s="7">
        <v>1</v>
      </c>
      <c r="D451" s="7">
        <v>0</v>
      </c>
      <c r="E451" s="7">
        <v>1</v>
      </c>
      <c r="F451" s="7">
        <v>18</v>
      </c>
      <c r="G451" s="7" t="b">
        <v>0</v>
      </c>
      <c r="H451" s="7">
        <v>4</v>
      </c>
      <c r="I451" s="7">
        <v>2</v>
      </c>
      <c r="J451" s="37">
        <v>0.26</v>
      </c>
      <c r="K451" s="6" t="str">
        <f t="shared" si="7"/>
        <v>Thu</v>
      </c>
      <c r="L451" s="25">
        <f>IF(DATA_1_M[[#This Row],[TEMP]]="",AVERAGE(DATA_1_M[TEMP]),DATA_1_M[[#This Row],[TEMP]])</f>
        <v>0.26</v>
      </c>
      <c r="M451" s="64">
        <f>TIME(DATA_1_M[[#This Row],[HR]],,)</f>
        <v>0.75</v>
      </c>
      <c r="N451" s="7" t="str">
        <f>TEXT(DATA_1_M[[#This Row],[DTEDAY]],"MMM")</f>
        <v>Jan</v>
      </c>
      <c r="O451" s="7" t="str">
        <f>TEXT(DATA_1_M[[#This Row],[DTEDAY]],"YYY")</f>
        <v>2011</v>
      </c>
      <c r="P451" s="7" t="str" cm="1">
        <f t="array" ref="P451">_xlfn.SWITCH(DATA_1_M[[#This Row],[WEATHERSIT]],1,"CLEAR SKY",2,"MIST SKY",3,"DARK SKY",4,"RAINY &amp; DARK SKY")</f>
        <v>MIST SKY</v>
      </c>
      <c r="Q451" s="7" t="str" cm="1">
        <f t="array" ref="Q451">_xlfn.SWITCH(DATA_1_M[[#This Row],[SEASON]],1,"WINTER",2,"SUMMER",3,"MONSOON",4,"POST MONSOON/AUTUMN")</f>
        <v>WINTER</v>
      </c>
    </row>
    <row r="452" spans="1:17" ht="12.75" x14ac:dyDescent="0.2">
      <c r="A452" s="9">
        <v>451</v>
      </c>
      <c r="B452" s="8">
        <v>40563</v>
      </c>
      <c r="C452" s="7">
        <v>1</v>
      </c>
      <c r="D452" s="7">
        <v>0</v>
      </c>
      <c r="E452" s="7">
        <v>1</v>
      </c>
      <c r="F452" s="7">
        <v>19</v>
      </c>
      <c r="G452" s="7" t="b">
        <v>0</v>
      </c>
      <c r="H452" s="7">
        <v>4</v>
      </c>
      <c r="I452" s="7">
        <v>1</v>
      </c>
      <c r="J452" s="37">
        <v>0.26</v>
      </c>
      <c r="K452" s="6" t="str">
        <f t="shared" si="7"/>
        <v>Thu</v>
      </c>
      <c r="L452" s="25">
        <f>IF(DATA_1_M[[#This Row],[TEMP]]="",AVERAGE(DATA_1_M[TEMP]),DATA_1_M[[#This Row],[TEMP]])</f>
        <v>0.26</v>
      </c>
      <c r="M452" s="64">
        <f>TIME(DATA_1_M[[#This Row],[HR]],,)</f>
        <v>0.79166666666666663</v>
      </c>
      <c r="N452" s="7" t="str">
        <f>TEXT(DATA_1_M[[#This Row],[DTEDAY]],"MMM")</f>
        <v>Jan</v>
      </c>
      <c r="O452" s="7" t="str">
        <f>TEXT(DATA_1_M[[#This Row],[DTEDAY]],"YYY")</f>
        <v>2011</v>
      </c>
      <c r="P452" s="7" t="str" cm="1">
        <f t="array" ref="P452">_xlfn.SWITCH(DATA_1_M[[#This Row],[WEATHERSIT]],1,"CLEAR SKY",2,"MIST SKY",3,"DARK SKY",4,"RAINY &amp; DARK SKY")</f>
        <v>CLEAR SKY</v>
      </c>
      <c r="Q452" s="7" t="str" cm="1">
        <f t="array" ref="Q452">_xlfn.SWITCH(DATA_1_M[[#This Row],[SEASON]],1,"WINTER",2,"SUMMER",3,"MONSOON",4,"POST MONSOON/AUTUMN")</f>
        <v>WINTER</v>
      </c>
    </row>
    <row r="453" spans="1:17" ht="12.75" x14ac:dyDescent="0.2">
      <c r="A453" s="9">
        <v>452</v>
      </c>
      <c r="B453" s="8">
        <v>40563</v>
      </c>
      <c r="C453" s="7">
        <v>1</v>
      </c>
      <c r="D453" s="7">
        <v>0</v>
      </c>
      <c r="E453" s="7">
        <v>1</v>
      </c>
      <c r="F453" s="7">
        <v>20</v>
      </c>
      <c r="G453" s="7" t="b">
        <v>0</v>
      </c>
      <c r="H453" s="7">
        <v>4</v>
      </c>
      <c r="I453" s="7">
        <v>2</v>
      </c>
      <c r="J453" s="37">
        <v>0.26</v>
      </c>
      <c r="K453" s="6" t="str">
        <f t="shared" si="7"/>
        <v>Thu</v>
      </c>
      <c r="L453" s="25">
        <f>IF(DATA_1_M[[#This Row],[TEMP]]="",AVERAGE(DATA_1_M[TEMP]),DATA_1_M[[#This Row],[TEMP]])</f>
        <v>0.26</v>
      </c>
      <c r="M453" s="64">
        <f>TIME(DATA_1_M[[#This Row],[HR]],,)</f>
        <v>0.83333333333333337</v>
      </c>
      <c r="N453" s="7" t="str">
        <f>TEXT(DATA_1_M[[#This Row],[DTEDAY]],"MMM")</f>
        <v>Jan</v>
      </c>
      <c r="O453" s="7" t="str">
        <f>TEXT(DATA_1_M[[#This Row],[DTEDAY]],"YYY")</f>
        <v>2011</v>
      </c>
      <c r="P453" s="7" t="str" cm="1">
        <f t="array" ref="P453">_xlfn.SWITCH(DATA_1_M[[#This Row],[WEATHERSIT]],1,"CLEAR SKY",2,"MIST SKY",3,"DARK SKY",4,"RAINY &amp; DARK SKY")</f>
        <v>MIST SKY</v>
      </c>
      <c r="Q453" s="7" t="str" cm="1">
        <f t="array" ref="Q453">_xlfn.SWITCH(DATA_1_M[[#This Row],[SEASON]],1,"WINTER",2,"SUMMER",3,"MONSOON",4,"POST MONSOON/AUTUMN")</f>
        <v>WINTER</v>
      </c>
    </row>
    <row r="454" spans="1:17" ht="12.75" x14ac:dyDescent="0.2">
      <c r="A454" s="9">
        <v>453</v>
      </c>
      <c r="B454" s="8">
        <v>40563</v>
      </c>
      <c r="C454" s="7">
        <v>1</v>
      </c>
      <c r="D454" s="7">
        <v>0</v>
      </c>
      <c r="E454" s="7">
        <v>1</v>
      </c>
      <c r="F454" s="7">
        <v>21</v>
      </c>
      <c r="G454" s="7" t="b">
        <v>0</v>
      </c>
      <c r="H454" s="7">
        <v>4</v>
      </c>
      <c r="I454" s="7">
        <v>2</v>
      </c>
      <c r="J454" s="37">
        <v>0.24</v>
      </c>
      <c r="K454" s="6" t="str">
        <f t="shared" si="7"/>
        <v>Thu</v>
      </c>
      <c r="L454" s="25">
        <f>IF(DATA_1_M[[#This Row],[TEMP]]="",AVERAGE(DATA_1_M[TEMP]),DATA_1_M[[#This Row],[TEMP]])</f>
        <v>0.24</v>
      </c>
      <c r="M454" s="64">
        <f>TIME(DATA_1_M[[#This Row],[HR]],,)</f>
        <v>0.875</v>
      </c>
      <c r="N454" s="7" t="str">
        <f>TEXT(DATA_1_M[[#This Row],[DTEDAY]],"MMM")</f>
        <v>Jan</v>
      </c>
      <c r="O454" s="7" t="str">
        <f>TEXT(DATA_1_M[[#This Row],[DTEDAY]],"YYY")</f>
        <v>2011</v>
      </c>
      <c r="P454" s="7" t="str" cm="1">
        <f t="array" ref="P454">_xlfn.SWITCH(DATA_1_M[[#This Row],[WEATHERSIT]],1,"CLEAR SKY",2,"MIST SKY",3,"DARK SKY",4,"RAINY &amp; DARK SKY")</f>
        <v>MIST SKY</v>
      </c>
      <c r="Q454" s="7" t="str" cm="1">
        <f t="array" ref="Q454">_xlfn.SWITCH(DATA_1_M[[#This Row],[SEASON]],1,"WINTER",2,"SUMMER",3,"MONSOON",4,"POST MONSOON/AUTUMN")</f>
        <v>WINTER</v>
      </c>
    </row>
    <row r="455" spans="1:17" ht="12.75" x14ac:dyDescent="0.2">
      <c r="A455" s="9">
        <v>454</v>
      </c>
      <c r="B455" s="8">
        <v>40563</v>
      </c>
      <c r="C455" s="7">
        <v>1</v>
      </c>
      <c r="D455" s="7">
        <v>0</v>
      </c>
      <c r="E455" s="7">
        <v>1</v>
      </c>
      <c r="F455" s="7">
        <v>22</v>
      </c>
      <c r="G455" s="7" t="b">
        <v>0</v>
      </c>
      <c r="H455" s="7">
        <v>4</v>
      </c>
      <c r="I455" s="7">
        <v>2</v>
      </c>
      <c r="J455" s="37">
        <v>0.24</v>
      </c>
      <c r="K455" s="6" t="str">
        <f t="shared" si="7"/>
        <v>Thu</v>
      </c>
      <c r="L455" s="25">
        <f>IF(DATA_1_M[[#This Row],[TEMP]]="",AVERAGE(DATA_1_M[TEMP]),DATA_1_M[[#This Row],[TEMP]])</f>
        <v>0.24</v>
      </c>
      <c r="M455" s="64">
        <f>TIME(DATA_1_M[[#This Row],[HR]],,)</f>
        <v>0.91666666666666663</v>
      </c>
      <c r="N455" s="7" t="str">
        <f>TEXT(DATA_1_M[[#This Row],[DTEDAY]],"MMM")</f>
        <v>Jan</v>
      </c>
      <c r="O455" s="7" t="str">
        <f>TEXT(DATA_1_M[[#This Row],[DTEDAY]],"YYY")</f>
        <v>2011</v>
      </c>
      <c r="P455" s="7" t="str" cm="1">
        <f t="array" ref="P455">_xlfn.SWITCH(DATA_1_M[[#This Row],[WEATHERSIT]],1,"CLEAR SKY",2,"MIST SKY",3,"DARK SKY",4,"RAINY &amp; DARK SKY")</f>
        <v>MIST SKY</v>
      </c>
      <c r="Q455" s="7" t="str" cm="1">
        <f t="array" ref="Q455">_xlfn.SWITCH(DATA_1_M[[#This Row],[SEASON]],1,"WINTER",2,"SUMMER",3,"MONSOON",4,"POST MONSOON/AUTUMN")</f>
        <v>WINTER</v>
      </c>
    </row>
    <row r="456" spans="1:17" ht="12.75" x14ac:dyDescent="0.2">
      <c r="A456" s="9">
        <v>455</v>
      </c>
      <c r="B456" s="8">
        <v>40563</v>
      </c>
      <c r="C456" s="7">
        <v>1</v>
      </c>
      <c r="D456" s="7">
        <v>0</v>
      </c>
      <c r="E456" s="7">
        <v>1</v>
      </c>
      <c r="F456" s="7">
        <v>23</v>
      </c>
      <c r="G456" s="7" t="b">
        <v>0</v>
      </c>
      <c r="H456" s="7">
        <v>4</v>
      </c>
      <c r="I456" s="7">
        <v>2</v>
      </c>
      <c r="J456" s="37">
        <v>0.24</v>
      </c>
      <c r="K456" s="6" t="str">
        <f t="shared" si="7"/>
        <v>Thu</v>
      </c>
      <c r="L456" s="25">
        <f>IF(DATA_1_M[[#This Row],[TEMP]]="",AVERAGE(DATA_1_M[TEMP]),DATA_1_M[[#This Row],[TEMP]])</f>
        <v>0.24</v>
      </c>
      <c r="M456" s="64">
        <f>TIME(DATA_1_M[[#This Row],[HR]],,)</f>
        <v>0.95833333333333337</v>
      </c>
      <c r="N456" s="7" t="str">
        <f>TEXT(DATA_1_M[[#This Row],[DTEDAY]],"MMM")</f>
        <v>Jan</v>
      </c>
      <c r="O456" s="7" t="str">
        <f>TEXT(DATA_1_M[[#This Row],[DTEDAY]],"YYY")</f>
        <v>2011</v>
      </c>
      <c r="P456" s="7" t="str" cm="1">
        <f t="array" ref="P456">_xlfn.SWITCH(DATA_1_M[[#This Row],[WEATHERSIT]],1,"CLEAR SKY",2,"MIST SKY",3,"DARK SKY",4,"RAINY &amp; DARK SKY")</f>
        <v>MIST SKY</v>
      </c>
      <c r="Q456" s="7" t="str" cm="1">
        <f t="array" ref="Q456">_xlfn.SWITCH(DATA_1_M[[#This Row],[SEASON]],1,"WINTER",2,"SUMMER",3,"MONSOON",4,"POST MONSOON/AUTUMN")</f>
        <v>WINTER</v>
      </c>
    </row>
    <row r="457" spans="1:17" ht="12.75" x14ac:dyDescent="0.2">
      <c r="A457" s="9">
        <v>456</v>
      </c>
      <c r="B457" s="8">
        <v>40564</v>
      </c>
      <c r="C457" s="7">
        <v>1</v>
      </c>
      <c r="D457" s="7">
        <v>0</v>
      </c>
      <c r="E457" s="7">
        <v>1</v>
      </c>
      <c r="F457" s="7">
        <v>0</v>
      </c>
      <c r="G457" s="7" t="b">
        <v>0</v>
      </c>
      <c r="H457" s="7">
        <v>5</v>
      </c>
      <c r="I457" s="7">
        <v>2</v>
      </c>
      <c r="J457" s="37">
        <v>0.24</v>
      </c>
      <c r="K457" s="6" t="str">
        <f t="shared" si="7"/>
        <v>Fri</v>
      </c>
      <c r="L457" s="25">
        <f>IF(DATA_1_M[[#This Row],[TEMP]]="",AVERAGE(DATA_1_M[TEMP]),DATA_1_M[[#This Row],[TEMP]])</f>
        <v>0.24</v>
      </c>
      <c r="M457" s="64">
        <f>TIME(DATA_1_M[[#This Row],[HR]],,)</f>
        <v>0</v>
      </c>
      <c r="N457" s="7" t="str">
        <f>TEXT(DATA_1_M[[#This Row],[DTEDAY]],"MMM")</f>
        <v>Jan</v>
      </c>
      <c r="O457" s="7" t="str">
        <f>TEXT(DATA_1_M[[#This Row],[DTEDAY]],"YYY")</f>
        <v>2011</v>
      </c>
      <c r="P457" s="7" t="str" cm="1">
        <f t="array" ref="P457">_xlfn.SWITCH(DATA_1_M[[#This Row],[WEATHERSIT]],1,"CLEAR SKY",2,"MIST SKY",3,"DARK SKY",4,"RAINY &amp; DARK SKY")</f>
        <v>MIST SKY</v>
      </c>
      <c r="Q457" s="7" t="str" cm="1">
        <f t="array" ref="Q457">_xlfn.SWITCH(DATA_1_M[[#This Row],[SEASON]],1,"WINTER",2,"SUMMER",3,"MONSOON",4,"POST MONSOON/AUTUMN")</f>
        <v>WINTER</v>
      </c>
    </row>
    <row r="458" spans="1:17" ht="12.75" x14ac:dyDescent="0.2">
      <c r="A458" s="9">
        <v>457</v>
      </c>
      <c r="B458" s="8">
        <v>40564</v>
      </c>
      <c r="C458" s="7">
        <v>1</v>
      </c>
      <c r="D458" s="7">
        <v>0</v>
      </c>
      <c r="E458" s="7">
        <v>1</v>
      </c>
      <c r="F458" s="7">
        <v>1</v>
      </c>
      <c r="G458" s="7" t="b">
        <v>0</v>
      </c>
      <c r="H458" s="7">
        <v>5</v>
      </c>
      <c r="I458" s="7">
        <v>2</v>
      </c>
      <c r="J458" s="37">
        <v>0.24</v>
      </c>
      <c r="K458" s="6" t="str">
        <f t="shared" si="7"/>
        <v>Fri</v>
      </c>
      <c r="L458" s="25">
        <f>IF(DATA_1_M[[#This Row],[TEMP]]="",AVERAGE(DATA_1_M[TEMP]),DATA_1_M[[#This Row],[TEMP]])</f>
        <v>0.24</v>
      </c>
      <c r="M458" s="64">
        <f>TIME(DATA_1_M[[#This Row],[HR]],,)</f>
        <v>4.1666666666666664E-2</v>
      </c>
      <c r="N458" s="7" t="str">
        <f>TEXT(DATA_1_M[[#This Row],[DTEDAY]],"MMM")</f>
        <v>Jan</v>
      </c>
      <c r="O458" s="7" t="str">
        <f>TEXT(DATA_1_M[[#This Row],[DTEDAY]],"YYY")</f>
        <v>2011</v>
      </c>
      <c r="P458" s="7" t="str" cm="1">
        <f t="array" ref="P458">_xlfn.SWITCH(DATA_1_M[[#This Row],[WEATHERSIT]],1,"CLEAR SKY",2,"MIST SKY",3,"DARK SKY",4,"RAINY &amp; DARK SKY")</f>
        <v>MIST SKY</v>
      </c>
      <c r="Q458" s="7" t="str" cm="1">
        <f t="array" ref="Q458">_xlfn.SWITCH(DATA_1_M[[#This Row],[SEASON]],1,"WINTER",2,"SUMMER",3,"MONSOON",4,"POST MONSOON/AUTUMN")</f>
        <v>WINTER</v>
      </c>
    </row>
    <row r="459" spans="1:17" ht="12.75" x14ac:dyDescent="0.2">
      <c r="A459" s="9">
        <v>458</v>
      </c>
      <c r="B459" s="8">
        <v>40564</v>
      </c>
      <c r="C459" s="7">
        <v>1</v>
      </c>
      <c r="D459" s="7">
        <v>0</v>
      </c>
      <c r="E459" s="7">
        <v>1</v>
      </c>
      <c r="F459" s="7">
        <v>2</v>
      </c>
      <c r="G459" s="7" t="b">
        <v>0</v>
      </c>
      <c r="H459" s="7">
        <v>5</v>
      </c>
      <c r="I459" s="7">
        <v>3</v>
      </c>
      <c r="J459" s="37">
        <v>0.24</v>
      </c>
      <c r="K459" s="6" t="str">
        <f t="shared" si="7"/>
        <v>Fri</v>
      </c>
      <c r="L459" s="25">
        <f>IF(DATA_1_M[[#This Row],[TEMP]]="",AVERAGE(DATA_1_M[TEMP]),DATA_1_M[[#This Row],[TEMP]])</f>
        <v>0.24</v>
      </c>
      <c r="M459" s="64">
        <f>TIME(DATA_1_M[[#This Row],[HR]],,)</f>
        <v>8.3333333333333329E-2</v>
      </c>
      <c r="N459" s="7" t="str">
        <f>TEXT(DATA_1_M[[#This Row],[DTEDAY]],"MMM")</f>
        <v>Jan</v>
      </c>
      <c r="O459" s="7" t="str">
        <f>TEXT(DATA_1_M[[#This Row],[DTEDAY]],"YYY")</f>
        <v>2011</v>
      </c>
      <c r="P459" s="7" t="str" cm="1">
        <f t="array" ref="P459">_xlfn.SWITCH(DATA_1_M[[#This Row],[WEATHERSIT]],1,"CLEAR SKY",2,"MIST SKY",3,"DARK SKY",4,"RAINY &amp; DARK SKY")</f>
        <v>DARK SKY</v>
      </c>
      <c r="Q459" s="7" t="str" cm="1">
        <f t="array" ref="Q459">_xlfn.SWITCH(DATA_1_M[[#This Row],[SEASON]],1,"WINTER",2,"SUMMER",3,"MONSOON",4,"POST MONSOON/AUTUMN")</f>
        <v>WINTER</v>
      </c>
    </row>
    <row r="460" spans="1:17" ht="12.75" x14ac:dyDescent="0.2">
      <c r="A460" s="9">
        <v>459</v>
      </c>
      <c r="B460" s="8">
        <v>40564</v>
      </c>
      <c r="C460" s="7">
        <v>1</v>
      </c>
      <c r="D460" s="7">
        <v>0</v>
      </c>
      <c r="E460" s="7">
        <v>1</v>
      </c>
      <c r="F460" s="7">
        <v>3</v>
      </c>
      <c r="G460" s="7" t="b">
        <v>0</v>
      </c>
      <c r="H460" s="7">
        <v>5</v>
      </c>
      <c r="I460" s="7">
        <v>3</v>
      </c>
      <c r="J460" s="37">
        <v>0.22</v>
      </c>
      <c r="K460" s="6" t="str">
        <f t="shared" si="7"/>
        <v>Fri</v>
      </c>
      <c r="L460" s="25">
        <f>IF(DATA_1_M[[#This Row],[TEMP]]="",AVERAGE(DATA_1_M[TEMP]),DATA_1_M[[#This Row],[TEMP]])</f>
        <v>0.22</v>
      </c>
      <c r="M460" s="64">
        <f>TIME(DATA_1_M[[#This Row],[HR]],,)</f>
        <v>0.125</v>
      </c>
      <c r="N460" s="7" t="str">
        <f>TEXT(DATA_1_M[[#This Row],[DTEDAY]],"MMM")</f>
        <v>Jan</v>
      </c>
      <c r="O460" s="7" t="str">
        <f>TEXT(DATA_1_M[[#This Row],[DTEDAY]],"YYY")</f>
        <v>2011</v>
      </c>
      <c r="P460" s="7" t="str" cm="1">
        <f t="array" ref="P460">_xlfn.SWITCH(DATA_1_M[[#This Row],[WEATHERSIT]],1,"CLEAR SKY",2,"MIST SKY",3,"DARK SKY",4,"RAINY &amp; DARK SKY")</f>
        <v>DARK SKY</v>
      </c>
      <c r="Q460" s="7" t="str" cm="1">
        <f t="array" ref="Q460">_xlfn.SWITCH(DATA_1_M[[#This Row],[SEASON]],1,"WINTER",2,"SUMMER",3,"MONSOON",4,"POST MONSOON/AUTUMN")</f>
        <v>WINTER</v>
      </c>
    </row>
    <row r="461" spans="1:17" ht="12.75" x14ac:dyDescent="0.2">
      <c r="A461" s="9">
        <v>460</v>
      </c>
      <c r="B461" s="8">
        <v>40564</v>
      </c>
      <c r="C461" s="7">
        <v>1</v>
      </c>
      <c r="D461" s="7">
        <v>0</v>
      </c>
      <c r="E461" s="7">
        <v>1</v>
      </c>
      <c r="F461" s="7">
        <v>4</v>
      </c>
      <c r="G461" s="7" t="b">
        <v>0</v>
      </c>
      <c r="H461" s="7">
        <v>5</v>
      </c>
      <c r="I461" s="7">
        <v>2</v>
      </c>
      <c r="J461" s="37">
        <v>0.22</v>
      </c>
      <c r="K461" s="6" t="str">
        <f t="shared" si="7"/>
        <v>Fri</v>
      </c>
      <c r="L461" s="25">
        <f>IF(DATA_1_M[[#This Row],[TEMP]]="",AVERAGE(DATA_1_M[TEMP]),DATA_1_M[[#This Row],[TEMP]])</f>
        <v>0.22</v>
      </c>
      <c r="M461" s="64">
        <f>TIME(DATA_1_M[[#This Row],[HR]],,)</f>
        <v>0.16666666666666666</v>
      </c>
      <c r="N461" s="7" t="str">
        <f>TEXT(DATA_1_M[[#This Row],[DTEDAY]],"MMM")</f>
        <v>Jan</v>
      </c>
      <c r="O461" s="7" t="str">
        <f>TEXT(DATA_1_M[[#This Row],[DTEDAY]],"YYY")</f>
        <v>2011</v>
      </c>
      <c r="P461" s="7" t="str" cm="1">
        <f t="array" ref="P461">_xlfn.SWITCH(DATA_1_M[[#This Row],[WEATHERSIT]],1,"CLEAR SKY",2,"MIST SKY",3,"DARK SKY",4,"RAINY &amp; DARK SKY")</f>
        <v>MIST SKY</v>
      </c>
      <c r="Q461" s="7" t="str" cm="1">
        <f t="array" ref="Q461">_xlfn.SWITCH(DATA_1_M[[#This Row],[SEASON]],1,"WINTER",2,"SUMMER",3,"MONSOON",4,"POST MONSOON/AUTUMN")</f>
        <v>WINTER</v>
      </c>
    </row>
    <row r="462" spans="1:17" ht="12.75" x14ac:dyDescent="0.2">
      <c r="A462" s="9">
        <v>461</v>
      </c>
      <c r="B462" s="8">
        <v>40564</v>
      </c>
      <c r="C462" s="7">
        <v>1</v>
      </c>
      <c r="D462" s="7">
        <v>0</v>
      </c>
      <c r="E462" s="7">
        <v>1</v>
      </c>
      <c r="F462" s="7">
        <v>5</v>
      </c>
      <c r="G462" s="7" t="b">
        <v>0</v>
      </c>
      <c r="H462" s="7">
        <v>5</v>
      </c>
      <c r="I462" s="7">
        <v>1</v>
      </c>
      <c r="J462" s="37">
        <v>0.24</v>
      </c>
      <c r="K462" s="6" t="str">
        <f t="shared" si="7"/>
        <v>Fri</v>
      </c>
      <c r="L462" s="25">
        <f>IF(DATA_1_M[[#This Row],[TEMP]]="",AVERAGE(DATA_1_M[TEMP]),DATA_1_M[[#This Row],[TEMP]])</f>
        <v>0.24</v>
      </c>
      <c r="M462" s="64">
        <f>TIME(DATA_1_M[[#This Row],[HR]],,)</f>
        <v>0.20833333333333334</v>
      </c>
      <c r="N462" s="7" t="str">
        <f>TEXT(DATA_1_M[[#This Row],[DTEDAY]],"MMM")</f>
        <v>Jan</v>
      </c>
      <c r="O462" s="7" t="str">
        <f>TEXT(DATA_1_M[[#This Row],[DTEDAY]],"YYY")</f>
        <v>2011</v>
      </c>
      <c r="P462" s="7" t="str" cm="1">
        <f t="array" ref="P462">_xlfn.SWITCH(DATA_1_M[[#This Row],[WEATHERSIT]],1,"CLEAR SKY",2,"MIST SKY",3,"DARK SKY",4,"RAINY &amp; DARK SKY")</f>
        <v>CLEAR SKY</v>
      </c>
      <c r="Q462" s="7" t="str" cm="1">
        <f t="array" ref="Q462">_xlfn.SWITCH(DATA_1_M[[#This Row],[SEASON]],1,"WINTER",2,"SUMMER",3,"MONSOON",4,"POST MONSOON/AUTUMN")</f>
        <v>WINTER</v>
      </c>
    </row>
    <row r="463" spans="1:17" ht="12.75" x14ac:dyDescent="0.2">
      <c r="A463" s="9">
        <v>462</v>
      </c>
      <c r="B463" s="8">
        <v>40564</v>
      </c>
      <c r="C463" s="7">
        <v>1</v>
      </c>
      <c r="D463" s="7">
        <v>0</v>
      </c>
      <c r="E463" s="7">
        <v>1</v>
      </c>
      <c r="F463" s="7">
        <v>6</v>
      </c>
      <c r="G463" s="7" t="b">
        <v>0</v>
      </c>
      <c r="H463" s="7">
        <v>5</v>
      </c>
      <c r="I463" s="7">
        <v>1</v>
      </c>
      <c r="J463" s="37">
        <v>0.22</v>
      </c>
      <c r="K463" s="6" t="str">
        <f t="shared" si="7"/>
        <v>Fri</v>
      </c>
      <c r="L463" s="25">
        <f>IF(DATA_1_M[[#This Row],[TEMP]]="",AVERAGE(DATA_1_M[TEMP]),DATA_1_M[[#This Row],[TEMP]])</f>
        <v>0.22</v>
      </c>
      <c r="M463" s="64">
        <f>TIME(DATA_1_M[[#This Row],[HR]],,)</f>
        <v>0.25</v>
      </c>
      <c r="N463" s="7" t="str">
        <f>TEXT(DATA_1_M[[#This Row],[DTEDAY]],"MMM")</f>
        <v>Jan</v>
      </c>
      <c r="O463" s="7" t="str">
        <f>TEXT(DATA_1_M[[#This Row],[DTEDAY]],"YYY")</f>
        <v>2011</v>
      </c>
      <c r="P463" s="7" t="str" cm="1">
        <f t="array" ref="P463">_xlfn.SWITCH(DATA_1_M[[#This Row],[WEATHERSIT]],1,"CLEAR SKY",2,"MIST SKY",3,"DARK SKY",4,"RAINY &amp; DARK SKY")</f>
        <v>CLEAR SKY</v>
      </c>
      <c r="Q463" s="7" t="str" cm="1">
        <f t="array" ref="Q463">_xlfn.SWITCH(DATA_1_M[[#This Row],[SEASON]],1,"WINTER",2,"SUMMER",3,"MONSOON",4,"POST MONSOON/AUTUMN")</f>
        <v>WINTER</v>
      </c>
    </row>
    <row r="464" spans="1:17" ht="12.75" x14ac:dyDescent="0.2">
      <c r="A464" s="9">
        <v>463</v>
      </c>
      <c r="B464" s="8">
        <v>40564</v>
      </c>
      <c r="C464" s="7">
        <v>1</v>
      </c>
      <c r="D464" s="7">
        <v>0</v>
      </c>
      <c r="E464" s="7">
        <v>1</v>
      </c>
      <c r="F464" s="7">
        <v>7</v>
      </c>
      <c r="G464" s="7" t="b">
        <v>0</v>
      </c>
      <c r="H464" s="7">
        <v>5</v>
      </c>
      <c r="I464" s="7">
        <v>1</v>
      </c>
      <c r="J464" s="37">
        <v>0.2</v>
      </c>
      <c r="K464" s="6" t="str">
        <f t="shared" si="7"/>
        <v>Fri</v>
      </c>
      <c r="L464" s="25">
        <f>IF(DATA_1_M[[#This Row],[TEMP]]="",AVERAGE(DATA_1_M[TEMP]),DATA_1_M[[#This Row],[TEMP]])</f>
        <v>0.2</v>
      </c>
      <c r="M464" s="64">
        <f>TIME(DATA_1_M[[#This Row],[HR]],,)</f>
        <v>0.29166666666666669</v>
      </c>
      <c r="N464" s="7" t="str">
        <f>TEXT(DATA_1_M[[#This Row],[DTEDAY]],"MMM")</f>
        <v>Jan</v>
      </c>
      <c r="O464" s="7" t="str">
        <f>TEXT(DATA_1_M[[#This Row],[DTEDAY]],"YYY")</f>
        <v>2011</v>
      </c>
      <c r="P464" s="7" t="str" cm="1">
        <f t="array" ref="P464">_xlfn.SWITCH(DATA_1_M[[#This Row],[WEATHERSIT]],1,"CLEAR SKY",2,"MIST SKY",3,"DARK SKY",4,"RAINY &amp; DARK SKY")</f>
        <v>CLEAR SKY</v>
      </c>
      <c r="Q464" s="7" t="str" cm="1">
        <f t="array" ref="Q464">_xlfn.SWITCH(DATA_1_M[[#This Row],[SEASON]],1,"WINTER",2,"SUMMER",3,"MONSOON",4,"POST MONSOON/AUTUMN")</f>
        <v>WINTER</v>
      </c>
    </row>
    <row r="465" spans="1:17" ht="12.75" x14ac:dyDescent="0.2">
      <c r="A465" s="9">
        <v>464</v>
      </c>
      <c r="B465" s="8">
        <v>40564</v>
      </c>
      <c r="C465" s="7">
        <v>1</v>
      </c>
      <c r="D465" s="7">
        <v>0</v>
      </c>
      <c r="E465" s="7">
        <v>1</v>
      </c>
      <c r="F465" s="7">
        <v>8</v>
      </c>
      <c r="G465" s="7" t="b">
        <v>0</v>
      </c>
      <c r="H465" s="7">
        <v>5</v>
      </c>
      <c r="I465" s="7">
        <v>1</v>
      </c>
      <c r="J465" s="37">
        <v>0.2</v>
      </c>
      <c r="K465" s="6" t="str">
        <f t="shared" si="7"/>
        <v>Fri</v>
      </c>
      <c r="L465" s="25">
        <f>IF(DATA_1_M[[#This Row],[TEMP]]="",AVERAGE(DATA_1_M[TEMP]),DATA_1_M[[#This Row],[TEMP]])</f>
        <v>0.2</v>
      </c>
      <c r="M465" s="64">
        <f>TIME(DATA_1_M[[#This Row],[HR]],,)</f>
        <v>0.33333333333333331</v>
      </c>
      <c r="N465" s="7" t="str">
        <f>TEXT(DATA_1_M[[#This Row],[DTEDAY]],"MMM")</f>
        <v>Jan</v>
      </c>
      <c r="O465" s="7" t="str">
        <f>TEXT(DATA_1_M[[#This Row],[DTEDAY]],"YYY")</f>
        <v>2011</v>
      </c>
      <c r="P465" s="7" t="str" cm="1">
        <f t="array" ref="P465">_xlfn.SWITCH(DATA_1_M[[#This Row],[WEATHERSIT]],1,"CLEAR SKY",2,"MIST SKY",3,"DARK SKY",4,"RAINY &amp; DARK SKY")</f>
        <v>CLEAR SKY</v>
      </c>
      <c r="Q465" s="7" t="str" cm="1">
        <f t="array" ref="Q465">_xlfn.SWITCH(DATA_1_M[[#This Row],[SEASON]],1,"WINTER",2,"SUMMER",3,"MONSOON",4,"POST MONSOON/AUTUMN")</f>
        <v>WINTER</v>
      </c>
    </row>
    <row r="466" spans="1:17" ht="12.75" x14ac:dyDescent="0.2">
      <c r="A466" s="9">
        <v>465</v>
      </c>
      <c r="B466" s="8">
        <v>40564</v>
      </c>
      <c r="C466" s="7">
        <v>1</v>
      </c>
      <c r="D466" s="7">
        <v>0</v>
      </c>
      <c r="E466" s="7">
        <v>1</v>
      </c>
      <c r="F466" s="7">
        <v>9</v>
      </c>
      <c r="G466" s="7" t="b">
        <v>0</v>
      </c>
      <c r="H466" s="7">
        <v>5</v>
      </c>
      <c r="I466" s="7">
        <v>1</v>
      </c>
      <c r="J466" s="37">
        <v>0.2</v>
      </c>
      <c r="K466" s="6" t="str">
        <f t="shared" si="7"/>
        <v>Fri</v>
      </c>
      <c r="L466" s="25">
        <f>IF(DATA_1_M[[#This Row],[TEMP]]="",AVERAGE(DATA_1_M[TEMP]),DATA_1_M[[#This Row],[TEMP]])</f>
        <v>0.2</v>
      </c>
      <c r="M466" s="64">
        <f>TIME(DATA_1_M[[#This Row],[HR]],,)</f>
        <v>0.375</v>
      </c>
      <c r="N466" s="7" t="str">
        <f>TEXT(DATA_1_M[[#This Row],[DTEDAY]],"MMM")</f>
        <v>Jan</v>
      </c>
      <c r="O466" s="7" t="str">
        <f>TEXT(DATA_1_M[[#This Row],[DTEDAY]],"YYY")</f>
        <v>2011</v>
      </c>
      <c r="P466" s="7" t="str" cm="1">
        <f t="array" ref="P466">_xlfn.SWITCH(DATA_1_M[[#This Row],[WEATHERSIT]],1,"CLEAR SKY",2,"MIST SKY",3,"DARK SKY",4,"RAINY &amp; DARK SKY")</f>
        <v>CLEAR SKY</v>
      </c>
      <c r="Q466" s="7" t="str" cm="1">
        <f t="array" ref="Q466">_xlfn.SWITCH(DATA_1_M[[#This Row],[SEASON]],1,"WINTER",2,"SUMMER",3,"MONSOON",4,"POST MONSOON/AUTUMN")</f>
        <v>WINTER</v>
      </c>
    </row>
    <row r="467" spans="1:17" ht="12.75" x14ac:dyDescent="0.2">
      <c r="A467" s="9">
        <v>466</v>
      </c>
      <c r="B467" s="8">
        <v>40564</v>
      </c>
      <c r="C467" s="7">
        <v>1</v>
      </c>
      <c r="D467" s="7">
        <v>0</v>
      </c>
      <c r="E467" s="7">
        <v>1</v>
      </c>
      <c r="F467" s="7">
        <v>10</v>
      </c>
      <c r="G467" s="7" t="b">
        <v>0</v>
      </c>
      <c r="H467" s="7">
        <v>5</v>
      </c>
      <c r="I467" s="7">
        <v>1</v>
      </c>
      <c r="J467" s="37">
        <v>0.2</v>
      </c>
      <c r="K467" s="6" t="str">
        <f t="shared" si="7"/>
        <v>Fri</v>
      </c>
      <c r="L467" s="25">
        <f>IF(DATA_1_M[[#This Row],[TEMP]]="",AVERAGE(DATA_1_M[TEMP]),DATA_1_M[[#This Row],[TEMP]])</f>
        <v>0.2</v>
      </c>
      <c r="M467" s="64">
        <f>TIME(DATA_1_M[[#This Row],[HR]],,)</f>
        <v>0.41666666666666669</v>
      </c>
      <c r="N467" s="7" t="str">
        <f>TEXT(DATA_1_M[[#This Row],[DTEDAY]],"MMM")</f>
        <v>Jan</v>
      </c>
      <c r="O467" s="7" t="str">
        <f>TEXT(DATA_1_M[[#This Row],[DTEDAY]],"YYY")</f>
        <v>2011</v>
      </c>
      <c r="P467" s="7" t="str" cm="1">
        <f t="array" ref="P467">_xlfn.SWITCH(DATA_1_M[[#This Row],[WEATHERSIT]],1,"CLEAR SKY",2,"MIST SKY",3,"DARK SKY",4,"RAINY &amp; DARK SKY")</f>
        <v>CLEAR SKY</v>
      </c>
      <c r="Q467" s="7" t="str" cm="1">
        <f t="array" ref="Q467">_xlfn.SWITCH(DATA_1_M[[#This Row],[SEASON]],1,"WINTER",2,"SUMMER",3,"MONSOON",4,"POST MONSOON/AUTUMN")</f>
        <v>WINTER</v>
      </c>
    </row>
    <row r="468" spans="1:17" ht="12.75" x14ac:dyDescent="0.2">
      <c r="A468" s="9">
        <v>467</v>
      </c>
      <c r="B468" s="8">
        <v>40564</v>
      </c>
      <c r="C468" s="7">
        <v>1</v>
      </c>
      <c r="D468" s="7">
        <v>0</v>
      </c>
      <c r="E468" s="7">
        <v>1</v>
      </c>
      <c r="F468" s="7">
        <v>11</v>
      </c>
      <c r="G468" s="7" t="b">
        <v>0</v>
      </c>
      <c r="H468" s="7">
        <v>5</v>
      </c>
      <c r="I468" s="7">
        <v>1</v>
      </c>
      <c r="J468" s="37">
        <v>0.22</v>
      </c>
      <c r="K468" s="6" t="str">
        <f t="shared" si="7"/>
        <v>Fri</v>
      </c>
      <c r="L468" s="25">
        <f>IF(DATA_1_M[[#This Row],[TEMP]]="",AVERAGE(DATA_1_M[TEMP]),DATA_1_M[[#This Row],[TEMP]])</f>
        <v>0.22</v>
      </c>
      <c r="M468" s="64">
        <f>TIME(DATA_1_M[[#This Row],[HR]],,)</f>
        <v>0.45833333333333331</v>
      </c>
      <c r="N468" s="7" t="str">
        <f>TEXT(DATA_1_M[[#This Row],[DTEDAY]],"MMM")</f>
        <v>Jan</v>
      </c>
      <c r="O468" s="7" t="str">
        <f>TEXT(DATA_1_M[[#This Row],[DTEDAY]],"YYY")</f>
        <v>2011</v>
      </c>
      <c r="P468" s="7" t="str" cm="1">
        <f t="array" ref="P468">_xlfn.SWITCH(DATA_1_M[[#This Row],[WEATHERSIT]],1,"CLEAR SKY",2,"MIST SKY",3,"DARK SKY",4,"RAINY &amp; DARK SKY")</f>
        <v>CLEAR SKY</v>
      </c>
      <c r="Q468" s="7" t="str" cm="1">
        <f t="array" ref="Q468">_xlfn.SWITCH(DATA_1_M[[#This Row],[SEASON]],1,"WINTER",2,"SUMMER",3,"MONSOON",4,"POST MONSOON/AUTUMN")</f>
        <v>WINTER</v>
      </c>
    </row>
    <row r="469" spans="1:17" ht="12.75" x14ac:dyDescent="0.2">
      <c r="A469" s="9">
        <v>468</v>
      </c>
      <c r="B469" s="8">
        <v>40564</v>
      </c>
      <c r="C469" s="7">
        <v>1</v>
      </c>
      <c r="D469" s="7">
        <v>0</v>
      </c>
      <c r="E469" s="7">
        <v>1</v>
      </c>
      <c r="F469" s="7">
        <v>12</v>
      </c>
      <c r="G469" s="7" t="b">
        <v>0</v>
      </c>
      <c r="H469" s="7">
        <v>5</v>
      </c>
      <c r="I469" s="7">
        <v>1</v>
      </c>
      <c r="J469" s="37">
        <v>0.22</v>
      </c>
      <c r="K469" s="6" t="str">
        <f t="shared" si="7"/>
        <v>Fri</v>
      </c>
      <c r="L469" s="25">
        <f>IF(DATA_1_M[[#This Row],[TEMP]]="",AVERAGE(DATA_1_M[TEMP]),DATA_1_M[[#This Row],[TEMP]])</f>
        <v>0.22</v>
      </c>
      <c r="M469" s="64">
        <f>TIME(DATA_1_M[[#This Row],[HR]],,)</f>
        <v>0.5</v>
      </c>
      <c r="N469" s="7" t="str">
        <f>TEXT(DATA_1_M[[#This Row],[DTEDAY]],"MMM")</f>
        <v>Jan</v>
      </c>
      <c r="O469" s="7" t="str">
        <f>TEXT(DATA_1_M[[#This Row],[DTEDAY]],"YYY")</f>
        <v>2011</v>
      </c>
      <c r="P469" s="7" t="str" cm="1">
        <f t="array" ref="P469">_xlfn.SWITCH(DATA_1_M[[#This Row],[WEATHERSIT]],1,"CLEAR SKY",2,"MIST SKY",3,"DARK SKY",4,"RAINY &amp; DARK SKY")</f>
        <v>CLEAR SKY</v>
      </c>
      <c r="Q469" s="7" t="str" cm="1">
        <f t="array" ref="Q469">_xlfn.SWITCH(DATA_1_M[[#This Row],[SEASON]],1,"WINTER",2,"SUMMER",3,"MONSOON",4,"POST MONSOON/AUTUMN")</f>
        <v>WINTER</v>
      </c>
    </row>
    <row r="470" spans="1:17" ht="12.75" x14ac:dyDescent="0.2">
      <c r="A470" s="9">
        <v>469</v>
      </c>
      <c r="B470" s="8">
        <v>40564</v>
      </c>
      <c r="C470" s="7">
        <v>1</v>
      </c>
      <c r="D470" s="7">
        <v>0</v>
      </c>
      <c r="E470" s="7">
        <v>1</v>
      </c>
      <c r="F470" s="7">
        <v>13</v>
      </c>
      <c r="G470" s="7" t="b">
        <v>0</v>
      </c>
      <c r="H470" s="7">
        <v>5</v>
      </c>
      <c r="I470" s="7">
        <v>1</v>
      </c>
      <c r="J470" s="37">
        <v>0.2</v>
      </c>
      <c r="K470" s="6" t="str">
        <f t="shared" si="7"/>
        <v>Fri</v>
      </c>
      <c r="L470" s="25">
        <f>IF(DATA_1_M[[#This Row],[TEMP]]="",AVERAGE(DATA_1_M[TEMP]),DATA_1_M[[#This Row],[TEMP]])</f>
        <v>0.2</v>
      </c>
      <c r="M470" s="64">
        <f>TIME(DATA_1_M[[#This Row],[HR]],,)</f>
        <v>0.54166666666666663</v>
      </c>
      <c r="N470" s="7" t="str">
        <f>TEXT(DATA_1_M[[#This Row],[DTEDAY]],"MMM")</f>
        <v>Jan</v>
      </c>
      <c r="O470" s="7" t="str">
        <f>TEXT(DATA_1_M[[#This Row],[DTEDAY]],"YYY")</f>
        <v>2011</v>
      </c>
      <c r="P470" s="7" t="str" cm="1">
        <f t="array" ref="P470">_xlfn.SWITCH(DATA_1_M[[#This Row],[WEATHERSIT]],1,"CLEAR SKY",2,"MIST SKY",3,"DARK SKY",4,"RAINY &amp; DARK SKY")</f>
        <v>CLEAR SKY</v>
      </c>
      <c r="Q470" s="7" t="str" cm="1">
        <f t="array" ref="Q470">_xlfn.SWITCH(DATA_1_M[[#This Row],[SEASON]],1,"WINTER",2,"SUMMER",3,"MONSOON",4,"POST MONSOON/AUTUMN")</f>
        <v>WINTER</v>
      </c>
    </row>
    <row r="471" spans="1:17" ht="12.75" x14ac:dyDescent="0.2">
      <c r="A471" s="9">
        <v>470</v>
      </c>
      <c r="B471" s="8">
        <v>40564</v>
      </c>
      <c r="C471" s="7">
        <v>1</v>
      </c>
      <c r="D471" s="7">
        <v>0</v>
      </c>
      <c r="E471" s="7">
        <v>1</v>
      </c>
      <c r="F471" s="7">
        <v>14</v>
      </c>
      <c r="G471" s="7" t="b">
        <v>0</v>
      </c>
      <c r="H471" s="7">
        <v>5</v>
      </c>
      <c r="I471" s="7">
        <v>1</v>
      </c>
      <c r="J471" s="37">
        <v>0.2</v>
      </c>
      <c r="K471" s="6" t="str">
        <f t="shared" si="7"/>
        <v>Fri</v>
      </c>
      <c r="L471" s="25">
        <f>IF(DATA_1_M[[#This Row],[TEMP]]="",AVERAGE(DATA_1_M[TEMP]),DATA_1_M[[#This Row],[TEMP]])</f>
        <v>0.2</v>
      </c>
      <c r="M471" s="64">
        <f>TIME(DATA_1_M[[#This Row],[HR]],,)</f>
        <v>0.58333333333333337</v>
      </c>
      <c r="N471" s="7" t="str">
        <f>TEXT(DATA_1_M[[#This Row],[DTEDAY]],"MMM")</f>
        <v>Jan</v>
      </c>
      <c r="O471" s="7" t="str">
        <f>TEXT(DATA_1_M[[#This Row],[DTEDAY]],"YYY")</f>
        <v>2011</v>
      </c>
      <c r="P471" s="7" t="str" cm="1">
        <f t="array" ref="P471">_xlfn.SWITCH(DATA_1_M[[#This Row],[WEATHERSIT]],1,"CLEAR SKY",2,"MIST SKY",3,"DARK SKY",4,"RAINY &amp; DARK SKY")</f>
        <v>CLEAR SKY</v>
      </c>
      <c r="Q471" s="7" t="str" cm="1">
        <f t="array" ref="Q471">_xlfn.SWITCH(DATA_1_M[[#This Row],[SEASON]],1,"WINTER",2,"SUMMER",3,"MONSOON",4,"POST MONSOON/AUTUMN")</f>
        <v>WINTER</v>
      </c>
    </row>
    <row r="472" spans="1:17" ht="12.75" x14ac:dyDescent="0.2">
      <c r="A472" s="9">
        <v>471</v>
      </c>
      <c r="B472" s="8">
        <v>40564</v>
      </c>
      <c r="C472" s="7">
        <v>1</v>
      </c>
      <c r="D472" s="7">
        <v>0</v>
      </c>
      <c r="E472" s="7">
        <v>1</v>
      </c>
      <c r="F472" s="7">
        <v>15</v>
      </c>
      <c r="G472" s="7" t="b">
        <v>0</v>
      </c>
      <c r="H472" s="7">
        <v>5</v>
      </c>
      <c r="I472" s="7">
        <v>1</v>
      </c>
      <c r="J472" s="37">
        <v>0.16</v>
      </c>
      <c r="K472" s="6" t="str">
        <f t="shared" si="7"/>
        <v>Fri</v>
      </c>
      <c r="L472" s="25">
        <f>IF(DATA_1_M[[#This Row],[TEMP]]="",AVERAGE(DATA_1_M[TEMP]),DATA_1_M[[#This Row],[TEMP]])</f>
        <v>0.16</v>
      </c>
      <c r="M472" s="64">
        <f>TIME(DATA_1_M[[#This Row],[HR]],,)</f>
        <v>0.625</v>
      </c>
      <c r="N472" s="7" t="str">
        <f>TEXT(DATA_1_M[[#This Row],[DTEDAY]],"MMM")</f>
        <v>Jan</v>
      </c>
      <c r="O472" s="7" t="str">
        <f>TEXT(DATA_1_M[[#This Row],[DTEDAY]],"YYY")</f>
        <v>2011</v>
      </c>
      <c r="P472" s="7" t="str" cm="1">
        <f t="array" ref="P472">_xlfn.SWITCH(DATA_1_M[[#This Row],[WEATHERSIT]],1,"CLEAR SKY",2,"MIST SKY",3,"DARK SKY",4,"RAINY &amp; DARK SKY")</f>
        <v>CLEAR SKY</v>
      </c>
      <c r="Q472" s="7" t="str" cm="1">
        <f t="array" ref="Q472">_xlfn.SWITCH(DATA_1_M[[#This Row],[SEASON]],1,"WINTER",2,"SUMMER",3,"MONSOON",4,"POST MONSOON/AUTUMN")</f>
        <v>WINTER</v>
      </c>
    </row>
    <row r="473" spans="1:17" ht="12.75" x14ac:dyDescent="0.2">
      <c r="A473" s="9">
        <v>472</v>
      </c>
      <c r="B473" s="8">
        <v>40564</v>
      </c>
      <c r="C473" s="7">
        <v>1</v>
      </c>
      <c r="D473" s="7">
        <v>0</v>
      </c>
      <c r="E473" s="7">
        <v>1</v>
      </c>
      <c r="F473" s="7">
        <v>16</v>
      </c>
      <c r="G473" s="7" t="b">
        <v>0</v>
      </c>
      <c r="H473" s="7">
        <v>5</v>
      </c>
      <c r="I473" s="7">
        <v>1</v>
      </c>
      <c r="J473" s="37">
        <v>0.16</v>
      </c>
      <c r="K473" s="6" t="str">
        <f t="shared" si="7"/>
        <v>Fri</v>
      </c>
      <c r="L473" s="25">
        <f>IF(DATA_1_M[[#This Row],[TEMP]]="",AVERAGE(DATA_1_M[TEMP]),DATA_1_M[[#This Row],[TEMP]])</f>
        <v>0.16</v>
      </c>
      <c r="M473" s="64">
        <f>TIME(DATA_1_M[[#This Row],[HR]],,)</f>
        <v>0.66666666666666663</v>
      </c>
      <c r="N473" s="7" t="str">
        <f>TEXT(DATA_1_M[[#This Row],[DTEDAY]],"MMM")</f>
        <v>Jan</v>
      </c>
      <c r="O473" s="7" t="str">
        <f>TEXT(DATA_1_M[[#This Row],[DTEDAY]],"YYY")</f>
        <v>2011</v>
      </c>
      <c r="P473" s="7" t="str" cm="1">
        <f t="array" ref="P473">_xlfn.SWITCH(DATA_1_M[[#This Row],[WEATHERSIT]],1,"CLEAR SKY",2,"MIST SKY",3,"DARK SKY",4,"RAINY &amp; DARK SKY")</f>
        <v>CLEAR SKY</v>
      </c>
      <c r="Q473" s="7" t="str" cm="1">
        <f t="array" ref="Q473">_xlfn.SWITCH(DATA_1_M[[#This Row],[SEASON]],1,"WINTER",2,"SUMMER",3,"MONSOON",4,"POST MONSOON/AUTUMN")</f>
        <v>WINTER</v>
      </c>
    </row>
    <row r="474" spans="1:17" ht="12.75" x14ac:dyDescent="0.2">
      <c r="A474" s="9">
        <v>473</v>
      </c>
      <c r="B474" s="8">
        <v>40564</v>
      </c>
      <c r="C474" s="7">
        <v>1</v>
      </c>
      <c r="D474" s="7">
        <v>0</v>
      </c>
      <c r="E474" s="7">
        <v>1</v>
      </c>
      <c r="F474" s="7">
        <v>17</v>
      </c>
      <c r="G474" s="7" t="b">
        <v>0</v>
      </c>
      <c r="H474" s="7">
        <v>5</v>
      </c>
      <c r="I474" s="7">
        <v>1</v>
      </c>
      <c r="J474" s="37">
        <v>0.14000000000000001</v>
      </c>
      <c r="K474" s="6" t="str">
        <f t="shared" si="7"/>
        <v>Fri</v>
      </c>
      <c r="L474" s="25">
        <f>IF(DATA_1_M[[#This Row],[TEMP]]="",AVERAGE(DATA_1_M[TEMP]),DATA_1_M[[#This Row],[TEMP]])</f>
        <v>0.14000000000000001</v>
      </c>
      <c r="M474" s="64">
        <f>TIME(DATA_1_M[[#This Row],[HR]],,)</f>
        <v>0.70833333333333337</v>
      </c>
      <c r="N474" s="7" t="str">
        <f>TEXT(DATA_1_M[[#This Row],[DTEDAY]],"MMM")</f>
        <v>Jan</v>
      </c>
      <c r="O474" s="7" t="str">
        <f>TEXT(DATA_1_M[[#This Row],[DTEDAY]],"YYY")</f>
        <v>2011</v>
      </c>
      <c r="P474" s="7" t="str" cm="1">
        <f t="array" ref="P474">_xlfn.SWITCH(DATA_1_M[[#This Row],[WEATHERSIT]],1,"CLEAR SKY",2,"MIST SKY",3,"DARK SKY",4,"RAINY &amp; DARK SKY")</f>
        <v>CLEAR SKY</v>
      </c>
      <c r="Q474" s="7" t="str" cm="1">
        <f t="array" ref="Q474">_xlfn.SWITCH(DATA_1_M[[#This Row],[SEASON]],1,"WINTER",2,"SUMMER",3,"MONSOON",4,"POST MONSOON/AUTUMN")</f>
        <v>WINTER</v>
      </c>
    </row>
    <row r="475" spans="1:17" ht="12.75" x14ac:dyDescent="0.2">
      <c r="A475" s="9">
        <v>474</v>
      </c>
      <c r="B475" s="8">
        <v>40564</v>
      </c>
      <c r="C475" s="7">
        <v>1</v>
      </c>
      <c r="D475" s="7">
        <v>0</v>
      </c>
      <c r="E475" s="7">
        <v>1</v>
      </c>
      <c r="F475" s="7">
        <v>18</v>
      </c>
      <c r="G475" s="7" t="b">
        <v>0</v>
      </c>
      <c r="H475" s="7">
        <v>5</v>
      </c>
      <c r="I475" s="7">
        <v>1</v>
      </c>
      <c r="J475" s="37">
        <v>0.12</v>
      </c>
      <c r="K475" s="6" t="str">
        <f t="shared" si="7"/>
        <v>Fri</v>
      </c>
      <c r="L475" s="25">
        <f>IF(DATA_1_M[[#This Row],[TEMP]]="",AVERAGE(DATA_1_M[TEMP]),DATA_1_M[[#This Row],[TEMP]])</f>
        <v>0.12</v>
      </c>
      <c r="M475" s="64">
        <f>TIME(DATA_1_M[[#This Row],[HR]],,)</f>
        <v>0.75</v>
      </c>
      <c r="N475" s="7" t="str">
        <f>TEXT(DATA_1_M[[#This Row],[DTEDAY]],"MMM")</f>
        <v>Jan</v>
      </c>
      <c r="O475" s="7" t="str">
        <f>TEXT(DATA_1_M[[#This Row],[DTEDAY]],"YYY")</f>
        <v>2011</v>
      </c>
      <c r="P475" s="7" t="str" cm="1">
        <f t="array" ref="P475">_xlfn.SWITCH(DATA_1_M[[#This Row],[WEATHERSIT]],1,"CLEAR SKY",2,"MIST SKY",3,"DARK SKY",4,"RAINY &amp; DARK SKY")</f>
        <v>CLEAR SKY</v>
      </c>
      <c r="Q475" s="7" t="str" cm="1">
        <f t="array" ref="Q475">_xlfn.SWITCH(DATA_1_M[[#This Row],[SEASON]],1,"WINTER",2,"SUMMER",3,"MONSOON",4,"POST MONSOON/AUTUMN")</f>
        <v>WINTER</v>
      </c>
    </row>
    <row r="476" spans="1:17" ht="12.75" x14ac:dyDescent="0.2">
      <c r="A476" s="9">
        <v>475</v>
      </c>
      <c r="B476" s="8">
        <v>40564</v>
      </c>
      <c r="C476" s="7">
        <v>1</v>
      </c>
      <c r="D476" s="7">
        <v>0</v>
      </c>
      <c r="E476" s="7">
        <v>1</v>
      </c>
      <c r="F476" s="7">
        <v>19</v>
      </c>
      <c r="G476" s="7" t="b">
        <v>0</v>
      </c>
      <c r="H476" s="7">
        <v>5</v>
      </c>
      <c r="I476" s="7">
        <v>1</v>
      </c>
      <c r="J476" s="37">
        <v>0.12</v>
      </c>
      <c r="K476" s="6" t="str">
        <f t="shared" si="7"/>
        <v>Fri</v>
      </c>
      <c r="L476" s="25">
        <f>IF(DATA_1_M[[#This Row],[TEMP]]="",AVERAGE(DATA_1_M[TEMP]),DATA_1_M[[#This Row],[TEMP]])</f>
        <v>0.12</v>
      </c>
      <c r="M476" s="64">
        <f>TIME(DATA_1_M[[#This Row],[HR]],,)</f>
        <v>0.79166666666666663</v>
      </c>
      <c r="N476" s="7" t="str">
        <f>TEXT(DATA_1_M[[#This Row],[DTEDAY]],"MMM")</f>
        <v>Jan</v>
      </c>
      <c r="O476" s="7" t="str">
        <f>TEXT(DATA_1_M[[#This Row],[DTEDAY]],"YYY")</f>
        <v>2011</v>
      </c>
      <c r="P476" s="7" t="str" cm="1">
        <f t="array" ref="P476">_xlfn.SWITCH(DATA_1_M[[#This Row],[WEATHERSIT]],1,"CLEAR SKY",2,"MIST SKY",3,"DARK SKY",4,"RAINY &amp; DARK SKY")</f>
        <v>CLEAR SKY</v>
      </c>
      <c r="Q476" s="7" t="str" cm="1">
        <f t="array" ref="Q476">_xlfn.SWITCH(DATA_1_M[[#This Row],[SEASON]],1,"WINTER",2,"SUMMER",3,"MONSOON",4,"POST MONSOON/AUTUMN")</f>
        <v>WINTER</v>
      </c>
    </row>
    <row r="477" spans="1:17" ht="12.75" x14ac:dyDescent="0.2">
      <c r="A477" s="9">
        <v>476</v>
      </c>
      <c r="B477" s="8">
        <v>40564</v>
      </c>
      <c r="C477" s="7">
        <v>1</v>
      </c>
      <c r="D477" s="7">
        <v>0</v>
      </c>
      <c r="E477" s="7">
        <v>1</v>
      </c>
      <c r="F477" s="7">
        <v>20</v>
      </c>
      <c r="G477" s="7" t="b">
        <v>0</v>
      </c>
      <c r="H477" s="7">
        <v>5</v>
      </c>
      <c r="I477" s="7">
        <v>1</v>
      </c>
      <c r="J477" s="37">
        <v>0.1</v>
      </c>
      <c r="K477" s="6" t="str">
        <f t="shared" si="7"/>
        <v>Fri</v>
      </c>
      <c r="L477" s="25">
        <f>IF(DATA_1_M[[#This Row],[TEMP]]="",AVERAGE(DATA_1_M[TEMP]),DATA_1_M[[#This Row],[TEMP]])</f>
        <v>0.1</v>
      </c>
      <c r="M477" s="64">
        <f>TIME(DATA_1_M[[#This Row],[HR]],,)</f>
        <v>0.83333333333333337</v>
      </c>
      <c r="N477" s="7" t="str">
        <f>TEXT(DATA_1_M[[#This Row],[DTEDAY]],"MMM")</f>
        <v>Jan</v>
      </c>
      <c r="O477" s="7" t="str">
        <f>TEXT(DATA_1_M[[#This Row],[DTEDAY]],"YYY")</f>
        <v>2011</v>
      </c>
      <c r="P477" s="7" t="str" cm="1">
        <f t="array" ref="P477">_xlfn.SWITCH(DATA_1_M[[#This Row],[WEATHERSIT]],1,"CLEAR SKY",2,"MIST SKY",3,"DARK SKY",4,"RAINY &amp; DARK SKY")</f>
        <v>CLEAR SKY</v>
      </c>
      <c r="Q477" s="7" t="str" cm="1">
        <f t="array" ref="Q477">_xlfn.SWITCH(DATA_1_M[[#This Row],[SEASON]],1,"WINTER",2,"SUMMER",3,"MONSOON",4,"POST MONSOON/AUTUMN")</f>
        <v>WINTER</v>
      </c>
    </row>
    <row r="478" spans="1:17" ht="12.75" x14ac:dyDescent="0.2">
      <c r="A478" s="9">
        <v>477</v>
      </c>
      <c r="B478" s="8">
        <v>40564</v>
      </c>
      <c r="C478" s="7">
        <v>1</v>
      </c>
      <c r="D478" s="7">
        <v>0</v>
      </c>
      <c r="E478" s="7">
        <v>1</v>
      </c>
      <c r="F478" s="7">
        <v>21</v>
      </c>
      <c r="G478" s="7" t="b">
        <v>0</v>
      </c>
      <c r="H478" s="7">
        <v>5</v>
      </c>
      <c r="I478" s="7">
        <v>1</v>
      </c>
      <c r="J478" s="37">
        <v>0.08</v>
      </c>
      <c r="K478" s="6" t="str">
        <f t="shared" si="7"/>
        <v>Fri</v>
      </c>
      <c r="L478" s="25">
        <f>IF(DATA_1_M[[#This Row],[TEMP]]="",AVERAGE(DATA_1_M[TEMP]),DATA_1_M[[#This Row],[TEMP]])</f>
        <v>0.08</v>
      </c>
      <c r="M478" s="64">
        <f>TIME(DATA_1_M[[#This Row],[HR]],,)</f>
        <v>0.875</v>
      </c>
      <c r="N478" s="7" t="str">
        <f>TEXT(DATA_1_M[[#This Row],[DTEDAY]],"MMM")</f>
        <v>Jan</v>
      </c>
      <c r="O478" s="7" t="str">
        <f>TEXT(DATA_1_M[[#This Row],[DTEDAY]],"YYY")</f>
        <v>2011</v>
      </c>
      <c r="P478" s="7" t="str" cm="1">
        <f t="array" ref="P478">_xlfn.SWITCH(DATA_1_M[[#This Row],[WEATHERSIT]],1,"CLEAR SKY",2,"MIST SKY",3,"DARK SKY",4,"RAINY &amp; DARK SKY")</f>
        <v>CLEAR SKY</v>
      </c>
      <c r="Q478" s="7" t="str" cm="1">
        <f t="array" ref="Q478">_xlfn.SWITCH(DATA_1_M[[#This Row],[SEASON]],1,"WINTER",2,"SUMMER",3,"MONSOON",4,"POST MONSOON/AUTUMN")</f>
        <v>WINTER</v>
      </c>
    </row>
    <row r="479" spans="1:17" ht="12.75" x14ac:dyDescent="0.2">
      <c r="A479" s="9">
        <v>478</v>
      </c>
      <c r="B479" s="8">
        <v>40564</v>
      </c>
      <c r="C479" s="7">
        <v>1</v>
      </c>
      <c r="D479" s="7">
        <v>0</v>
      </c>
      <c r="E479" s="7">
        <v>1</v>
      </c>
      <c r="F479" s="7">
        <v>22</v>
      </c>
      <c r="G479" s="7" t="b">
        <v>0</v>
      </c>
      <c r="H479" s="7">
        <v>5</v>
      </c>
      <c r="I479" s="7">
        <v>1</v>
      </c>
      <c r="J479" s="37">
        <v>0.06</v>
      </c>
      <c r="K479" s="6" t="str">
        <f t="shared" si="7"/>
        <v>Fri</v>
      </c>
      <c r="L479" s="25">
        <f>IF(DATA_1_M[[#This Row],[TEMP]]="",AVERAGE(DATA_1_M[TEMP]),DATA_1_M[[#This Row],[TEMP]])</f>
        <v>0.06</v>
      </c>
      <c r="M479" s="64">
        <f>TIME(DATA_1_M[[#This Row],[HR]],,)</f>
        <v>0.91666666666666663</v>
      </c>
      <c r="N479" s="7" t="str">
        <f>TEXT(DATA_1_M[[#This Row],[DTEDAY]],"MMM")</f>
        <v>Jan</v>
      </c>
      <c r="O479" s="7" t="str">
        <f>TEXT(DATA_1_M[[#This Row],[DTEDAY]],"YYY")</f>
        <v>2011</v>
      </c>
      <c r="P479" s="7" t="str" cm="1">
        <f t="array" ref="P479">_xlfn.SWITCH(DATA_1_M[[#This Row],[WEATHERSIT]],1,"CLEAR SKY",2,"MIST SKY",3,"DARK SKY",4,"RAINY &amp; DARK SKY")</f>
        <v>CLEAR SKY</v>
      </c>
      <c r="Q479" s="7" t="str" cm="1">
        <f t="array" ref="Q479">_xlfn.SWITCH(DATA_1_M[[#This Row],[SEASON]],1,"WINTER",2,"SUMMER",3,"MONSOON",4,"POST MONSOON/AUTUMN")</f>
        <v>WINTER</v>
      </c>
    </row>
    <row r="480" spans="1:17" ht="12.75" x14ac:dyDescent="0.2">
      <c r="A480" s="9">
        <v>479</v>
      </c>
      <c r="B480" s="8">
        <v>40564</v>
      </c>
      <c r="C480" s="7">
        <v>1</v>
      </c>
      <c r="D480" s="7">
        <v>0</v>
      </c>
      <c r="E480" s="7">
        <v>1</v>
      </c>
      <c r="F480" s="7">
        <v>23</v>
      </c>
      <c r="G480" s="7" t="b">
        <v>0</v>
      </c>
      <c r="H480" s="7">
        <v>5</v>
      </c>
      <c r="I480" s="7">
        <v>1</v>
      </c>
      <c r="J480" s="37">
        <v>0.06</v>
      </c>
      <c r="K480" s="6" t="str">
        <f t="shared" si="7"/>
        <v>Fri</v>
      </c>
      <c r="L480" s="25">
        <f>IF(DATA_1_M[[#This Row],[TEMP]]="",AVERAGE(DATA_1_M[TEMP]),DATA_1_M[[#This Row],[TEMP]])</f>
        <v>0.06</v>
      </c>
      <c r="M480" s="64">
        <f>TIME(DATA_1_M[[#This Row],[HR]],,)</f>
        <v>0.95833333333333337</v>
      </c>
      <c r="N480" s="7" t="str">
        <f>TEXT(DATA_1_M[[#This Row],[DTEDAY]],"MMM")</f>
        <v>Jan</v>
      </c>
      <c r="O480" s="7" t="str">
        <f>TEXT(DATA_1_M[[#This Row],[DTEDAY]],"YYY")</f>
        <v>2011</v>
      </c>
      <c r="P480" s="7" t="str" cm="1">
        <f t="array" ref="P480">_xlfn.SWITCH(DATA_1_M[[#This Row],[WEATHERSIT]],1,"CLEAR SKY",2,"MIST SKY",3,"DARK SKY",4,"RAINY &amp; DARK SKY")</f>
        <v>CLEAR SKY</v>
      </c>
      <c r="Q480" s="7" t="str" cm="1">
        <f t="array" ref="Q480">_xlfn.SWITCH(DATA_1_M[[#This Row],[SEASON]],1,"WINTER",2,"SUMMER",3,"MONSOON",4,"POST MONSOON/AUTUMN")</f>
        <v>WINTER</v>
      </c>
    </row>
    <row r="481" spans="1:17" ht="12.75" x14ac:dyDescent="0.2">
      <c r="A481" s="9">
        <v>480</v>
      </c>
      <c r="B481" s="8">
        <v>40565</v>
      </c>
      <c r="C481" s="7">
        <v>1</v>
      </c>
      <c r="D481" s="7">
        <v>0</v>
      </c>
      <c r="E481" s="7">
        <v>1</v>
      </c>
      <c r="F481" s="7">
        <v>0</v>
      </c>
      <c r="G481" s="7" t="b">
        <v>0</v>
      </c>
      <c r="H481" s="7">
        <v>6</v>
      </c>
      <c r="I481" s="7">
        <v>1</v>
      </c>
      <c r="J481" s="37">
        <v>0.04</v>
      </c>
      <c r="K481" s="6" t="str">
        <f t="shared" si="7"/>
        <v>Sat</v>
      </c>
      <c r="L481" s="25">
        <f>IF(DATA_1_M[[#This Row],[TEMP]]="",AVERAGE(DATA_1_M[TEMP]),DATA_1_M[[#This Row],[TEMP]])</f>
        <v>0.04</v>
      </c>
      <c r="M481" s="64">
        <f>TIME(DATA_1_M[[#This Row],[HR]],,)</f>
        <v>0</v>
      </c>
      <c r="N481" s="7" t="str">
        <f>TEXT(DATA_1_M[[#This Row],[DTEDAY]],"MMM")</f>
        <v>Jan</v>
      </c>
      <c r="O481" s="7" t="str">
        <f>TEXT(DATA_1_M[[#This Row],[DTEDAY]],"YYY")</f>
        <v>2011</v>
      </c>
      <c r="P481" s="7" t="str" cm="1">
        <f t="array" ref="P481">_xlfn.SWITCH(DATA_1_M[[#This Row],[WEATHERSIT]],1,"CLEAR SKY",2,"MIST SKY",3,"DARK SKY",4,"RAINY &amp; DARK SKY")</f>
        <v>CLEAR SKY</v>
      </c>
      <c r="Q481" s="7" t="str" cm="1">
        <f t="array" ref="Q481">_xlfn.SWITCH(DATA_1_M[[#This Row],[SEASON]],1,"WINTER",2,"SUMMER",3,"MONSOON",4,"POST MONSOON/AUTUMN")</f>
        <v>WINTER</v>
      </c>
    </row>
    <row r="482" spans="1:17" ht="12.75" x14ac:dyDescent="0.2">
      <c r="A482" s="9">
        <v>481</v>
      </c>
      <c r="B482" s="8">
        <v>40565</v>
      </c>
      <c r="C482" s="7">
        <v>1</v>
      </c>
      <c r="D482" s="7">
        <v>0</v>
      </c>
      <c r="E482" s="7">
        <v>1</v>
      </c>
      <c r="F482" s="7">
        <v>1</v>
      </c>
      <c r="G482" s="7" t="b">
        <v>0</v>
      </c>
      <c r="H482" s="7">
        <v>6</v>
      </c>
      <c r="I482" s="7">
        <v>2</v>
      </c>
      <c r="J482" s="37">
        <v>0.04</v>
      </c>
      <c r="K482" s="6" t="str">
        <f t="shared" si="7"/>
        <v>Sat</v>
      </c>
      <c r="L482" s="25">
        <f>IF(DATA_1_M[[#This Row],[TEMP]]="",AVERAGE(DATA_1_M[TEMP]),DATA_1_M[[#This Row],[TEMP]])</f>
        <v>0.04</v>
      </c>
      <c r="M482" s="64">
        <f>TIME(DATA_1_M[[#This Row],[HR]],,)</f>
        <v>4.1666666666666664E-2</v>
      </c>
      <c r="N482" s="7" t="str">
        <f>TEXT(DATA_1_M[[#This Row],[DTEDAY]],"MMM")</f>
        <v>Jan</v>
      </c>
      <c r="O482" s="7" t="str">
        <f>TEXT(DATA_1_M[[#This Row],[DTEDAY]],"YYY")</f>
        <v>2011</v>
      </c>
      <c r="P482" s="7" t="str" cm="1">
        <f t="array" ref="P482">_xlfn.SWITCH(DATA_1_M[[#This Row],[WEATHERSIT]],1,"CLEAR SKY",2,"MIST SKY",3,"DARK SKY",4,"RAINY &amp; DARK SKY")</f>
        <v>MIST SKY</v>
      </c>
      <c r="Q482" s="7" t="str" cm="1">
        <f t="array" ref="Q482">_xlfn.SWITCH(DATA_1_M[[#This Row],[SEASON]],1,"WINTER",2,"SUMMER",3,"MONSOON",4,"POST MONSOON/AUTUMN")</f>
        <v>WINTER</v>
      </c>
    </row>
    <row r="483" spans="1:17" ht="12.75" x14ac:dyDescent="0.2">
      <c r="A483" s="9">
        <v>482</v>
      </c>
      <c r="B483" s="8">
        <v>40565</v>
      </c>
      <c r="C483" s="7">
        <v>1</v>
      </c>
      <c r="D483" s="7">
        <v>0</v>
      </c>
      <c r="E483" s="7">
        <v>1</v>
      </c>
      <c r="F483" s="7">
        <v>2</v>
      </c>
      <c r="G483" s="7" t="b">
        <v>0</v>
      </c>
      <c r="H483" s="7">
        <v>6</v>
      </c>
      <c r="I483" s="7">
        <v>2</v>
      </c>
      <c r="J483" s="37">
        <v>0.04</v>
      </c>
      <c r="K483" s="6" t="str">
        <f t="shared" si="7"/>
        <v>Sat</v>
      </c>
      <c r="L483" s="25">
        <f>IF(DATA_1_M[[#This Row],[TEMP]]="",AVERAGE(DATA_1_M[TEMP]),DATA_1_M[[#This Row],[TEMP]])</f>
        <v>0.04</v>
      </c>
      <c r="M483" s="64">
        <f>TIME(DATA_1_M[[#This Row],[HR]],,)</f>
        <v>8.3333333333333329E-2</v>
      </c>
      <c r="N483" s="7" t="str">
        <f>TEXT(DATA_1_M[[#This Row],[DTEDAY]],"MMM")</f>
        <v>Jan</v>
      </c>
      <c r="O483" s="7" t="str">
        <f>TEXT(DATA_1_M[[#This Row],[DTEDAY]],"YYY")</f>
        <v>2011</v>
      </c>
      <c r="P483" s="7" t="str" cm="1">
        <f t="array" ref="P483">_xlfn.SWITCH(DATA_1_M[[#This Row],[WEATHERSIT]],1,"CLEAR SKY",2,"MIST SKY",3,"DARK SKY",4,"RAINY &amp; DARK SKY")</f>
        <v>MIST SKY</v>
      </c>
      <c r="Q483" s="7" t="str" cm="1">
        <f t="array" ref="Q483">_xlfn.SWITCH(DATA_1_M[[#This Row],[SEASON]],1,"WINTER",2,"SUMMER",3,"MONSOON",4,"POST MONSOON/AUTUMN")</f>
        <v>WINTER</v>
      </c>
    </row>
    <row r="484" spans="1:17" ht="12.75" x14ac:dyDescent="0.2">
      <c r="A484" s="9">
        <v>483</v>
      </c>
      <c r="B484" s="8">
        <v>40565</v>
      </c>
      <c r="C484" s="7">
        <v>1</v>
      </c>
      <c r="D484" s="7">
        <v>0</v>
      </c>
      <c r="E484" s="7">
        <v>1</v>
      </c>
      <c r="F484" s="7">
        <v>3</v>
      </c>
      <c r="G484" s="7" t="b">
        <v>0</v>
      </c>
      <c r="H484" s="7">
        <v>6</v>
      </c>
      <c r="I484" s="7">
        <v>2</v>
      </c>
      <c r="J484" s="37">
        <v>0.04</v>
      </c>
      <c r="K484" s="6" t="str">
        <f t="shared" si="7"/>
        <v>Sat</v>
      </c>
      <c r="L484" s="25">
        <f>IF(DATA_1_M[[#This Row],[TEMP]]="",AVERAGE(DATA_1_M[TEMP]),DATA_1_M[[#This Row],[TEMP]])</f>
        <v>0.04</v>
      </c>
      <c r="M484" s="64">
        <f>TIME(DATA_1_M[[#This Row],[HR]],,)</f>
        <v>0.125</v>
      </c>
      <c r="N484" s="7" t="str">
        <f>TEXT(DATA_1_M[[#This Row],[DTEDAY]],"MMM")</f>
        <v>Jan</v>
      </c>
      <c r="O484" s="7" t="str">
        <f>TEXT(DATA_1_M[[#This Row],[DTEDAY]],"YYY")</f>
        <v>2011</v>
      </c>
      <c r="P484" s="7" t="str" cm="1">
        <f t="array" ref="P484">_xlfn.SWITCH(DATA_1_M[[#This Row],[WEATHERSIT]],1,"CLEAR SKY",2,"MIST SKY",3,"DARK SKY",4,"RAINY &amp; DARK SKY")</f>
        <v>MIST SKY</v>
      </c>
      <c r="Q484" s="7" t="str" cm="1">
        <f t="array" ref="Q484">_xlfn.SWITCH(DATA_1_M[[#This Row],[SEASON]],1,"WINTER",2,"SUMMER",3,"MONSOON",4,"POST MONSOON/AUTUMN")</f>
        <v>WINTER</v>
      </c>
    </row>
    <row r="485" spans="1:17" ht="12.75" x14ac:dyDescent="0.2">
      <c r="A485" s="9">
        <v>484</v>
      </c>
      <c r="B485" s="8">
        <v>40565</v>
      </c>
      <c r="C485" s="7">
        <v>1</v>
      </c>
      <c r="D485" s="7">
        <v>0</v>
      </c>
      <c r="E485" s="7">
        <v>1</v>
      </c>
      <c r="F485" s="7">
        <v>4</v>
      </c>
      <c r="G485" s="7" t="b">
        <v>0</v>
      </c>
      <c r="H485" s="7">
        <v>6</v>
      </c>
      <c r="I485" s="7">
        <v>2</v>
      </c>
      <c r="J485" s="37">
        <v>0.02</v>
      </c>
      <c r="K485" s="6" t="str">
        <f t="shared" si="7"/>
        <v>Sat</v>
      </c>
      <c r="L485" s="25">
        <f>IF(DATA_1_M[[#This Row],[TEMP]]="",AVERAGE(DATA_1_M[TEMP]),DATA_1_M[[#This Row],[TEMP]])</f>
        <v>0.02</v>
      </c>
      <c r="M485" s="64">
        <f>TIME(DATA_1_M[[#This Row],[HR]],,)</f>
        <v>0.16666666666666666</v>
      </c>
      <c r="N485" s="7" t="str">
        <f>TEXT(DATA_1_M[[#This Row],[DTEDAY]],"MMM")</f>
        <v>Jan</v>
      </c>
      <c r="O485" s="7" t="str">
        <f>TEXT(DATA_1_M[[#This Row],[DTEDAY]],"YYY")</f>
        <v>2011</v>
      </c>
      <c r="P485" s="7" t="str" cm="1">
        <f t="array" ref="P485">_xlfn.SWITCH(DATA_1_M[[#This Row],[WEATHERSIT]],1,"CLEAR SKY",2,"MIST SKY",3,"DARK SKY",4,"RAINY &amp; DARK SKY")</f>
        <v>MIST SKY</v>
      </c>
      <c r="Q485" s="7" t="str" cm="1">
        <f t="array" ref="Q485">_xlfn.SWITCH(DATA_1_M[[#This Row],[SEASON]],1,"WINTER",2,"SUMMER",3,"MONSOON",4,"POST MONSOON/AUTUMN")</f>
        <v>WINTER</v>
      </c>
    </row>
    <row r="486" spans="1:17" ht="12.75" x14ac:dyDescent="0.2">
      <c r="A486" s="9">
        <v>485</v>
      </c>
      <c r="B486" s="8">
        <v>40565</v>
      </c>
      <c r="C486" s="7">
        <v>1</v>
      </c>
      <c r="D486" s="7">
        <v>0</v>
      </c>
      <c r="E486" s="7">
        <v>1</v>
      </c>
      <c r="F486" s="7">
        <v>6</v>
      </c>
      <c r="G486" s="7" t="b">
        <v>0</v>
      </c>
      <c r="H486" s="7">
        <v>6</v>
      </c>
      <c r="I486" s="7">
        <v>2</v>
      </c>
      <c r="J486" s="37">
        <v>0.02</v>
      </c>
      <c r="K486" s="6" t="str">
        <f t="shared" si="7"/>
        <v>Sat</v>
      </c>
      <c r="L486" s="25">
        <f>IF(DATA_1_M[[#This Row],[TEMP]]="",AVERAGE(DATA_1_M[TEMP]),DATA_1_M[[#This Row],[TEMP]])</f>
        <v>0.02</v>
      </c>
      <c r="M486" s="64">
        <f>TIME(DATA_1_M[[#This Row],[HR]],,)</f>
        <v>0.25</v>
      </c>
      <c r="N486" s="7" t="str">
        <f>TEXT(DATA_1_M[[#This Row],[DTEDAY]],"MMM")</f>
        <v>Jan</v>
      </c>
      <c r="O486" s="7" t="str">
        <f>TEXT(DATA_1_M[[#This Row],[DTEDAY]],"YYY")</f>
        <v>2011</v>
      </c>
      <c r="P486" s="7" t="str" cm="1">
        <f t="array" ref="P486">_xlfn.SWITCH(DATA_1_M[[#This Row],[WEATHERSIT]],1,"CLEAR SKY",2,"MIST SKY",3,"DARK SKY",4,"RAINY &amp; DARK SKY")</f>
        <v>MIST SKY</v>
      </c>
      <c r="Q486" s="7" t="str" cm="1">
        <f t="array" ref="Q486">_xlfn.SWITCH(DATA_1_M[[#This Row],[SEASON]],1,"WINTER",2,"SUMMER",3,"MONSOON",4,"POST MONSOON/AUTUMN")</f>
        <v>WINTER</v>
      </c>
    </row>
    <row r="487" spans="1:17" ht="12.75" x14ac:dyDescent="0.2">
      <c r="A487" s="9">
        <v>486</v>
      </c>
      <c r="B487" s="8">
        <v>40565</v>
      </c>
      <c r="C487" s="7">
        <v>1</v>
      </c>
      <c r="D487" s="7">
        <v>0</v>
      </c>
      <c r="E487" s="7">
        <v>1</v>
      </c>
      <c r="F487" s="7">
        <v>7</v>
      </c>
      <c r="G487" s="7" t="b">
        <v>0</v>
      </c>
      <c r="H487" s="7">
        <v>6</v>
      </c>
      <c r="I487" s="7">
        <v>1</v>
      </c>
      <c r="J487" s="37">
        <v>0.02</v>
      </c>
      <c r="K487" s="6" t="str">
        <f t="shared" si="7"/>
        <v>Sat</v>
      </c>
      <c r="L487" s="25">
        <f>IF(DATA_1_M[[#This Row],[TEMP]]="",AVERAGE(DATA_1_M[TEMP]),DATA_1_M[[#This Row],[TEMP]])</f>
        <v>0.02</v>
      </c>
      <c r="M487" s="64">
        <f>TIME(DATA_1_M[[#This Row],[HR]],,)</f>
        <v>0.29166666666666669</v>
      </c>
      <c r="N487" s="7" t="str">
        <f>TEXT(DATA_1_M[[#This Row],[DTEDAY]],"MMM")</f>
        <v>Jan</v>
      </c>
      <c r="O487" s="7" t="str">
        <f>TEXT(DATA_1_M[[#This Row],[DTEDAY]],"YYY")</f>
        <v>2011</v>
      </c>
      <c r="P487" s="7" t="str" cm="1">
        <f t="array" ref="P487">_xlfn.SWITCH(DATA_1_M[[#This Row],[WEATHERSIT]],1,"CLEAR SKY",2,"MIST SKY",3,"DARK SKY",4,"RAINY &amp; DARK SKY")</f>
        <v>CLEAR SKY</v>
      </c>
      <c r="Q487" s="7" t="str" cm="1">
        <f t="array" ref="Q487">_xlfn.SWITCH(DATA_1_M[[#This Row],[SEASON]],1,"WINTER",2,"SUMMER",3,"MONSOON",4,"POST MONSOON/AUTUMN")</f>
        <v>WINTER</v>
      </c>
    </row>
    <row r="488" spans="1:17" ht="12.75" x14ac:dyDescent="0.2">
      <c r="A488" s="9">
        <v>487</v>
      </c>
      <c r="B488" s="8">
        <v>40565</v>
      </c>
      <c r="C488" s="7">
        <v>1</v>
      </c>
      <c r="D488" s="7">
        <v>0</v>
      </c>
      <c r="E488" s="7">
        <v>1</v>
      </c>
      <c r="F488" s="7">
        <v>8</v>
      </c>
      <c r="G488" s="7" t="b">
        <v>0</v>
      </c>
      <c r="H488" s="7">
        <v>6</v>
      </c>
      <c r="I488" s="7">
        <v>1</v>
      </c>
      <c r="J488" s="37">
        <v>0.02</v>
      </c>
      <c r="K488" s="6" t="str">
        <f t="shared" si="7"/>
        <v>Sat</v>
      </c>
      <c r="L488" s="25">
        <f>IF(DATA_1_M[[#This Row],[TEMP]]="",AVERAGE(DATA_1_M[TEMP]),DATA_1_M[[#This Row],[TEMP]])</f>
        <v>0.02</v>
      </c>
      <c r="M488" s="64">
        <f>TIME(DATA_1_M[[#This Row],[HR]],,)</f>
        <v>0.33333333333333331</v>
      </c>
      <c r="N488" s="7" t="str">
        <f>TEXT(DATA_1_M[[#This Row],[DTEDAY]],"MMM")</f>
        <v>Jan</v>
      </c>
      <c r="O488" s="7" t="str">
        <f>TEXT(DATA_1_M[[#This Row],[DTEDAY]],"YYY")</f>
        <v>2011</v>
      </c>
      <c r="P488" s="7" t="str" cm="1">
        <f t="array" ref="P488">_xlfn.SWITCH(DATA_1_M[[#This Row],[WEATHERSIT]],1,"CLEAR SKY",2,"MIST SKY",3,"DARK SKY",4,"RAINY &amp; DARK SKY")</f>
        <v>CLEAR SKY</v>
      </c>
      <c r="Q488" s="7" t="str" cm="1">
        <f t="array" ref="Q488">_xlfn.SWITCH(DATA_1_M[[#This Row],[SEASON]],1,"WINTER",2,"SUMMER",3,"MONSOON",4,"POST MONSOON/AUTUMN")</f>
        <v>WINTER</v>
      </c>
    </row>
    <row r="489" spans="1:17" ht="12.75" x14ac:dyDescent="0.2">
      <c r="A489" s="9">
        <v>488</v>
      </c>
      <c r="B489" s="8">
        <v>40565</v>
      </c>
      <c r="C489" s="7">
        <v>1</v>
      </c>
      <c r="D489" s="7">
        <v>0</v>
      </c>
      <c r="E489" s="7">
        <v>1</v>
      </c>
      <c r="F489" s="7">
        <v>9</v>
      </c>
      <c r="G489" s="7" t="b">
        <v>0</v>
      </c>
      <c r="H489" s="7">
        <v>6</v>
      </c>
      <c r="I489" s="7">
        <v>1</v>
      </c>
      <c r="J489" s="37">
        <v>0.04</v>
      </c>
      <c r="K489" s="6" t="str">
        <f t="shared" si="7"/>
        <v>Sat</v>
      </c>
      <c r="L489" s="25">
        <f>IF(DATA_1_M[[#This Row],[TEMP]]="",AVERAGE(DATA_1_M[TEMP]),DATA_1_M[[#This Row],[TEMP]])</f>
        <v>0.04</v>
      </c>
      <c r="M489" s="64">
        <f>TIME(DATA_1_M[[#This Row],[HR]],,)</f>
        <v>0.375</v>
      </c>
      <c r="N489" s="7" t="str">
        <f>TEXT(DATA_1_M[[#This Row],[DTEDAY]],"MMM")</f>
        <v>Jan</v>
      </c>
      <c r="O489" s="7" t="str">
        <f>TEXT(DATA_1_M[[#This Row],[DTEDAY]],"YYY")</f>
        <v>2011</v>
      </c>
      <c r="P489" s="7" t="str" cm="1">
        <f t="array" ref="P489">_xlfn.SWITCH(DATA_1_M[[#This Row],[WEATHERSIT]],1,"CLEAR SKY",2,"MIST SKY",3,"DARK SKY",4,"RAINY &amp; DARK SKY")</f>
        <v>CLEAR SKY</v>
      </c>
      <c r="Q489" s="7" t="str" cm="1">
        <f t="array" ref="Q489">_xlfn.SWITCH(DATA_1_M[[#This Row],[SEASON]],1,"WINTER",2,"SUMMER",3,"MONSOON",4,"POST MONSOON/AUTUMN")</f>
        <v>WINTER</v>
      </c>
    </row>
    <row r="490" spans="1:17" ht="12.75" x14ac:dyDescent="0.2">
      <c r="A490" s="9">
        <v>489</v>
      </c>
      <c r="B490" s="8">
        <v>40565</v>
      </c>
      <c r="C490" s="7">
        <v>1</v>
      </c>
      <c r="D490" s="7">
        <v>0</v>
      </c>
      <c r="E490" s="7">
        <v>1</v>
      </c>
      <c r="F490" s="7">
        <v>10</v>
      </c>
      <c r="G490" s="7" t="b">
        <v>0</v>
      </c>
      <c r="H490" s="7">
        <v>6</v>
      </c>
      <c r="I490" s="7">
        <v>2</v>
      </c>
      <c r="J490" s="37">
        <v>0.04</v>
      </c>
      <c r="K490" s="6" t="str">
        <f t="shared" si="7"/>
        <v>Sat</v>
      </c>
      <c r="L490" s="25">
        <f>IF(DATA_1_M[[#This Row],[TEMP]]="",AVERAGE(DATA_1_M[TEMP]),DATA_1_M[[#This Row],[TEMP]])</f>
        <v>0.04</v>
      </c>
      <c r="M490" s="64">
        <f>TIME(DATA_1_M[[#This Row],[HR]],,)</f>
        <v>0.41666666666666669</v>
      </c>
      <c r="N490" s="7" t="str">
        <f>TEXT(DATA_1_M[[#This Row],[DTEDAY]],"MMM")</f>
        <v>Jan</v>
      </c>
      <c r="O490" s="7" t="str">
        <f>TEXT(DATA_1_M[[#This Row],[DTEDAY]],"YYY")</f>
        <v>2011</v>
      </c>
      <c r="P490" s="7" t="str" cm="1">
        <f t="array" ref="P490">_xlfn.SWITCH(DATA_1_M[[#This Row],[WEATHERSIT]],1,"CLEAR SKY",2,"MIST SKY",3,"DARK SKY",4,"RAINY &amp; DARK SKY")</f>
        <v>MIST SKY</v>
      </c>
      <c r="Q490" s="7" t="str" cm="1">
        <f t="array" ref="Q490">_xlfn.SWITCH(DATA_1_M[[#This Row],[SEASON]],1,"WINTER",2,"SUMMER",3,"MONSOON",4,"POST MONSOON/AUTUMN")</f>
        <v>WINTER</v>
      </c>
    </row>
    <row r="491" spans="1:17" ht="12.75" x14ac:dyDescent="0.2">
      <c r="A491" s="9">
        <v>490</v>
      </c>
      <c r="B491" s="8">
        <v>40565</v>
      </c>
      <c r="C491" s="7">
        <v>1</v>
      </c>
      <c r="D491" s="7">
        <v>0</v>
      </c>
      <c r="E491" s="7">
        <v>1</v>
      </c>
      <c r="F491" s="7">
        <v>11</v>
      </c>
      <c r="G491" s="7" t="b">
        <v>0</v>
      </c>
      <c r="H491" s="7">
        <v>6</v>
      </c>
      <c r="I491" s="7">
        <v>2</v>
      </c>
      <c r="J491" s="37">
        <v>0.06</v>
      </c>
      <c r="K491" s="6" t="str">
        <f t="shared" si="7"/>
        <v>Sat</v>
      </c>
      <c r="L491" s="25">
        <f>IF(DATA_1_M[[#This Row],[TEMP]]="",AVERAGE(DATA_1_M[TEMP]),DATA_1_M[[#This Row],[TEMP]])</f>
        <v>0.06</v>
      </c>
      <c r="M491" s="64">
        <f>TIME(DATA_1_M[[#This Row],[HR]],,)</f>
        <v>0.45833333333333331</v>
      </c>
      <c r="N491" s="7" t="str">
        <f>TEXT(DATA_1_M[[#This Row],[DTEDAY]],"MMM")</f>
        <v>Jan</v>
      </c>
      <c r="O491" s="7" t="str">
        <f>TEXT(DATA_1_M[[#This Row],[DTEDAY]],"YYY")</f>
        <v>2011</v>
      </c>
      <c r="P491" s="7" t="str" cm="1">
        <f t="array" ref="P491">_xlfn.SWITCH(DATA_1_M[[#This Row],[WEATHERSIT]],1,"CLEAR SKY",2,"MIST SKY",3,"DARK SKY",4,"RAINY &amp; DARK SKY")</f>
        <v>MIST SKY</v>
      </c>
      <c r="Q491" s="7" t="str" cm="1">
        <f t="array" ref="Q491">_xlfn.SWITCH(DATA_1_M[[#This Row],[SEASON]],1,"WINTER",2,"SUMMER",3,"MONSOON",4,"POST MONSOON/AUTUMN")</f>
        <v>WINTER</v>
      </c>
    </row>
    <row r="492" spans="1:17" ht="12.75" x14ac:dyDescent="0.2">
      <c r="A492" s="9">
        <v>491</v>
      </c>
      <c r="B492" s="8">
        <v>40565</v>
      </c>
      <c r="C492" s="7">
        <v>1</v>
      </c>
      <c r="D492" s="7">
        <v>0</v>
      </c>
      <c r="E492" s="7">
        <v>1</v>
      </c>
      <c r="F492" s="7">
        <v>12</v>
      </c>
      <c r="G492" s="7" t="b">
        <v>0</v>
      </c>
      <c r="H492" s="7">
        <v>6</v>
      </c>
      <c r="I492" s="7">
        <v>2</v>
      </c>
      <c r="J492" s="37">
        <v>0.06</v>
      </c>
      <c r="K492" s="6" t="str">
        <f t="shared" si="7"/>
        <v>Sat</v>
      </c>
      <c r="L492" s="25">
        <f>IF(DATA_1_M[[#This Row],[TEMP]]="",AVERAGE(DATA_1_M[TEMP]),DATA_1_M[[#This Row],[TEMP]])</f>
        <v>0.06</v>
      </c>
      <c r="M492" s="64">
        <f>TIME(DATA_1_M[[#This Row],[HR]],,)</f>
        <v>0.5</v>
      </c>
      <c r="N492" s="7" t="str">
        <f>TEXT(DATA_1_M[[#This Row],[DTEDAY]],"MMM")</f>
        <v>Jan</v>
      </c>
      <c r="O492" s="7" t="str">
        <f>TEXT(DATA_1_M[[#This Row],[DTEDAY]],"YYY")</f>
        <v>2011</v>
      </c>
      <c r="P492" s="7" t="str" cm="1">
        <f t="array" ref="P492">_xlfn.SWITCH(DATA_1_M[[#This Row],[WEATHERSIT]],1,"CLEAR SKY",2,"MIST SKY",3,"DARK SKY",4,"RAINY &amp; DARK SKY")</f>
        <v>MIST SKY</v>
      </c>
      <c r="Q492" s="7" t="str" cm="1">
        <f t="array" ref="Q492">_xlfn.SWITCH(DATA_1_M[[#This Row],[SEASON]],1,"WINTER",2,"SUMMER",3,"MONSOON",4,"POST MONSOON/AUTUMN")</f>
        <v>WINTER</v>
      </c>
    </row>
    <row r="493" spans="1:17" ht="12.75" x14ac:dyDescent="0.2">
      <c r="A493" s="9">
        <v>492</v>
      </c>
      <c r="B493" s="8">
        <v>40565</v>
      </c>
      <c r="C493" s="7">
        <v>1</v>
      </c>
      <c r="D493" s="7">
        <v>0</v>
      </c>
      <c r="E493" s="7">
        <v>1</v>
      </c>
      <c r="F493" s="7">
        <v>13</v>
      </c>
      <c r="G493" s="7" t="b">
        <v>0</v>
      </c>
      <c r="H493" s="7">
        <v>6</v>
      </c>
      <c r="I493" s="7">
        <v>1</v>
      </c>
      <c r="J493" s="37">
        <v>0.08</v>
      </c>
      <c r="K493" s="6" t="str">
        <f t="shared" si="7"/>
        <v>Sat</v>
      </c>
      <c r="L493" s="25">
        <f>IF(DATA_1_M[[#This Row],[TEMP]]="",AVERAGE(DATA_1_M[TEMP]),DATA_1_M[[#This Row],[TEMP]])</f>
        <v>0.08</v>
      </c>
      <c r="M493" s="64">
        <f>TIME(DATA_1_M[[#This Row],[HR]],,)</f>
        <v>0.54166666666666663</v>
      </c>
      <c r="N493" s="7" t="str">
        <f>TEXT(DATA_1_M[[#This Row],[DTEDAY]],"MMM")</f>
        <v>Jan</v>
      </c>
      <c r="O493" s="7" t="str">
        <f>TEXT(DATA_1_M[[#This Row],[DTEDAY]],"YYY")</f>
        <v>2011</v>
      </c>
      <c r="P493" s="7" t="str" cm="1">
        <f t="array" ref="P493">_xlfn.SWITCH(DATA_1_M[[#This Row],[WEATHERSIT]],1,"CLEAR SKY",2,"MIST SKY",3,"DARK SKY",4,"RAINY &amp; DARK SKY")</f>
        <v>CLEAR SKY</v>
      </c>
      <c r="Q493" s="7" t="str" cm="1">
        <f t="array" ref="Q493">_xlfn.SWITCH(DATA_1_M[[#This Row],[SEASON]],1,"WINTER",2,"SUMMER",3,"MONSOON",4,"POST MONSOON/AUTUMN")</f>
        <v>WINTER</v>
      </c>
    </row>
    <row r="494" spans="1:17" ht="12.75" x14ac:dyDescent="0.2">
      <c r="A494" s="9">
        <v>493</v>
      </c>
      <c r="B494" s="8">
        <v>40565</v>
      </c>
      <c r="C494" s="7">
        <v>1</v>
      </c>
      <c r="D494" s="7">
        <v>0</v>
      </c>
      <c r="E494" s="7">
        <v>1</v>
      </c>
      <c r="F494" s="7">
        <v>14</v>
      </c>
      <c r="G494" s="7" t="b">
        <v>0</v>
      </c>
      <c r="H494" s="7">
        <v>6</v>
      </c>
      <c r="I494" s="7">
        <v>1</v>
      </c>
      <c r="J494" s="37">
        <v>0.1</v>
      </c>
      <c r="K494" s="6" t="str">
        <f t="shared" si="7"/>
        <v>Sat</v>
      </c>
      <c r="L494" s="25">
        <f>IF(DATA_1_M[[#This Row],[TEMP]]="",AVERAGE(DATA_1_M[TEMP]),DATA_1_M[[#This Row],[TEMP]])</f>
        <v>0.1</v>
      </c>
      <c r="M494" s="64">
        <f>TIME(DATA_1_M[[#This Row],[HR]],,)</f>
        <v>0.58333333333333337</v>
      </c>
      <c r="N494" s="7" t="str">
        <f>TEXT(DATA_1_M[[#This Row],[DTEDAY]],"MMM")</f>
        <v>Jan</v>
      </c>
      <c r="O494" s="7" t="str">
        <f>TEXT(DATA_1_M[[#This Row],[DTEDAY]],"YYY")</f>
        <v>2011</v>
      </c>
      <c r="P494" s="7" t="str" cm="1">
        <f t="array" ref="P494">_xlfn.SWITCH(DATA_1_M[[#This Row],[WEATHERSIT]],1,"CLEAR SKY",2,"MIST SKY",3,"DARK SKY",4,"RAINY &amp; DARK SKY")</f>
        <v>CLEAR SKY</v>
      </c>
      <c r="Q494" s="7" t="str" cm="1">
        <f t="array" ref="Q494">_xlfn.SWITCH(DATA_1_M[[#This Row],[SEASON]],1,"WINTER",2,"SUMMER",3,"MONSOON",4,"POST MONSOON/AUTUMN")</f>
        <v>WINTER</v>
      </c>
    </row>
    <row r="495" spans="1:17" ht="12.75" x14ac:dyDescent="0.2">
      <c r="A495" s="9">
        <v>494</v>
      </c>
      <c r="B495" s="8">
        <v>40565</v>
      </c>
      <c r="C495" s="7">
        <v>1</v>
      </c>
      <c r="D495" s="7">
        <v>0</v>
      </c>
      <c r="E495" s="7">
        <v>1</v>
      </c>
      <c r="F495" s="7">
        <v>15</v>
      </c>
      <c r="G495" s="7" t="b">
        <v>0</v>
      </c>
      <c r="H495" s="7">
        <v>6</v>
      </c>
      <c r="I495" s="7">
        <v>1</v>
      </c>
      <c r="J495" s="37">
        <v>0.12</v>
      </c>
      <c r="K495" s="6" t="str">
        <f t="shared" si="7"/>
        <v>Sat</v>
      </c>
      <c r="L495" s="25">
        <f>IF(DATA_1_M[[#This Row],[TEMP]]="",AVERAGE(DATA_1_M[TEMP]),DATA_1_M[[#This Row],[TEMP]])</f>
        <v>0.12</v>
      </c>
      <c r="M495" s="64">
        <f>TIME(DATA_1_M[[#This Row],[HR]],,)</f>
        <v>0.625</v>
      </c>
      <c r="N495" s="7" t="str">
        <f>TEXT(DATA_1_M[[#This Row],[DTEDAY]],"MMM")</f>
        <v>Jan</v>
      </c>
      <c r="O495" s="7" t="str">
        <f>TEXT(DATA_1_M[[#This Row],[DTEDAY]],"YYY")</f>
        <v>2011</v>
      </c>
      <c r="P495" s="7" t="str" cm="1">
        <f t="array" ref="P495">_xlfn.SWITCH(DATA_1_M[[#This Row],[WEATHERSIT]],1,"CLEAR SKY",2,"MIST SKY",3,"DARK SKY",4,"RAINY &amp; DARK SKY")</f>
        <v>CLEAR SKY</v>
      </c>
      <c r="Q495" s="7" t="str" cm="1">
        <f t="array" ref="Q495">_xlfn.SWITCH(DATA_1_M[[#This Row],[SEASON]],1,"WINTER",2,"SUMMER",3,"MONSOON",4,"POST MONSOON/AUTUMN")</f>
        <v>WINTER</v>
      </c>
    </row>
    <row r="496" spans="1:17" ht="12.75" x14ac:dyDescent="0.2">
      <c r="A496" s="9">
        <v>495</v>
      </c>
      <c r="B496" s="8">
        <v>40565</v>
      </c>
      <c r="C496" s="7">
        <v>1</v>
      </c>
      <c r="D496" s="7">
        <v>0</v>
      </c>
      <c r="E496" s="7">
        <v>1</v>
      </c>
      <c r="F496" s="7">
        <v>16</v>
      </c>
      <c r="G496" s="7" t="b">
        <v>0</v>
      </c>
      <c r="H496" s="7">
        <v>6</v>
      </c>
      <c r="I496" s="7">
        <v>1</v>
      </c>
      <c r="J496" s="37">
        <v>0.12</v>
      </c>
      <c r="K496" s="6" t="str">
        <f t="shared" si="7"/>
        <v>Sat</v>
      </c>
      <c r="L496" s="25">
        <f>IF(DATA_1_M[[#This Row],[TEMP]]="",AVERAGE(DATA_1_M[TEMP]),DATA_1_M[[#This Row],[TEMP]])</f>
        <v>0.12</v>
      </c>
      <c r="M496" s="64">
        <f>TIME(DATA_1_M[[#This Row],[HR]],,)</f>
        <v>0.66666666666666663</v>
      </c>
      <c r="N496" s="7" t="str">
        <f>TEXT(DATA_1_M[[#This Row],[DTEDAY]],"MMM")</f>
        <v>Jan</v>
      </c>
      <c r="O496" s="7" t="str">
        <f>TEXT(DATA_1_M[[#This Row],[DTEDAY]],"YYY")</f>
        <v>2011</v>
      </c>
      <c r="P496" s="7" t="str" cm="1">
        <f t="array" ref="P496">_xlfn.SWITCH(DATA_1_M[[#This Row],[WEATHERSIT]],1,"CLEAR SKY",2,"MIST SKY",3,"DARK SKY",4,"RAINY &amp; DARK SKY")</f>
        <v>CLEAR SKY</v>
      </c>
      <c r="Q496" s="7" t="str" cm="1">
        <f t="array" ref="Q496">_xlfn.SWITCH(DATA_1_M[[#This Row],[SEASON]],1,"WINTER",2,"SUMMER",3,"MONSOON",4,"POST MONSOON/AUTUMN")</f>
        <v>WINTER</v>
      </c>
    </row>
    <row r="497" spans="1:17" ht="12.75" x14ac:dyDescent="0.2">
      <c r="A497" s="9">
        <v>496</v>
      </c>
      <c r="B497" s="8">
        <v>40565</v>
      </c>
      <c r="C497" s="7">
        <v>1</v>
      </c>
      <c r="D497" s="7">
        <v>0</v>
      </c>
      <c r="E497" s="7">
        <v>1</v>
      </c>
      <c r="F497" s="7">
        <v>17</v>
      </c>
      <c r="G497" s="7" t="b">
        <v>0</v>
      </c>
      <c r="H497" s="7">
        <v>6</v>
      </c>
      <c r="I497" s="7">
        <v>1</v>
      </c>
      <c r="J497" s="37">
        <v>0.12</v>
      </c>
      <c r="K497" s="6" t="str">
        <f t="shared" si="7"/>
        <v>Sat</v>
      </c>
      <c r="L497" s="25">
        <f>IF(DATA_1_M[[#This Row],[TEMP]]="",AVERAGE(DATA_1_M[TEMP]),DATA_1_M[[#This Row],[TEMP]])</f>
        <v>0.12</v>
      </c>
      <c r="M497" s="64">
        <f>TIME(DATA_1_M[[#This Row],[HR]],,)</f>
        <v>0.70833333333333337</v>
      </c>
      <c r="N497" s="7" t="str">
        <f>TEXT(DATA_1_M[[#This Row],[DTEDAY]],"MMM")</f>
        <v>Jan</v>
      </c>
      <c r="O497" s="7" t="str">
        <f>TEXT(DATA_1_M[[#This Row],[DTEDAY]],"YYY")</f>
        <v>2011</v>
      </c>
      <c r="P497" s="7" t="str" cm="1">
        <f t="array" ref="P497">_xlfn.SWITCH(DATA_1_M[[#This Row],[WEATHERSIT]],1,"CLEAR SKY",2,"MIST SKY",3,"DARK SKY",4,"RAINY &amp; DARK SKY")</f>
        <v>CLEAR SKY</v>
      </c>
      <c r="Q497" s="7" t="str" cm="1">
        <f t="array" ref="Q497">_xlfn.SWITCH(DATA_1_M[[#This Row],[SEASON]],1,"WINTER",2,"SUMMER",3,"MONSOON",4,"POST MONSOON/AUTUMN")</f>
        <v>WINTER</v>
      </c>
    </row>
    <row r="498" spans="1:17" ht="12.75" x14ac:dyDescent="0.2">
      <c r="A498" s="9">
        <v>497</v>
      </c>
      <c r="B498" s="8">
        <v>40565</v>
      </c>
      <c r="C498" s="7">
        <v>1</v>
      </c>
      <c r="D498" s="7">
        <v>0</v>
      </c>
      <c r="E498" s="7">
        <v>1</v>
      </c>
      <c r="F498" s="7">
        <v>18</v>
      </c>
      <c r="G498" s="7" t="b">
        <v>0</v>
      </c>
      <c r="H498" s="7">
        <v>6</v>
      </c>
      <c r="I498" s="7">
        <v>1</v>
      </c>
      <c r="J498" s="37">
        <v>0.08</v>
      </c>
      <c r="K498" s="6" t="str">
        <f t="shared" si="7"/>
        <v>Sat</v>
      </c>
      <c r="L498" s="25">
        <f>IF(DATA_1_M[[#This Row],[TEMP]]="",AVERAGE(DATA_1_M[TEMP]),DATA_1_M[[#This Row],[TEMP]])</f>
        <v>0.08</v>
      </c>
      <c r="M498" s="64">
        <f>TIME(DATA_1_M[[#This Row],[HR]],,)</f>
        <v>0.75</v>
      </c>
      <c r="N498" s="7" t="str">
        <f>TEXT(DATA_1_M[[#This Row],[DTEDAY]],"MMM")</f>
        <v>Jan</v>
      </c>
      <c r="O498" s="7" t="str">
        <f>TEXT(DATA_1_M[[#This Row],[DTEDAY]],"YYY")</f>
        <v>2011</v>
      </c>
      <c r="P498" s="7" t="str" cm="1">
        <f t="array" ref="P498">_xlfn.SWITCH(DATA_1_M[[#This Row],[WEATHERSIT]],1,"CLEAR SKY",2,"MIST SKY",3,"DARK SKY",4,"RAINY &amp; DARK SKY")</f>
        <v>CLEAR SKY</v>
      </c>
      <c r="Q498" s="7" t="str" cm="1">
        <f t="array" ref="Q498">_xlfn.SWITCH(DATA_1_M[[#This Row],[SEASON]],1,"WINTER",2,"SUMMER",3,"MONSOON",4,"POST MONSOON/AUTUMN")</f>
        <v>WINTER</v>
      </c>
    </row>
    <row r="499" spans="1:17" ht="12.75" x14ac:dyDescent="0.2">
      <c r="A499" s="9">
        <v>498</v>
      </c>
      <c r="B499" s="8">
        <v>40565</v>
      </c>
      <c r="C499" s="7">
        <v>1</v>
      </c>
      <c r="D499" s="7">
        <v>0</v>
      </c>
      <c r="E499" s="7">
        <v>1</v>
      </c>
      <c r="F499" s="7">
        <v>19</v>
      </c>
      <c r="G499" s="7" t="b">
        <v>0</v>
      </c>
      <c r="H499" s="7">
        <v>6</v>
      </c>
      <c r="I499" s="7">
        <v>1</v>
      </c>
      <c r="J499" s="37">
        <v>0.08</v>
      </c>
      <c r="K499" s="6" t="str">
        <f t="shared" si="7"/>
        <v>Sat</v>
      </c>
      <c r="L499" s="25">
        <f>IF(DATA_1_M[[#This Row],[TEMP]]="",AVERAGE(DATA_1_M[TEMP]),DATA_1_M[[#This Row],[TEMP]])</f>
        <v>0.08</v>
      </c>
      <c r="M499" s="64">
        <f>TIME(DATA_1_M[[#This Row],[HR]],,)</f>
        <v>0.79166666666666663</v>
      </c>
      <c r="N499" s="7" t="str">
        <f>TEXT(DATA_1_M[[#This Row],[DTEDAY]],"MMM")</f>
        <v>Jan</v>
      </c>
      <c r="O499" s="7" t="str">
        <f>TEXT(DATA_1_M[[#This Row],[DTEDAY]],"YYY")</f>
        <v>2011</v>
      </c>
      <c r="P499" s="7" t="str" cm="1">
        <f t="array" ref="P499">_xlfn.SWITCH(DATA_1_M[[#This Row],[WEATHERSIT]],1,"CLEAR SKY",2,"MIST SKY",3,"DARK SKY",4,"RAINY &amp; DARK SKY")</f>
        <v>CLEAR SKY</v>
      </c>
      <c r="Q499" s="7" t="str" cm="1">
        <f t="array" ref="Q499">_xlfn.SWITCH(DATA_1_M[[#This Row],[SEASON]],1,"WINTER",2,"SUMMER",3,"MONSOON",4,"POST MONSOON/AUTUMN")</f>
        <v>WINTER</v>
      </c>
    </row>
    <row r="500" spans="1:17" ht="12.75" x14ac:dyDescent="0.2">
      <c r="A500" s="9">
        <v>499</v>
      </c>
      <c r="B500" s="8">
        <v>40565</v>
      </c>
      <c r="C500" s="7">
        <v>1</v>
      </c>
      <c r="D500" s="7">
        <v>0</v>
      </c>
      <c r="E500" s="7">
        <v>1</v>
      </c>
      <c r="F500" s="7">
        <v>20</v>
      </c>
      <c r="G500" s="7" t="b">
        <v>0</v>
      </c>
      <c r="H500" s="7">
        <v>6</v>
      </c>
      <c r="I500" s="7">
        <v>1</v>
      </c>
      <c r="J500" s="37">
        <v>0.06</v>
      </c>
      <c r="K500" s="6" t="str">
        <f t="shared" si="7"/>
        <v>Sat</v>
      </c>
      <c r="L500" s="25">
        <f>IF(DATA_1_M[[#This Row],[TEMP]]="",AVERAGE(DATA_1_M[TEMP]),DATA_1_M[[#This Row],[TEMP]])</f>
        <v>0.06</v>
      </c>
      <c r="M500" s="64">
        <f>TIME(DATA_1_M[[#This Row],[HR]],,)</f>
        <v>0.83333333333333337</v>
      </c>
      <c r="N500" s="7" t="str">
        <f>TEXT(DATA_1_M[[#This Row],[DTEDAY]],"MMM")</f>
        <v>Jan</v>
      </c>
      <c r="O500" s="7" t="str">
        <f>TEXT(DATA_1_M[[#This Row],[DTEDAY]],"YYY")</f>
        <v>2011</v>
      </c>
      <c r="P500" s="7" t="str" cm="1">
        <f t="array" ref="P500">_xlfn.SWITCH(DATA_1_M[[#This Row],[WEATHERSIT]],1,"CLEAR SKY",2,"MIST SKY",3,"DARK SKY",4,"RAINY &amp; DARK SKY")</f>
        <v>CLEAR SKY</v>
      </c>
      <c r="Q500" s="7" t="str" cm="1">
        <f t="array" ref="Q500">_xlfn.SWITCH(DATA_1_M[[#This Row],[SEASON]],1,"WINTER",2,"SUMMER",3,"MONSOON",4,"POST MONSOON/AUTUMN")</f>
        <v>WINTER</v>
      </c>
    </row>
    <row r="501" spans="1:17" ht="12.75" x14ac:dyDescent="0.2">
      <c r="A501" s="9">
        <v>500</v>
      </c>
      <c r="B501" s="8">
        <v>40565</v>
      </c>
      <c r="C501" s="7">
        <v>1</v>
      </c>
      <c r="D501" s="7">
        <v>0</v>
      </c>
      <c r="E501" s="7">
        <v>1</v>
      </c>
      <c r="F501" s="7">
        <v>21</v>
      </c>
      <c r="G501" s="7" t="b">
        <v>0</v>
      </c>
      <c r="H501" s="7">
        <v>6</v>
      </c>
      <c r="I501" s="7">
        <v>1</v>
      </c>
      <c r="J501" s="37">
        <v>0.06</v>
      </c>
      <c r="K501" s="6" t="str">
        <f t="shared" si="7"/>
        <v>Sat</v>
      </c>
      <c r="L501" s="25">
        <f>IF(DATA_1_M[[#This Row],[TEMP]]="",AVERAGE(DATA_1_M[TEMP]),DATA_1_M[[#This Row],[TEMP]])</f>
        <v>0.06</v>
      </c>
      <c r="M501" s="64">
        <f>TIME(DATA_1_M[[#This Row],[HR]],,)</f>
        <v>0.875</v>
      </c>
      <c r="N501" s="7" t="str">
        <f>TEXT(DATA_1_M[[#This Row],[DTEDAY]],"MMM")</f>
        <v>Jan</v>
      </c>
      <c r="O501" s="7" t="str">
        <f>TEXT(DATA_1_M[[#This Row],[DTEDAY]],"YYY")</f>
        <v>2011</v>
      </c>
      <c r="P501" s="7" t="str" cm="1">
        <f t="array" ref="P501">_xlfn.SWITCH(DATA_1_M[[#This Row],[WEATHERSIT]],1,"CLEAR SKY",2,"MIST SKY",3,"DARK SKY",4,"RAINY &amp; DARK SKY")</f>
        <v>CLEAR SKY</v>
      </c>
      <c r="Q501" s="7" t="str" cm="1">
        <f t="array" ref="Q501">_xlfn.SWITCH(DATA_1_M[[#This Row],[SEASON]],1,"WINTER",2,"SUMMER",3,"MONSOON",4,"POST MONSOON/AUTUMN")</f>
        <v>WINTER</v>
      </c>
    </row>
    <row r="502" spans="1:17" ht="12.75" x14ac:dyDescent="0.2">
      <c r="A502" s="9">
        <v>501</v>
      </c>
      <c r="B502" s="8">
        <v>40565</v>
      </c>
      <c r="C502" s="7">
        <v>1</v>
      </c>
      <c r="D502" s="7">
        <v>0</v>
      </c>
      <c r="E502" s="7">
        <v>1</v>
      </c>
      <c r="F502" s="7">
        <v>22</v>
      </c>
      <c r="G502" s="7" t="b">
        <v>0</v>
      </c>
      <c r="H502" s="7">
        <v>6</v>
      </c>
      <c r="I502" s="7">
        <v>1</v>
      </c>
      <c r="J502" s="37">
        <v>0.06</v>
      </c>
      <c r="K502" s="6" t="str">
        <f t="shared" si="7"/>
        <v>Sat</v>
      </c>
      <c r="L502" s="25">
        <f>IF(DATA_1_M[[#This Row],[TEMP]]="",AVERAGE(DATA_1_M[TEMP]),DATA_1_M[[#This Row],[TEMP]])</f>
        <v>0.06</v>
      </c>
      <c r="M502" s="64">
        <f>TIME(DATA_1_M[[#This Row],[HR]],,)</f>
        <v>0.91666666666666663</v>
      </c>
      <c r="N502" s="7" t="str">
        <f>TEXT(DATA_1_M[[#This Row],[DTEDAY]],"MMM")</f>
        <v>Jan</v>
      </c>
      <c r="O502" s="7" t="str">
        <f>TEXT(DATA_1_M[[#This Row],[DTEDAY]],"YYY")</f>
        <v>2011</v>
      </c>
      <c r="P502" s="7" t="str" cm="1">
        <f t="array" ref="P502">_xlfn.SWITCH(DATA_1_M[[#This Row],[WEATHERSIT]],1,"CLEAR SKY",2,"MIST SKY",3,"DARK SKY",4,"RAINY &amp; DARK SKY")</f>
        <v>CLEAR SKY</v>
      </c>
      <c r="Q502" s="7" t="str" cm="1">
        <f t="array" ref="Q502">_xlfn.SWITCH(DATA_1_M[[#This Row],[SEASON]],1,"WINTER",2,"SUMMER",3,"MONSOON",4,"POST MONSOON/AUTUMN")</f>
        <v>WINTER</v>
      </c>
    </row>
    <row r="503" spans="1:17" ht="12.75" x14ac:dyDescent="0.2">
      <c r="A503" s="9">
        <v>502</v>
      </c>
      <c r="B503" s="8">
        <v>40565</v>
      </c>
      <c r="C503" s="7">
        <v>1</v>
      </c>
      <c r="D503" s="7">
        <v>0</v>
      </c>
      <c r="E503" s="7">
        <v>1</v>
      </c>
      <c r="F503" s="7">
        <v>23</v>
      </c>
      <c r="G503" s="7" t="b">
        <v>0</v>
      </c>
      <c r="H503" s="7">
        <v>6</v>
      </c>
      <c r="I503" s="7">
        <v>1</v>
      </c>
      <c r="J503" s="37">
        <v>0.04</v>
      </c>
      <c r="K503" s="6" t="str">
        <f t="shared" si="7"/>
        <v>Sat</v>
      </c>
      <c r="L503" s="25">
        <f>IF(DATA_1_M[[#This Row],[TEMP]]="",AVERAGE(DATA_1_M[TEMP]),DATA_1_M[[#This Row],[TEMP]])</f>
        <v>0.04</v>
      </c>
      <c r="M503" s="64">
        <f>TIME(DATA_1_M[[#This Row],[HR]],,)</f>
        <v>0.95833333333333337</v>
      </c>
      <c r="N503" s="7" t="str">
        <f>TEXT(DATA_1_M[[#This Row],[DTEDAY]],"MMM")</f>
        <v>Jan</v>
      </c>
      <c r="O503" s="7" t="str">
        <f>TEXT(DATA_1_M[[#This Row],[DTEDAY]],"YYY")</f>
        <v>2011</v>
      </c>
      <c r="P503" s="7" t="str" cm="1">
        <f t="array" ref="P503">_xlfn.SWITCH(DATA_1_M[[#This Row],[WEATHERSIT]],1,"CLEAR SKY",2,"MIST SKY",3,"DARK SKY",4,"RAINY &amp; DARK SKY")</f>
        <v>CLEAR SKY</v>
      </c>
      <c r="Q503" s="7" t="str" cm="1">
        <f t="array" ref="Q503">_xlfn.SWITCH(DATA_1_M[[#This Row],[SEASON]],1,"WINTER",2,"SUMMER",3,"MONSOON",4,"POST MONSOON/AUTUMN")</f>
        <v>WINTER</v>
      </c>
    </row>
    <row r="504" spans="1:17" ht="12.75" x14ac:dyDescent="0.2">
      <c r="A504" s="9">
        <v>503</v>
      </c>
      <c r="B504" s="8">
        <v>40566</v>
      </c>
      <c r="C504" s="7">
        <v>1</v>
      </c>
      <c r="D504" s="7">
        <v>0</v>
      </c>
      <c r="E504" s="7">
        <v>1</v>
      </c>
      <c r="F504" s="7">
        <v>0</v>
      </c>
      <c r="G504" s="7" t="b">
        <v>0</v>
      </c>
      <c r="H504" s="7">
        <v>0</v>
      </c>
      <c r="I504" s="7">
        <v>1</v>
      </c>
      <c r="J504" s="37">
        <v>0.04</v>
      </c>
      <c r="K504" s="6" t="str">
        <f t="shared" si="7"/>
        <v>Sun</v>
      </c>
      <c r="L504" s="25">
        <f>IF(DATA_1_M[[#This Row],[TEMP]]="",AVERAGE(DATA_1_M[TEMP]),DATA_1_M[[#This Row],[TEMP]])</f>
        <v>0.04</v>
      </c>
      <c r="M504" s="64">
        <f>TIME(DATA_1_M[[#This Row],[HR]],,)</f>
        <v>0</v>
      </c>
      <c r="N504" s="7" t="str">
        <f>TEXT(DATA_1_M[[#This Row],[DTEDAY]],"MMM")</f>
        <v>Jan</v>
      </c>
      <c r="O504" s="7" t="str">
        <f>TEXT(DATA_1_M[[#This Row],[DTEDAY]],"YYY")</f>
        <v>2011</v>
      </c>
      <c r="P504" s="7" t="str" cm="1">
        <f t="array" ref="P504">_xlfn.SWITCH(DATA_1_M[[#This Row],[WEATHERSIT]],1,"CLEAR SKY",2,"MIST SKY",3,"DARK SKY",4,"RAINY &amp; DARK SKY")</f>
        <v>CLEAR SKY</v>
      </c>
      <c r="Q504" s="7" t="str" cm="1">
        <f t="array" ref="Q504">_xlfn.SWITCH(DATA_1_M[[#This Row],[SEASON]],1,"WINTER",2,"SUMMER",3,"MONSOON",4,"POST MONSOON/AUTUMN")</f>
        <v>WINTER</v>
      </c>
    </row>
    <row r="505" spans="1:17" ht="12.75" x14ac:dyDescent="0.2">
      <c r="A505" s="9">
        <v>504</v>
      </c>
      <c r="B505" s="8">
        <v>40566</v>
      </c>
      <c r="C505" s="7">
        <v>1</v>
      </c>
      <c r="D505" s="7">
        <v>0</v>
      </c>
      <c r="E505" s="7">
        <v>1</v>
      </c>
      <c r="F505" s="7">
        <v>1</v>
      </c>
      <c r="G505" s="7" t="b">
        <v>0</v>
      </c>
      <c r="H505" s="7">
        <v>0</v>
      </c>
      <c r="I505" s="7">
        <v>1</v>
      </c>
      <c r="J505" s="37">
        <v>0.04</v>
      </c>
      <c r="K505" s="6" t="str">
        <f t="shared" si="7"/>
        <v>Sun</v>
      </c>
      <c r="L505" s="25">
        <f>IF(DATA_1_M[[#This Row],[TEMP]]="",AVERAGE(DATA_1_M[TEMP]),DATA_1_M[[#This Row],[TEMP]])</f>
        <v>0.04</v>
      </c>
      <c r="M505" s="64">
        <f>TIME(DATA_1_M[[#This Row],[HR]],,)</f>
        <v>4.1666666666666664E-2</v>
      </c>
      <c r="N505" s="7" t="str">
        <f>TEXT(DATA_1_M[[#This Row],[DTEDAY]],"MMM")</f>
        <v>Jan</v>
      </c>
      <c r="O505" s="7" t="str">
        <f>TEXT(DATA_1_M[[#This Row],[DTEDAY]],"YYY")</f>
        <v>2011</v>
      </c>
      <c r="P505" s="7" t="str" cm="1">
        <f t="array" ref="P505">_xlfn.SWITCH(DATA_1_M[[#This Row],[WEATHERSIT]],1,"CLEAR SKY",2,"MIST SKY",3,"DARK SKY",4,"RAINY &amp; DARK SKY")</f>
        <v>CLEAR SKY</v>
      </c>
      <c r="Q505" s="7" t="str" cm="1">
        <f t="array" ref="Q505">_xlfn.SWITCH(DATA_1_M[[#This Row],[SEASON]],1,"WINTER",2,"SUMMER",3,"MONSOON",4,"POST MONSOON/AUTUMN")</f>
        <v>WINTER</v>
      </c>
    </row>
    <row r="506" spans="1:17" ht="12.75" x14ac:dyDescent="0.2">
      <c r="A506" s="9">
        <v>505</v>
      </c>
      <c r="B506" s="8">
        <v>40566</v>
      </c>
      <c r="C506" s="7">
        <v>1</v>
      </c>
      <c r="D506" s="7">
        <v>0</v>
      </c>
      <c r="E506" s="7">
        <v>1</v>
      </c>
      <c r="F506" s="7">
        <v>2</v>
      </c>
      <c r="G506" s="7" t="b">
        <v>0</v>
      </c>
      <c r="H506" s="7">
        <v>0</v>
      </c>
      <c r="I506" s="7">
        <v>1</v>
      </c>
      <c r="J506" s="37">
        <v>0.02</v>
      </c>
      <c r="K506" s="6" t="str">
        <f t="shared" si="7"/>
        <v>Sun</v>
      </c>
      <c r="L506" s="25">
        <f>IF(DATA_1_M[[#This Row],[TEMP]]="",AVERAGE(DATA_1_M[TEMP]),DATA_1_M[[#This Row],[TEMP]])</f>
        <v>0.02</v>
      </c>
      <c r="M506" s="64">
        <f>TIME(DATA_1_M[[#This Row],[HR]],,)</f>
        <v>8.3333333333333329E-2</v>
      </c>
      <c r="N506" s="7" t="str">
        <f>TEXT(DATA_1_M[[#This Row],[DTEDAY]],"MMM")</f>
        <v>Jan</v>
      </c>
      <c r="O506" s="7" t="str">
        <f>TEXT(DATA_1_M[[#This Row],[DTEDAY]],"YYY")</f>
        <v>2011</v>
      </c>
      <c r="P506" s="7" t="str" cm="1">
        <f t="array" ref="P506">_xlfn.SWITCH(DATA_1_M[[#This Row],[WEATHERSIT]],1,"CLEAR SKY",2,"MIST SKY",3,"DARK SKY",4,"RAINY &amp; DARK SKY")</f>
        <v>CLEAR SKY</v>
      </c>
      <c r="Q506" s="7" t="str" cm="1">
        <f t="array" ref="Q506">_xlfn.SWITCH(DATA_1_M[[#This Row],[SEASON]],1,"WINTER",2,"SUMMER",3,"MONSOON",4,"POST MONSOON/AUTUMN")</f>
        <v>WINTER</v>
      </c>
    </row>
    <row r="507" spans="1:17" ht="12.75" x14ac:dyDescent="0.2">
      <c r="A507" s="9">
        <v>506</v>
      </c>
      <c r="B507" s="8">
        <v>40566</v>
      </c>
      <c r="C507" s="7">
        <v>1</v>
      </c>
      <c r="D507" s="7">
        <v>0</v>
      </c>
      <c r="E507" s="7">
        <v>1</v>
      </c>
      <c r="F507" s="7">
        <v>3</v>
      </c>
      <c r="G507" s="7" t="b">
        <v>0</v>
      </c>
      <c r="H507" s="7">
        <v>0</v>
      </c>
      <c r="I507" s="7">
        <v>1</v>
      </c>
      <c r="J507" s="37">
        <v>0.02</v>
      </c>
      <c r="K507" s="6" t="str">
        <f t="shared" si="7"/>
        <v>Sun</v>
      </c>
      <c r="L507" s="25">
        <f>IF(DATA_1_M[[#This Row],[TEMP]]="",AVERAGE(DATA_1_M[TEMP]),DATA_1_M[[#This Row],[TEMP]])</f>
        <v>0.02</v>
      </c>
      <c r="M507" s="64">
        <f>TIME(DATA_1_M[[#This Row],[HR]],,)</f>
        <v>0.125</v>
      </c>
      <c r="N507" s="7" t="str">
        <f>TEXT(DATA_1_M[[#This Row],[DTEDAY]],"MMM")</f>
        <v>Jan</v>
      </c>
      <c r="O507" s="7" t="str">
        <f>TEXT(DATA_1_M[[#This Row],[DTEDAY]],"YYY")</f>
        <v>2011</v>
      </c>
      <c r="P507" s="7" t="str" cm="1">
        <f t="array" ref="P507">_xlfn.SWITCH(DATA_1_M[[#This Row],[WEATHERSIT]],1,"CLEAR SKY",2,"MIST SKY",3,"DARK SKY",4,"RAINY &amp; DARK SKY")</f>
        <v>CLEAR SKY</v>
      </c>
      <c r="Q507" s="7" t="str" cm="1">
        <f t="array" ref="Q507">_xlfn.SWITCH(DATA_1_M[[#This Row],[SEASON]],1,"WINTER",2,"SUMMER",3,"MONSOON",4,"POST MONSOON/AUTUMN")</f>
        <v>WINTER</v>
      </c>
    </row>
    <row r="508" spans="1:17" ht="12.75" x14ac:dyDescent="0.2">
      <c r="A508" s="9">
        <v>507</v>
      </c>
      <c r="B508" s="8">
        <v>40566</v>
      </c>
      <c r="C508" s="7">
        <v>1</v>
      </c>
      <c r="D508" s="7">
        <v>0</v>
      </c>
      <c r="E508" s="7">
        <v>1</v>
      </c>
      <c r="F508" s="7">
        <v>5</v>
      </c>
      <c r="G508" s="7" t="b">
        <v>0</v>
      </c>
      <c r="H508" s="7">
        <v>0</v>
      </c>
      <c r="I508" s="7">
        <v>2</v>
      </c>
      <c r="J508" s="37">
        <v>0.04</v>
      </c>
      <c r="K508" s="6" t="str">
        <f t="shared" si="7"/>
        <v>Sun</v>
      </c>
      <c r="L508" s="25">
        <f>IF(DATA_1_M[[#This Row],[TEMP]]="",AVERAGE(DATA_1_M[TEMP]),DATA_1_M[[#This Row],[TEMP]])</f>
        <v>0.04</v>
      </c>
      <c r="M508" s="64">
        <f>TIME(DATA_1_M[[#This Row],[HR]],,)</f>
        <v>0.20833333333333334</v>
      </c>
      <c r="N508" s="7" t="str">
        <f>TEXT(DATA_1_M[[#This Row],[DTEDAY]],"MMM")</f>
        <v>Jan</v>
      </c>
      <c r="O508" s="7" t="str">
        <f>TEXT(DATA_1_M[[#This Row],[DTEDAY]],"YYY")</f>
        <v>2011</v>
      </c>
      <c r="P508" s="7" t="str" cm="1">
        <f t="array" ref="P508">_xlfn.SWITCH(DATA_1_M[[#This Row],[WEATHERSIT]],1,"CLEAR SKY",2,"MIST SKY",3,"DARK SKY",4,"RAINY &amp; DARK SKY")</f>
        <v>MIST SKY</v>
      </c>
      <c r="Q508" s="7" t="str" cm="1">
        <f t="array" ref="Q508">_xlfn.SWITCH(DATA_1_M[[#This Row],[SEASON]],1,"WINTER",2,"SUMMER",3,"MONSOON",4,"POST MONSOON/AUTUMN")</f>
        <v>WINTER</v>
      </c>
    </row>
    <row r="509" spans="1:17" ht="12.75" x14ac:dyDescent="0.2">
      <c r="A509" s="9">
        <v>508</v>
      </c>
      <c r="B509" s="8">
        <v>40566</v>
      </c>
      <c r="C509" s="7">
        <v>1</v>
      </c>
      <c r="D509" s="7">
        <v>0</v>
      </c>
      <c r="E509" s="7">
        <v>1</v>
      </c>
      <c r="F509" s="7">
        <v>6</v>
      </c>
      <c r="G509" s="7" t="b">
        <v>0</v>
      </c>
      <c r="H509" s="7">
        <v>0</v>
      </c>
      <c r="I509" s="7">
        <v>2</v>
      </c>
      <c r="J509" s="37">
        <v>0.04</v>
      </c>
      <c r="K509" s="6" t="str">
        <f t="shared" si="7"/>
        <v>Sun</v>
      </c>
      <c r="L509" s="25">
        <f>IF(DATA_1_M[[#This Row],[TEMP]]="",AVERAGE(DATA_1_M[TEMP]),DATA_1_M[[#This Row],[TEMP]])</f>
        <v>0.04</v>
      </c>
      <c r="M509" s="64">
        <f>TIME(DATA_1_M[[#This Row],[HR]],,)</f>
        <v>0.25</v>
      </c>
      <c r="N509" s="7" t="str">
        <f>TEXT(DATA_1_M[[#This Row],[DTEDAY]],"MMM")</f>
        <v>Jan</v>
      </c>
      <c r="O509" s="7" t="str">
        <f>TEXT(DATA_1_M[[#This Row],[DTEDAY]],"YYY")</f>
        <v>2011</v>
      </c>
      <c r="P509" s="7" t="str" cm="1">
        <f t="array" ref="P509">_xlfn.SWITCH(DATA_1_M[[#This Row],[WEATHERSIT]],1,"CLEAR SKY",2,"MIST SKY",3,"DARK SKY",4,"RAINY &amp; DARK SKY")</f>
        <v>MIST SKY</v>
      </c>
      <c r="Q509" s="7" t="str" cm="1">
        <f t="array" ref="Q509">_xlfn.SWITCH(DATA_1_M[[#This Row],[SEASON]],1,"WINTER",2,"SUMMER",3,"MONSOON",4,"POST MONSOON/AUTUMN")</f>
        <v>WINTER</v>
      </c>
    </row>
    <row r="510" spans="1:17" ht="12.75" x14ac:dyDescent="0.2">
      <c r="A510" s="9">
        <v>509</v>
      </c>
      <c r="B510" s="8">
        <v>40566</v>
      </c>
      <c r="C510" s="7">
        <v>1</v>
      </c>
      <c r="D510" s="7">
        <v>0</v>
      </c>
      <c r="E510" s="7">
        <v>1</v>
      </c>
      <c r="F510" s="7">
        <v>7</v>
      </c>
      <c r="G510" s="7" t="b">
        <v>0</v>
      </c>
      <c r="H510" s="7">
        <v>0</v>
      </c>
      <c r="I510" s="7">
        <v>1</v>
      </c>
      <c r="J510" s="37">
        <v>0.08</v>
      </c>
      <c r="K510" s="6" t="str">
        <f t="shared" si="7"/>
        <v>Sun</v>
      </c>
      <c r="L510" s="25">
        <f>IF(DATA_1_M[[#This Row],[TEMP]]="",AVERAGE(DATA_1_M[TEMP]),DATA_1_M[[#This Row],[TEMP]])</f>
        <v>0.08</v>
      </c>
      <c r="M510" s="64">
        <f>TIME(DATA_1_M[[#This Row],[HR]],,)</f>
        <v>0.29166666666666669</v>
      </c>
      <c r="N510" s="7" t="str">
        <f>TEXT(DATA_1_M[[#This Row],[DTEDAY]],"MMM")</f>
        <v>Jan</v>
      </c>
      <c r="O510" s="7" t="str">
        <f>TEXT(DATA_1_M[[#This Row],[DTEDAY]],"YYY")</f>
        <v>2011</v>
      </c>
      <c r="P510" s="7" t="str" cm="1">
        <f t="array" ref="P510">_xlfn.SWITCH(DATA_1_M[[#This Row],[WEATHERSIT]],1,"CLEAR SKY",2,"MIST SKY",3,"DARK SKY",4,"RAINY &amp; DARK SKY")</f>
        <v>CLEAR SKY</v>
      </c>
      <c r="Q510" s="7" t="str" cm="1">
        <f t="array" ref="Q510">_xlfn.SWITCH(DATA_1_M[[#This Row],[SEASON]],1,"WINTER",2,"SUMMER",3,"MONSOON",4,"POST MONSOON/AUTUMN")</f>
        <v>WINTER</v>
      </c>
    </row>
    <row r="511" spans="1:17" ht="12.75" x14ac:dyDescent="0.2">
      <c r="A511" s="9">
        <v>510</v>
      </c>
      <c r="B511" s="8">
        <v>40566</v>
      </c>
      <c r="C511" s="7">
        <v>1</v>
      </c>
      <c r="D511" s="7">
        <v>0</v>
      </c>
      <c r="E511" s="7">
        <v>1</v>
      </c>
      <c r="F511" s="7">
        <v>8</v>
      </c>
      <c r="G511" s="7" t="b">
        <v>0</v>
      </c>
      <c r="H511" s="7">
        <v>0</v>
      </c>
      <c r="I511" s="7">
        <v>1</v>
      </c>
      <c r="J511" s="37">
        <v>0.06</v>
      </c>
      <c r="K511" s="6" t="str">
        <f t="shared" si="7"/>
        <v>Sun</v>
      </c>
      <c r="L511" s="25">
        <f>IF(DATA_1_M[[#This Row],[TEMP]]="",AVERAGE(DATA_1_M[TEMP]),DATA_1_M[[#This Row],[TEMP]])</f>
        <v>0.06</v>
      </c>
      <c r="M511" s="64">
        <f>TIME(DATA_1_M[[#This Row],[HR]],,)</f>
        <v>0.33333333333333331</v>
      </c>
      <c r="N511" s="7" t="str">
        <f>TEXT(DATA_1_M[[#This Row],[DTEDAY]],"MMM")</f>
        <v>Jan</v>
      </c>
      <c r="O511" s="7" t="str">
        <f>TEXT(DATA_1_M[[#This Row],[DTEDAY]],"YYY")</f>
        <v>2011</v>
      </c>
      <c r="P511" s="7" t="str" cm="1">
        <f t="array" ref="P511">_xlfn.SWITCH(DATA_1_M[[#This Row],[WEATHERSIT]],1,"CLEAR SKY",2,"MIST SKY",3,"DARK SKY",4,"RAINY &amp; DARK SKY")</f>
        <v>CLEAR SKY</v>
      </c>
      <c r="Q511" s="7" t="str" cm="1">
        <f t="array" ref="Q511">_xlfn.SWITCH(DATA_1_M[[#This Row],[SEASON]],1,"WINTER",2,"SUMMER",3,"MONSOON",4,"POST MONSOON/AUTUMN")</f>
        <v>WINTER</v>
      </c>
    </row>
    <row r="512" spans="1:17" ht="12.75" x14ac:dyDescent="0.2">
      <c r="A512" s="9">
        <v>511</v>
      </c>
      <c r="B512" s="8">
        <v>40566</v>
      </c>
      <c r="C512" s="7">
        <v>1</v>
      </c>
      <c r="D512" s="7">
        <v>0</v>
      </c>
      <c r="E512" s="7">
        <v>1</v>
      </c>
      <c r="F512" s="7">
        <v>9</v>
      </c>
      <c r="G512" s="7" t="b">
        <v>0</v>
      </c>
      <c r="H512" s="7">
        <v>0</v>
      </c>
      <c r="I512" s="7">
        <v>1</v>
      </c>
      <c r="J512" s="37">
        <v>0.1</v>
      </c>
      <c r="K512" s="6" t="str">
        <f t="shared" si="7"/>
        <v>Sun</v>
      </c>
      <c r="L512" s="25">
        <f>IF(DATA_1_M[[#This Row],[TEMP]]="",AVERAGE(DATA_1_M[TEMP]),DATA_1_M[[#This Row],[TEMP]])</f>
        <v>0.1</v>
      </c>
      <c r="M512" s="64">
        <f>TIME(DATA_1_M[[#This Row],[HR]],,)</f>
        <v>0.375</v>
      </c>
      <c r="N512" s="7" t="str">
        <f>TEXT(DATA_1_M[[#This Row],[DTEDAY]],"MMM")</f>
        <v>Jan</v>
      </c>
      <c r="O512" s="7" t="str">
        <f>TEXT(DATA_1_M[[#This Row],[DTEDAY]],"YYY")</f>
        <v>2011</v>
      </c>
      <c r="P512" s="7" t="str" cm="1">
        <f t="array" ref="P512">_xlfn.SWITCH(DATA_1_M[[#This Row],[WEATHERSIT]],1,"CLEAR SKY",2,"MIST SKY",3,"DARK SKY",4,"RAINY &amp; DARK SKY")</f>
        <v>CLEAR SKY</v>
      </c>
      <c r="Q512" s="7" t="str" cm="1">
        <f t="array" ref="Q512">_xlfn.SWITCH(DATA_1_M[[#This Row],[SEASON]],1,"WINTER",2,"SUMMER",3,"MONSOON",4,"POST MONSOON/AUTUMN")</f>
        <v>WINTER</v>
      </c>
    </row>
    <row r="513" spans="1:17" ht="12.75" x14ac:dyDescent="0.2">
      <c r="A513" s="9">
        <v>512</v>
      </c>
      <c r="B513" s="8">
        <v>40566</v>
      </c>
      <c r="C513" s="7">
        <v>1</v>
      </c>
      <c r="D513" s="7">
        <v>0</v>
      </c>
      <c r="E513" s="7">
        <v>1</v>
      </c>
      <c r="F513" s="7">
        <v>10</v>
      </c>
      <c r="G513" s="7" t="b">
        <v>0</v>
      </c>
      <c r="H513" s="7">
        <v>0</v>
      </c>
      <c r="I513" s="7">
        <v>1</v>
      </c>
      <c r="J513" s="37">
        <v>0.14000000000000001</v>
      </c>
      <c r="K513" s="6" t="str">
        <f t="shared" si="7"/>
        <v>Sun</v>
      </c>
      <c r="L513" s="25">
        <f>IF(DATA_1_M[[#This Row],[TEMP]]="",AVERAGE(DATA_1_M[TEMP]),DATA_1_M[[#This Row],[TEMP]])</f>
        <v>0.14000000000000001</v>
      </c>
      <c r="M513" s="64">
        <f>TIME(DATA_1_M[[#This Row],[HR]],,)</f>
        <v>0.41666666666666669</v>
      </c>
      <c r="N513" s="7" t="str">
        <f>TEXT(DATA_1_M[[#This Row],[DTEDAY]],"MMM")</f>
        <v>Jan</v>
      </c>
      <c r="O513" s="7" t="str">
        <f>TEXT(DATA_1_M[[#This Row],[DTEDAY]],"YYY")</f>
        <v>2011</v>
      </c>
      <c r="P513" s="7" t="str" cm="1">
        <f t="array" ref="P513">_xlfn.SWITCH(DATA_1_M[[#This Row],[WEATHERSIT]],1,"CLEAR SKY",2,"MIST SKY",3,"DARK SKY",4,"RAINY &amp; DARK SKY")</f>
        <v>CLEAR SKY</v>
      </c>
      <c r="Q513" s="7" t="str" cm="1">
        <f t="array" ref="Q513">_xlfn.SWITCH(DATA_1_M[[#This Row],[SEASON]],1,"WINTER",2,"SUMMER",3,"MONSOON",4,"POST MONSOON/AUTUMN")</f>
        <v>WINTER</v>
      </c>
    </row>
    <row r="514" spans="1:17" ht="12.75" x14ac:dyDescent="0.2">
      <c r="A514" s="9">
        <v>513</v>
      </c>
      <c r="B514" s="8">
        <v>40566</v>
      </c>
      <c r="C514" s="7">
        <v>1</v>
      </c>
      <c r="D514" s="7">
        <v>0</v>
      </c>
      <c r="E514" s="7">
        <v>1</v>
      </c>
      <c r="F514" s="7">
        <v>11</v>
      </c>
      <c r="G514" s="7" t="b">
        <v>0</v>
      </c>
      <c r="H514" s="7">
        <v>0</v>
      </c>
      <c r="I514" s="7">
        <v>1</v>
      </c>
      <c r="J514" s="37">
        <v>0.14000000000000001</v>
      </c>
      <c r="K514" s="6" t="str">
        <f t="shared" ref="K514:K577" si="8">TEXT(H514+1,"DDD")</f>
        <v>Sun</v>
      </c>
      <c r="L514" s="25">
        <f>IF(DATA_1_M[[#This Row],[TEMP]]="",AVERAGE(DATA_1_M[TEMP]),DATA_1_M[[#This Row],[TEMP]])</f>
        <v>0.14000000000000001</v>
      </c>
      <c r="M514" s="64">
        <f>TIME(DATA_1_M[[#This Row],[HR]],,)</f>
        <v>0.45833333333333331</v>
      </c>
      <c r="N514" s="7" t="str">
        <f>TEXT(DATA_1_M[[#This Row],[DTEDAY]],"MMM")</f>
        <v>Jan</v>
      </c>
      <c r="O514" s="7" t="str">
        <f>TEXT(DATA_1_M[[#This Row],[DTEDAY]],"YYY")</f>
        <v>2011</v>
      </c>
      <c r="P514" s="7" t="str" cm="1">
        <f t="array" ref="P514">_xlfn.SWITCH(DATA_1_M[[#This Row],[WEATHERSIT]],1,"CLEAR SKY",2,"MIST SKY",3,"DARK SKY",4,"RAINY &amp; DARK SKY")</f>
        <v>CLEAR SKY</v>
      </c>
      <c r="Q514" s="7" t="str" cm="1">
        <f t="array" ref="Q514">_xlfn.SWITCH(DATA_1_M[[#This Row],[SEASON]],1,"WINTER",2,"SUMMER",3,"MONSOON",4,"POST MONSOON/AUTUMN")</f>
        <v>WINTER</v>
      </c>
    </row>
    <row r="515" spans="1:17" ht="12.75" x14ac:dyDescent="0.2">
      <c r="A515" s="9">
        <v>514</v>
      </c>
      <c r="B515" s="8">
        <v>40566</v>
      </c>
      <c r="C515" s="7">
        <v>1</v>
      </c>
      <c r="D515" s="7">
        <v>0</v>
      </c>
      <c r="E515" s="7">
        <v>1</v>
      </c>
      <c r="F515" s="7">
        <v>12</v>
      </c>
      <c r="G515" s="7" t="b">
        <v>0</v>
      </c>
      <c r="H515" s="7">
        <v>0</v>
      </c>
      <c r="I515" s="7">
        <v>1</v>
      </c>
      <c r="J515" s="37">
        <v>0.16</v>
      </c>
      <c r="K515" s="6" t="str">
        <f t="shared" si="8"/>
        <v>Sun</v>
      </c>
      <c r="L515" s="25">
        <f>IF(DATA_1_M[[#This Row],[TEMP]]="",AVERAGE(DATA_1_M[TEMP]),DATA_1_M[[#This Row],[TEMP]])</f>
        <v>0.16</v>
      </c>
      <c r="M515" s="64">
        <f>TIME(DATA_1_M[[#This Row],[HR]],,)</f>
        <v>0.5</v>
      </c>
      <c r="N515" s="7" t="str">
        <f>TEXT(DATA_1_M[[#This Row],[DTEDAY]],"MMM")</f>
        <v>Jan</v>
      </c>
      <c r="O515" s="7" t="str">
        <f>TEXT(DATA_1_M[[#This Row],[DTEDAY]],"YYY")</f>
        <v>2011</v>
      </c>
      <c r="P515" s="7" t="str" cm="1">
        <f t="array" ref="P515">_xlfn.SWITCH(DATA_1_M[[#This Row],[WEATHERSIT]],1,"CLEAR SKY",2,"MIST SKY",3,"DARK SKY",4,"RAINY &amp; DARK SKY")</f>
        <v>CLEAR SKY</v>
      </c>
      <c r="Q515" s="7" t="str" cm="1">
        <f t="array" ref="Q515">_xlfn.SWITCH(DATA_1_M[[#This Row],[SEASON]],1,"WINTER",2,"SUMMER",3,"MONSOON",4,"POST MONSOON/AUTUMN")</f>
        <v>WINTER</v>
      </c>
    </row>
    <row r="516" spans="1:17" ht="12.75" x14ac:dyDescent="0.2">
      <c r="A516" s="9">
        <v>515</v>
      </c>
      <c r="B516" s="8">
        <v>40566</v>
      </c>
      <c r="C516" s="7">
        <v>1</v>
      </c>
      <c r="D516" s="7">
        <v>0</v>
      </c>
      <c r="E516" s="7">
        <v>1</v>
      </c>
      <c r="F516" s="7">
        <v>13</v>
      </c>
      <c r="G516" s="7" t="b">
        <v>0</v>
      </c>
      <c r="H516" s="7">
        <v>0</v>
      </c>
      <c r="I516" s="7">
        <v>1</v>
      </c>
      <c r="J516" s="37">
        <v>0.14000000000000001</v>
      </c>
      <c r="K516" s="6" t="str">
        <f t="shared" si="8"/>
        <v>Sun</v>
      </c>
      <c r="L516" s="25">
        <f>IF(DATA_1_M[[#This Row],[TEMP]]="",AVERAGE(DATA_1_M[TEMP]),DATA_1_M[[#This Row],[TEMP]])</f>
        <v>0.14000000000000001</v>
      </c>
      <c r="M516" s="64">
        <f>TIME(DATA_1_M[[#This Row],[HR]],,)</f>
        <v>0.54166666666666663</v>
      </c>
      <c r="N516" s="7" t="str">
        <f>TEXT(DATA_1_M[[#This Row],[DTEDAY]],"MMM")</f>
        <v>Jan</v>
      </c>
      <c r="O516" s="7" t="str">
        <f>TEXT(DATA_1_M[[#This Row],[DTEDAY]],"YYY")</f>
        <v>2011</v>
      </c>
      <c r="P516" s="7" t="str" cm="1">
        <f t="array" ref="P516">_xlfn.SWITCH(DATA_1_M[[#This Row],[WEATHERSIT]],1,"CLEAR SKY",2,"MIST SKY",3,"DARK SKY",4,"RAINY &amp; DARK SKY")</f>
        <v>CLEAR SKY</v>
      </c>
      <c r="Q516" s="7" t="str" cm="1">
        <f t="array" ref="Q516">_xlfn.SWITCH(DATA_1_M[[#This Row],[SEASON]],1,"WINTER",2,"SUMMER",3,"MONSOON",4,"POST MONSOON/AUTUMN")</f>
        <v>WINTER</v>
      </c>
    </row>
    <row r="517" spans="1:17" ht="12.75" x14ac:dyDescent="0.2">
      <c r="A517" s="9">
        <v>516</v>
      </c>
      <c r="B517" s="8">
        <v>40566</v>
      </c>
      <c r="C517" s="7">
        <v>1</v>
      </c>
      <c r="D517" s="7">
        <v>0</v>
      </c>
      <c r="E517" s="7">
        <v>1</v>
      </c>
      <c r="F517" s="7">
        <v>14</v>
      </c>
      <c r="G517" s="7" t="b">
        <v>0</v>
      </c>
      <c r="H517" s="7">
        <v>0</v>
      </c>
      <c r="I517" s="7">
        <v>1</v>
      </c>
      <c r="J517" s="37">
        <v>0.16</v>
      </c>
      <c r="K517" s="6" t="str">
        <f t="shared" si="8"/>
        <v>Sun</v>
      </c>
      <c r="L517" s="25">
        <f>IF(DATA_1_M[[#This Row],[TEMP]]="",AVERAGE(DATA_1_M[TEMP]),DATA_1_M[[#This Row],[TEMP]])</f>
        <v>0.16</v>
      </c>
      <c r="M517" s="64">
        <f>TIME(DATA_1_M[[#This Row],[HR]],,)</f>
        <v>0.58333333333333337</v>
      </c>
      <c r="N517" s="7" t="str">
        <f>TEXT(DATA_1_M[[#This Row],[DTEDAY]],"MMM")</f>
        <v>Jan</v>
      </c>
      <c r="O517" s="7" t="str">
        <f>TEXT(DATA_1_M[[#This Row],[DTEDAY]],"YYY")</f>
        <v>2011</v>
      </c>
      <c r="P517" s="7" t="str" cm="1">
        <f t="array" ref="P517">_xlfn.SWITCH(DATA_1_M[[#This Row],[WEATHERSIT]],1,"CLEAR SKY",2,"MIST SKY",3,"DARK SKY",4,"RAINY &amp; DARK SKY")</f>
        <v>CLEAR SKY</v>
      </c>
      <c r="Q517" s="7" t="str" cm="1">
        <f t="array" ref="Q517">_xlfn.SWITCH(DATA_1_M[[#This Row],[SEASON]],1,"WINTER",2,"SUMMER",3,"MONSOON",4,"POST MONSOON/AUTUMN")</f>
        <v>WINTER</v>
      </c>
    </row>
    <row r="518" spans="1:17" ht="12.75" x14ac:dyDescent="0.2">
      <c r="A518" s="9">
        <v>517</v>
      </c>
      <c r="B518" s="8">
        <v>40566</v>
      </c>
      <c r="C518" s="7">
        <v>1</v>
      </c>
      <c r="D518" s="7">
        <v>0</v>
      </c>
      <c r="E518" s="7">
        <v>1</v>
      </c>
      <c r="F518" s="7">
        <v>15</v>
      </c>
      <c r="G518" s="7" t="b">
        <v>0</v>
      </c>
      <c r="H518" s="7">
        <v>0</v>
      </c>
      <c r="I518" s="7">
        <v>1</v>
      </c>
      <c r="J518" s="37">
        <v>0.16</v>
      </c>
      <c r="K518" s="6" t="str">
        <f t="shared" si="8"/>
        <v>Sun</v>
      </c>
      <c r="L518" s="25">
        <f>IF(DATA_1_M[[#This Row],[TEMP]]="",AVERAGE(DATA_1_M[TEMP]),DATA_1_M[[#This Row],[TEMP]])</f>
        <v>0.16</v>
      </c>
      <c r="M518" s="64">
        <f>TIME(DATA_1_M[[#This Row],[HR]],,)</f>
        <v>0.625</v>
      </c>
      <c r="N518" s="7" t="str">
        <f>TEXT(DATA_1_M[[#This Row],[DTEDAY]],"MMM")</f>
        <v>Jan</v>
      </c>
      <c r="O518" s="7" t="str">
        <f>TEXT(DATA_1_M[[#This Row],[DTEDAY]],"YYY")</f>
        <v>2011</v>
      </c>
      <c r="P518" s="7" t="str" cm="1">
        <f t="array" ref="P518">_xlfn.SWITCH(DATA_1_M[[#This Row],[WEATHERSIT]],1,"CLEAR SKY",2,"MIST SKY",3,"DARK SKY",4,"RAINY &amp; DARK SKY")</f>
        <v>CLEAR SKY</v>
      </c>
      <c r="Q518" s="7" t="str" cm="1">
        <f t="array" ref="Q518">_xlfn.SWITCH(DATA_1_M[[#This Row],[SEASON]],1,"WINTER",2,"SUMMER",3,"MONSOON",4,"POST MONSOON/AUTUMN")</f>
        <v>WINTER</v>
      </c>
    </row>
    <row r="519" spans="1:17" ht="12.75" x14ac:dyDescent="0.2">
      <c r="A519" s="9">
        <v>518</v>
      </c>
      <c r="B519" s="8">
        <v>40566</v>
      </c>
      <c r="C519" s="7">
        <v>1</v>
      </c>
      <c r="D519" s="7">
        <v>0</v>
      </c>
      <c r="E519" s="7">
        <v>1</v>
      </c>
      <c r="F519" s="7">
        <v>16</v>
      </c>
      <c r="G519" s="7" t="b">
        <v>0</v>
      </c>
      <c r="H519" s="7">
        <v>0</v>
      </c>
      <c r="I519" s="7">
        <v>1</v>
      </c>
      <c r="J519" s="37">
        <v>0.16</v>
      </c>
      <c r="K519" s="6" t="str">
        <f t="shared" si="8"/>
        <v>Sun</v>
      </c>
      <c r="L519" s="25">
        <f>IF(DATA_1_M[[#This Row],[TEMP]]="",AVERAGE(DATA_1_M[TEMP]),DATA_1_M[[#This Row],[TEMP]])</f>
        <v>0.16</v>
      </c>
      <c r="M519" s="64">
        <f>TIME(DATA_1_M[[#This Row],[HR]],,)</f>
        <v>0.66666666666666663</v>
      </c>
      <c r="N519" s="7" t="str">
        <f>TEXT(DATA_1_M[[#This Row],[DTEDAY]],"MMM")</f>
        <v>Jan</v>
      </c>
      <c r="O519" s="7" t="str">
        <f>TEXT(DATA_1_M[[#This Row],[DTEDAY]],"YYY")</f>
        <v>2011</v>
      </c>
      <c r="P519" s="7" t="str" cm="1">
        <f t="array" ref="P519">_xlfn.SWITCH(DATA_1_M[[#This Row],[WEATHERSIT]],1,"CLEAR SKY",2,"MIST SKY",3,"DARK SKY",4,"RAINY &amp; DARK SKY")</f>
        <v>CLEAR SKY</v>
      </c>
      <c r="Q519" s="7" t="str" cm="1">
        <f t="array" ref="Q519">_xlfn.SWITCH(DATA_1_M[[#This Row],[SEASON]],1,"WINTER",2,"SUMMER",3,"MONSOON",4,"POST MONSOON/AUTUMN")</f>
        <v>WINTER</v>
      </c>
    </row>
    <row r="520" spans="1:17" ht="12.75" x14ac:dyDescent="0.2">
      <c r="A520" s="9">
        <v>519</v>
      </c>
      <c r="B520" s="8">
        <v>40566</v>
      </c>
      <c r="C520" s="7">
        <v>1</v>
      </c>
      <c r="D520" s="7">
        <v>0</v>
      </c>
      <c r="E520" s="7">
        <v>1</v>
      </c>
      <c r="F520" s="7">
        <v>17</v>
      </c>
      <c r="G520" s="7" t="b">
        <v>0</v>
      </c>
      <c r="H520" s="7">
        <v>0</v>
      </c>
      <c r="I520" s="7">
        <v>1</v>
      </c>
      <c r="J520" s="37">
        <v>0.14000000000000001</v>
      </c>
      <c r="K520" s="6" t="str">
        <f t="shared" si="8"/>
        <v>Sun</v>
      </c>
      <c r="L520" s="25">
        <f>IF(DATA_1_M[[#This Row],[TEMP]]="",AVERAGE(DATA_1_M[TEMP]),DATA_1_M[[#This Row],[TEMP]])</f>
        <v>0.14000000000000001</v>
      </c>
      <c r="M520" s="64">
        <f>TIME(DATA_1_M[[#This Row],[HR]],,)</f>
        <v>0.70833333333333337</v>
      </c>
      <c r="N520" s="7" t="str">
        <f>TEXT(DATA_1_M[[#This Row],[DTEDAY]],"MMM")</f>
        <v>Jan</v>
      </c>
      <c r="O520" s="7" t="str">
        <f>TEXT(DATA_1_M[[#This Row],[DTEDAY]],"YYY")</f>
        <v>2011</v>
      </c>
      <c r="P520" s="7" t="str" cm="1">
        <f t="array" ref="P520">_xlfn.SWITCH(DATA_1_M[[#This Row],[WEATHERSIT]],1,"CLEAR SKY",2,"MIST SKY",3,"DARK SKY",4,"RAINY &amp; DARK SKY")</f>
        <v>CLEAR SKY</v>
      </c>
      <c r="Q520" s="7" t="str" cm="1">
        <f t="array" ref="Q520">_xlfn.SWITCH(DATA_1_M[[#This Row],[SEASON]],1,"WINTER",2,"SUMMER",3,"MONSOON",4,"POST MONSOON/AUTUMN")</f>
        <v>WINTER</v>
      </c>
    </row>
    <row r="521" spans="1:17" ht="12.75" x14ac:dyDescent="0.2">
      <c r="A521" s="9">
        <v>520</v>
      </c>
      <c r="B521" s="8">
        <v>40566</v>
      </c>
      <c r="C521" s="7">
        <v>1</v>
      </c>
      <c r="D521" s="7">
        <v>0</v>
      </c>
      <c r="E521" s="7">
        <v>1</v>
      </c>
      <c r="F521" s="7">
        <v>18</v>
      </c>
      <c r="G521" s="7" t="b">
        <v>0</v>
      </c>
      <c r="H521" s="7">
        <v>0</v>
      </c>
      <c r="I521" s="7">
        <v>1</v>
      </c>
      <c r="J521" s="37">
        <v>0.12</v>
      </c>
      <c r="K521" s="6" t="str">
        <f t="shared" si="8"/>
        <v>Sun</v>
      </c>
      <c r="L521" s="25">
        <f>IF(DATA_1_M[[#This Row],[TEMP]]="",AVERAGE(DATA_1_M[TEMP]),DATA_1_M[[#This Row],[TEMP]])</f>
        <v>0.12</v>
      </c>
      <c r="M521" s="64">
        <f>TIME(DATA_1_M[[#This Row],[HR]],,)</f>
        <v>0.75</v>
      </c>
      <c r="N521" s="7" t="str">
        <f>TEXT(DATA_1_M[[#This Row],[DTEDAY]],"MMM")</f>
        <v>Jan</v>
      </c>
      <c r="O521" s="7" t="str">
        <f>TEXT(DATA_1_M[[#This Row],[DTEDAY]],"YYY")</f>
        <v>2011</v>
      </c>
      <c r="P521" s="7" t="str" cm="1">
        <f t="array" ref="P521">_xlfn.SWITCH(DATA_1_M[[#This Row],[WEATHERSIT]],1,"CLEAR SKY",2,"MIST SKY",3,"DARK SKY",4,"RAINY &amp; DARK SKY")</f>
        <v>CLEAR SKY</v>
      </c>
      <c r="Q521" s="7" t="str" cm="1">
        <f t="array" ref="Q521">_xlfn.SWITCH(DATA_1_M[[#This Row],[SEASON]],1,"WINTER",2,"SUMMER",3,"MONSOON",4,"POST MONSOON/AUTUMN")</f>
        <v>WINTER</v>
      </c>
    </row>
    <row r="522" spans="1:17" ht="12.75" x14ac:dyDescent="0.2">
      <c r="A522" s="9">
        <v>521</v>
      </c>
      <c r="B522" s="8">
        <v>40566</v>
      </c>
      <c r="C522" s="7">
        <v>1</v>
      </c>
      <c r="D522" s="7">
        <v>0</v>
      </c>
      <c r="E522" s="7">
        <v>1</v>
      </c>
      <c r="F522" s="7">
        <v>19</v>
      </c>
      <c r="G522" s="7" t="b">
        <v>0</v>
      </c>
      <c r="H522" s="7">
        <v>0</v>
      </c>
      <c r="I522" s="7">
        <v>1</v>
      </c>
      <c r="J522" s="37">
        <v>0.12</v>
      </c>
      <c r="K522" s="6" t="str">
        <f t="shared" si="8"/>
        <v>Sun</v>
      </c>
      <c r="L522" s="25">
        <f>IF(DATA_1_M[[#This Row],[TEMP]]="",AVERAGE(DATA_1_M[TEMP]),DATA_1_M[[#This Row],[TEMP]])</f>
        <v>0.12</v>
      </c>
      <c r="M522" s="64">
        <f>TIME(DATA_1_M[[#This Row],[HR]],,)</f>
        <v>0.79166666666666663</v>
      </c>
      <c r="N522" s="7" t="str">
        <f>TEXT(DATA_1_M[[#This Row],[DTEDAY]],"MMM")</f>
        <v>Jan</v>
      </c>
      <c r="O522" s="7" t="str">
        <f>TEXT(DATA_1_M[[#This Row],[DTEDAY]],"YYY")</f>
        <v>2011</v>
      </c>
      <c r="P522" s="7" t="str" cm="1">
        <f t="array" ref="P522">_xlfn.SWITCH(DATA_1_M[[#This Row],[WEATHERSIT]],1,"CLEAR SKY",2,"MIST SKY",3,"DARK SKY",4,"RAINY &amp; DARK SKY")</f>
        <v>CLEAR SKY</v>
      </c>
      <c r="Q522" s="7" t="str" cm="1">
        <f t="array" ref="Q522">_xlfn.SWITCH(DATA_1_M[[#This Row],[SEASON]],1,"WINTER",2,"SUMMER",3,"MONSOON",4,"POST MONSOON/AUTUMN")</f>
        <v>WINTER</v>
      </c>
    </row>
    <row r="523" spans="1:17" ht="12.75" x14ac:dyDescent="0.2">
      <c r="A523" s="9">
        <v>522</v>
      </c>
      <c r="B523" s="8">
        <v>40566</v>
      </c>
      <c r="C523" s="7">
        <v>1</v>
      </c>
      <c r="D523" s="7">
        <v>0</v>
      </c>
      <c r="E523" s="7">
        <v>1</v>
      </c>
      <c r="F523" s="7">
        <v>20</v>
      </c>
      <c r="G523" s="7" t="b">
        <v>0</v>
      </c>
      <c r="H523" s="7">
        <v>0</v>
      </c>
      <c r="I523" s="7">
        <v>1</v>
      </c>
      <c r="J523" s="37">
        <v>0.1</v>
      </c>
      <c r="K523" s="6" t="str">
        <f t="shared" si="8"/>
        <v>Sun</v>
      </c>
      <c r="L523" s="25">
        <f>IF(DATA_1_M[[#This Row],[TEMP]]="",AVERAGE(DATA_1_M[TEMP]),DATA_1_M[[#This Row],[TEMP]])</f>
        <v>0.1</v>
      </c>
      <c r="M523" s="64">
        <f>TIME(DATA_1_M[[#This Row],[HR]],,)</f>
        <v>0.83333333333333337</v>
      </c>
      <c r="N523" s="7" t="str">
        <f>TEXT(DATA_1_M[[#This Row],[DTEDAY]],"MMM")</f>
        <v>Jan</v>
      </c>
      <c r="O523" s="7" t="str">
        <f>TEXT(DATA_1_M[[#This Row],[DTEDAY]],"YYY")</f>
        <v>2011</v>
      </c>
      <c r="P523" s="7" t="str" cm="1">
        <f t="array" ref="P523">_xlfn.SWITCH(DATA_1_M[[#This Row],[WEATHERSIT]],1,"CLEAR SKY",2,"MIST SKY",3,"DARK SKY",4,"RAINY &amp; DARK SKY")</f>
        <v>CLEAR SKY</v>
      </c>
      <c r="Q523" s="7" t="str" cm="1">
        <f t="array" ref="Q523">_xlfn.SWITCH(DATA_1_M[[#This Row],[SEASON]],1,"WINTER",2,"SUMMER",3,"MONSOON",4,"POST MONSOON/AUTUMN")</f>
        <v>WINTER</v>
      </c>
    </row>
    <row r="524" spans="1:17" ht="12.75" x14ac:dyDescent="0.2">
      <c r="A524" s="9">
        <v>523</v>
      </c>
      <c r="B524" s="8">
        <v>40566</v>
      </c>
      <c r="C524" s="7">
        <v>1</v>
      </c>
      <c r="D524" s="7">
        <v>0</v>
      </c>
      <c r="E524" s="7">
        <v>1</v>
      </c>
      <c r="F524" s="7">
        <v>21</v>
      </c>
      <c r="G524" s="7" t="b">
        <v>0</v>
      </c>
      <c r="H524" s="7">
        <v>0</v>
      </c>
      <c r="I524" s="7">
        <v>1</v>
      </c>
      <c r="J524" s="37">
        <v>0.1</v>
      </c>
      <c r="K524" s="6" t="str">
        <f t="shared" si="8"/>
        <v>Sun</v>
      </c>
      <c r="L524" s="25">
        <f>IF(DATA_1_M[[#This Row],[TEMP]]="",AVERAGE(DATA_1_M[TEMP]),DATA_1_M[[#This Row],[TEMP]])</f>
        <v>0.1</v>
      </c>
      <c r="M524" s="64">
        <f>TIME(DATA_1_M[[#This Row],[HR]],,)</f>
        <v>0.875</v>
      </c>
      <c r="N524" s="7" t="str">
        <f>TEXT(DATA_1_M[[#This Row],[DTEDAY]],"MMM")</f>
        <v>Jan</v>
      </c>
      <c r="O524" s="7" t="str">
        <f>TEXT(DATA_1_M[[#This Row],[DTEDAY]],"YYY")</f>
        <v>2011</v>
      </c>
      <c r="P524" s="7" t="str" cm="1">
        <f t="array" ref="P524">_xlfn.SWITCH(DATA_1_M[[#This Row],[WEATHERSIT]],1,"CLEAR SKY",2,"MIST SKY",3,"DARK SKY",4,"RAINY &amp; DARK SKY")</f>
        <v>CLEAR SKY</v>
      </c>
      <c r="Q524" s="7" t="str" cm="1">
        <f t="array" ref="Q524">_xlfn.SWITCH(DATA_1_M[[#This Row],[SEASON]],1,"WINTER",2,"SUMMER",3,"MONSOON",4,"POST MONSOON/AUTUMN")</f>
        <v>WINTER</v>
      </c>
    </row>
    <row r="525" spans="1:17" ht="12.75" x14ac:dyDescent="0.2">
      <c r="A525" s="9">
        <v>524</v>
      </c>
      <c r="B525" s="8">
        <v>40566</v>
      </c>
      <c r="C525" s="7">
        <v>1</v>
      </c>
      <c r="D525" s="7">
        <v>0</v>
      </c>
      <c r="E525" s="7">
        <v>1</v>
      </c>
      <c r="F525" s="7">
        <v>22</v>
      </c>
      <c r="G525" s="7" t="b">
        <v>0</v>
      </c>
      <c r="H525" s="7">
        <v>0</v>
      </c>
      <c r="I525" s="7">
        <v>1</v>
      </c>
      <c r="J525" s="37">
        <v>0.08</v>
      </c>
      <c r="K525" s="6" t="str">
        <f t="shared" si="8"/>
        <v>Sun</v>
      </c>
      <c r="L525" s="25">
        <f>IF(DATA_1_M[[#This Row],[TEMP]]="",AVERAGE(DATA_1_M[TEMP]),DATA_1_M[[#This Row],[TEMP]])</f>
        <v>0.08</v>
      </c>
      <c r="M525" s="64">
        <f>TIME(DATA_1_M[[#This Row],[HR]],,)</f>
        <v>0.91666666666666663</v>
      </c>
      <c r="N525" s="7" t="str">
        <f>TEXT(DATA_1_M[[#This Row],[DTEDAY]],"MMM")</f>
        <v>Jan</v>
      </c>
      <c r="O525" s="7" t="str">
        <f>TEXT(DATA_1_M[[#This Row],[DTEDAY]],"YYY")</f>
        <v>2011</v>
      </c>
      <c r="P525" s="7" t="str" cm="1">
        <f t="array" ref="P525">_xlfn.SWITCH(DATA_1_M[[#This Row],[WEATHERSIT]],1,"CLEAR SKY",2,"MIST SKY",3,"DARK SKY",4,"RAINY &amp; DARK SKY")</f>
        <v>CLEAR SKY</v>
      </c>
      <c r="Q525" s="7" t="str" cm="1">
        <f t="array" ref="Q525">_xlfn.SWITCH(DATA_1_M[[#This Row],[SEASON]],1,"WINTER",2,"SUMMER",3,"MONSOON",4,"POST MONSOON/AUTUMN")</f>
        <v>WINTER</v>
      </c>
    </row>
    <row r="526" spans="1:17" ht="12.75" x14ac:dyDescent="0.2">
      <c r="A526" s="9">
        <v>525</v>
      </c>
      <c r="B526" s="8">
        <v>40566</v>
      </c>
      <c r="C526" s="7">
        <v>1</v>
      </c>
      <c r="D526" s="7">
        <v>0</v>
      </c>
      <c r="E526" s="7">
        <v>1</v>
      </c>
      <c r="F526" s="7">
        <v>23</v>
      </c>
      <c r="G526" s="7" t="b">
        <v>0</v>
      </c>
      <c r="H526" s="7">
        <v>0</v>
      </c>
      <c r="I526" s="7">
        <v>1</v>
      </c>
      <c r="J526" s="37">
        <v>0.06</v>
      </c>
      <c r="K526" s="6" t="str">
        <f t="shared" si="8"/>
        <v>Sun</v>
      </c>
      <c r="L526" s="25">
        <f>IF(DATA_1_M[[#This Row],[TEMP]]="",AVERAGE(DATA_1_M[TEMP]),DATA_1_M[[#This Row],[TEMP]])</f>
        <v>0.06</v>
      </c>
      <c r="M526" s="64">
        <f>TIME(DATA_1_M[[#This Row],[HR]],,)</f>
        <v>0.95833333333333337</v>
      </c>
      <c r="N526" s="7" t="str">
        <f>TEXT(DATA_1_M[[#This Row],[DTEDAY]],"MMM")</f>
        <v>Jan</v>
      </c>
      <c r="O526" s="7" t="str">
        <f>TEXT(DATA_1_M[[#This Row],[DTEDAY]],"YYY")</f>
        <v>2011</v>
      </c>
      <c r="P526" s="7" t="str" cm="1">
        <f t="array" ref="P526">_xlfn.SWITCH(DATA_1_M[[#This Row],[WEATHERSIT]],1,"CLEAR SKY",2,"MIST SKY",3,"DARK SKY",4,"RAINY &amp; DARK SKY")</f>
        <v>CLEAR SKY</v>
      </c>
      <c r="Q526" s="7" t="str" cm="1">
        <f t="array" ref="Q526">_xlfn.SWITCH(DATA_1_M[[#This Row],[SEASON]],1,"WINTER",2,"SUMMER",3,"MONSOON",4,"POST MONSOON/AUTUMN")</f>
        <v>WINTER</v>
      </c>
    </row>
    <row r="527" spans="1:17" ht="12.75" x14ac:dyDescent="0.2">
      <c r="A527" s="9">
        <v>526</v>
      </c>
      <c r="B527" s="8">
        <v>40567</v>
      </c>
      <c r="C527" s="7">
        <v>1</v>
      </c>
      <c r="D527" s="7">
        <v>0</v>
      </c>
      <c r="E527" s="7">
        <v>1</v>
      </c>
      <c r="F527" s="7">
        <v>0</v>
      </c>
      <c r="G527" s="7" t="b">
        <v>0</v>
      </c>
      <c r="H527" s="7">
        <v>1</v>
      </c>
      <c r="I527" s="7">
        <v>1</v>
      </c>
      <c r="J527" s="37">
        <v>0.06</v>
      </c>
      <c r="K527" s="6" t="str">
        <f t="shared" si="8"/>
        <v>Mon</v>
      </c>
      <c r="L527" s="25">
        <f>IF(DATA_1_M[[#This Row],[TEMP]]="",AVERAGE(DATA_1_M[TEMP]),DATA_1_M[[#This Row],[TEMP]])</f>
        <v>0.06</v>
      </c>
      <c r="M527" s="64">
        <f>TIME(DATA_1_M[[#This Row],[HR]],,)</f>
        <v>0</v>
      </c>
      <c r="N527" s="7" t="str">
        <f>TEXT(DATA_1_M[[#This Row],[DTEDAY]],"MMM")</f>
        <v>Jan</v>
      </c>
      <c r="O527" s="7" t="str">
        <f>TEXT(DATA_1_M[[#This Row],[DTEDAY]],"YYY")</f>
        <v>2011</v>
      </c>
      <c r="P527" s="7" t="str" cm="1">
        <f t="array" ref="P527">_xlfn.SWITCH(DATA_1_M[[#This Row],[WEATHERSIT]],1,"CLEAR SKY",2,"MIST SKY",3,"DARK SKY",4,"RAINY &amp; DARK SKY")</f>
        <v>CLEAR SKY</v>
      </c>
      <c r="Q527" s="7" t="str" cm="1">
        <f t="array" ref="Q527">_xlfn.SWITCH(DATA_1_M[[#This Row],[SEASON]],1,"WINTER",2,"SUMMER",3,"MONSOON",4,"POST MONSOON/AUTUMN")</f>
        <v>WINTER</v>
      </c>
    </row>
    <row r="528" spans="1:17" ht="12.75" x14ac:dyDescent="0.2">
      <c r="A528" s="9">
        <v>527</v>
      </c>
      <c r="B528" s="8">
        <v>40567</v>
      </c>
      <c r="C528" s="7">
        <v>1</v>
      </c>
      <c r="D528" s="7">
        <v>0</v>
      </c>
      <c r="E528" s="7">
        <v>1</v>
      </c>
      <c r="F528" s="7">
        <v>1</v>
      </c>
      <c r="G528" s="7" t="b">
        <v>0</v>
      </c>
      <c r="H528" s="7">
        <v>1</v>
      </c>
      <c r="I528" s="7">
        <v>1</v>
      </c>
      <c r="J528" s="37">
        <v>0.04</v>
      </c>
      <c r="K528" s="6" t="str">
        <f t="shared" si="8"/>
        <v>Mon</v>
      </c>
      <c r="L528" s="25">
        <f>IF(DATA_1_M[[#This Row],[TEMP]]="",AVERAGE(DATA_1_M[TEMP]),DATA_1_M[[#This Row],[TEMP]])</f>
        <v>0.04</v>
      </c>
      <c r="M528" s="64">
        <f>TIME(DATA_1_M[[#This Row],[HR]],,)</f>
        <v>4.1666666666666664E-2</v>
      </c>
      <c r="N528" s="7" t="str">
        <f>TEXT(DATA_1_M[[#This Row],[DTEDAY]],"MMM")</f>
        <v>Jan</v>
      </c>
      <c r="O528" s="7" t="str">
        <f>TEXT(DATA_1_M[[#This Row],[DTEDAY]],"YYY")</f>
        <v>2011</v>
      </c>
      <c r="P528" s="7" t="str" cm="1">
        <f t="array" ref="P528">_xlfn.SWITCH(DATA_1_M[[#This Row],[WEATHERSIT]],1,"CLEAR SKY",2,"MIST SKY",3,"DARK SKY",4,"RAINY &amp; DARK SKY")</f>
        <v>CLEAR SKY</v>
      </c>
      <c r="Q528" s="7" t="str" cm="1">
        <f t="array" ref="Q528">_xlfn.SWITCH(DATA_1_M[[#This Row],[SEASON]],1,"WINTER",2,"SUMMER",3,"MONSOON",4,"POST MONSOON/AUTUMN")</f>
        <v>WINTER</v>
      </c>
    </row>
    <row r="529" spans="1:17" ht="12.75" x14ac:dyDescent="0.2">
      <c r="A529" s="9">
        <v>528</v>
      </c>
      <c r="B529" s="8">
        <v>40567</v>
      </c>
      <c r="C529" s="7">
        <v>1</v>
      </c>
      <c r="D529" s="7">
        <v>0</v>
      </c>
      <c r="E529" s="7">
        <v>1</v>
      </c>
      <c r="F529" s="7">
        <v>3</v>
      </c>
      <c r="G529" s="7" t="b">
        <v>0</v>
      </c>
      <c r="H529" s="7">
        <v>1</v>
      </c>
      <c r="I529" s="7">
        <v>1</v>
      </c>
      <c r="J529" s="37">
        <v>0.04</v>
      </c>
      <c r="K529" s="6" t="str">
        <f t="shared" si="8"/>
        <v>Mon</v>
      </c>
      <c r="L529" s="25">
        <f>IF(DATA_1_M[[#This Row],[TEMP]]="",AVERAGE(DATA_1_M[TEMP]),DATA_1_M[[#This Row],[TEMP]])</f>
        <v>0.04</v>
      </c>
      <c r="M529" s="64">
        <f>TIME(DATA_1_M[[#This Row],[HR]],,)</f>
        <v>0.125</v>
      </c>
      <c r="N529" s="7" t="str">
        <f>TEXT(DATA_1_M[[#This Row],[DTEDAY]],"MMM")</f>
        <v>Jan</v>
      </c>
      <c r="O529" s="7" t="str">
        <f>TEXT(DATA_1_M[[#This Row],[DTEDAY]],"YYY")</f>
        <v>2011</v>
      </c>
      <c r="P529" s="7" t="str" cm="1">
        <f t="array" ref="P529">_xlfn.SWITCH(DATA_1_M[[#This Row],[WEATHERSIT]],1,"CLEAR SKY",2,"MIST SKY",3,"DARK SKY",4,"RAINY &amp; DARK SKY")</f>
        <v>CLEAR SKY</v>
      </c>
      <c r="Q529" s="7" t="str" cm="1">
        <f t="array" ref="Q529">_xlfn.SWITCH(DATA_1_M[[#This Row],[SEASON]],1,"WINTER",2,"SUMMER",3,"MONSOON",4,"POST MONSOON/AUTUMN")</f>
        <v>WINTER</v>
      </c>
    </row>
    <row r="530" spans="1:17" ht="12.75" x14ac:dyDescent="0.2">
      <c r="A530" s="9">
        <v>529</v>
      </c>
      <c r="B530" s="8">
        <v>40567</v>
      </c>
      <c r="C530" s="7">
        <v>1</v>
      </c>
      <c r="D530" s="7">
        <v>0</v>
      </c>
      <c r="E530" s="7">
        <v>1</v>
      </c>
      <c r="F530" s="7">
        <v>4</v>
      </c>
      <c r="G530" s="7" t="b">
        <v>0</v>
      </c>
      <c r="H530" s="7">
        <v>1</v>
      </c>
      <c r="I530" s="7">
        <v>1</v>
      </c>
      <c r="J530" s="37">
        <v>0.02</v>
      </c>
      <c r="K530" s="6" t="str">
        <f t="shared" si="8"/>
        <v>Mon</v>
      </c>
      <c r="L530" s="25">
        <f>IF(DATA_1_M[[#This Row],[TEMP]]="",AVERAGE(DATA_1_M[TEMP]),DATA_1_M[[#This Row],[TEMP]])</f>
        <v>0.02</v>
      </c>
      <c r="M530" s="64">
        <f>TIME(DATA_1_M[[#This Row],[HR]],,)</f>
        <v>0.16666666666666666</v>
      </c>
      <c r="N530" s="7" t="str">
        <f>TEXT(DATA_1_M[[#This Row],[DTEDAY]],"MMM")</f>
        <v>Jan</v>
      </c>
      <c r="O530" s="7" t="str">
        <f>TEXT(DATA_1_M[[#This Row],[DTEDAY]],"YYY")</f>
        <v>2011</v>
      </c>
      <c r="P530" s="7" t="str" cm="1">
        <f t="array" ref="P530">_xlfn.SWITCH(DATA_1_M[[#This Row],[WEATHERSIT]],1,"CLEAR SKY",2,"MIST SKY",3,"DARK SKY",4,"RAINY &amp; DARK SKY")</f>
        <v>CLEAR SKY</v>
      </c>
      <c r="Q530" s="7" t="str" cm="1">
        <f t="array" ref="Q530">_xlfn.SWITCH(DATA_1_M[[#This Row],[SEASON]],1,"WINTER",2,"SUMMER",3,"MONSOON",4,"POST MONSOON/AUTUMN")</f>
        <v>WINTER</v>
      </c>
    </row>
    <row r="531" spans="1:17" ht="12.75" x14ac:dyDescent="0.2">
      <c r="A531" s="9">
        <v>530</v>
      </c>
      <c r="B531" s="8">
        <v>40567</v>
      </c>
      <c r="C531" s="7">
        <v>1</v>
      </c>
      <c r="D531" s="7">
        <v>0</v>
      </c>
      <c r="E531" s="7">
        <v>1</v>
      </c>
      <c r="F531" s="7">
        <v>5</v>
      </c>
      <c r="G531" s="7" t="b">
        <v>0</v>
      </c>
      <c r="H531" s="7">
        <v>1</v>
      </c>
      <c r="I531" s="7">
        <v>1</v>
      </c>
      <c r="J531" s="37">
        <v>0.02</v>
      </c>
      <c r="K531" s="6" t="str">
        <f t="shared" si="8"/>
        <v>Mon</v>
      </c>
      <c r="L531" s="25">
        <f>IF(DATA_1_M[[#This Row],[TEMP]]="",AVERAGE(DATA_1_M[TEMP]),DATA_1_M[[#This Row],[TEMP]])</f>
        <v>0.02</v>
      </c>
      <c r="M531" s="64">
        <f>TIME(DATA_1_M[[#This Row],[HR]],,)</f>
        <v>0.20833333333333334</v>
      </c>
      <c r="N531" s="7" t="str">
        <f>TEXT(DATA_1_M[[#This Row],[DTEDAY]],"MMM")</f>
        <v>Jan</v>
      </c>
      <c r="O531" s="7" t="str">
        <f>TEXT(DATA_1_M[[#This Row],[DTEDAY]],"YYY")</f>
        <v>2011</v>
      </c>
      <c r="P531" s="7" t="str" cm="1">
        <f t="array" ref="P531">_xlfn.SWITCH(DATA_1_M[[#This Row],[WEATHERSIT]],1,"CLEAR SKY",2,"MIST SKY",3,"DARK SKY",4,"RAINY &amp; DARK SKY")</f>
        <v>CLEAR SKY</v>
      </c>
      <c r="Q531" s="7" t="str" cm="1">
        <f t="array" ref="Q531">_xlfn.SWITCH(DATA_1_M[[#This Row],[SEASON]],1,"WINTER",2,"SUMMER",3,"MONSOON",4,"POST MONSOON/AUTUMN")</f>
        <v>WINTER</v>
      </c>
    </row>
    <row r="532" spans="1:17" ht="12.75" x14ac:dyDescent="0.2">
      <c r="A532" s="9">
        <v>531</v>
      </c>
      <c r="B532" s="8">
        <v>40567</v>
      </c>
      <c r="C532" s="7">
        <v>1</v>
      </c>
      <c r="D532" s="7">
        <v>0</v>
      </c>
      <c r="E532" s="7">
        <v>1</v>
      </c>
      <c r="F532" s="7">
        <v>6</v>
      </c>
      <c r="G532" s="7" t="b">
        <v>0</v>
      </c>
      <c r="H532" s="7">
        <v>1</v>
      </c>
      <c r="I532" s="7">
        <v>1</v>
      </c>
      <c r="J532" s="37">
        <v>0.02</v>
      </c>
      <c r="K532" s="6" t="str">
        <f t="shared" si="8"/>
        <v>Mon</v>
      </c>
      <c r="L532" s="25">
        <f>IF(DATA_1_M[[#This Row],[TEMP]]="",AVERAGE(DATA_1_M[TEMP]),DATA_1_M[[#This Row],[TEMP]])</f>
        <v>0.02</v>
      </c>
      <c r="M532" s="64">
        <f>TIME(DATA_1_M[[#This Row],[HR]],,)</f>
        <v>0.25</v>
      </c>
      <c r="N532" s="7" t="str">
        <f>TEXT(DATA_1_M[[#This Row],[DTEDAY]],"MMM")</f>
        <v>Jan</v>
      </c>
      <c r="O532" s="7" t="str">
        <f>TEXT(DATA_1_M[[#This Row],[DTEDAY]],"YYY")</f>
        <v>2011</v>
      </c>
      <c r="P532" s="7" t="str" cm="1">
        <f t="array" ref="P532">_xlfn.SWITCH(DATA_1_M[[#This Row],[WEATHERSIT]],1,"CLEAR SKY",2,"MIST SKY",3,"DARK SKY",4,"RAINY &amp; DARK SKY")</f>
        <v>CLEAR SKY</v>
      </c>
      <c r="Q532" s="7" t="str" cm="1">
        <f t="array" ref="Q532">_xlfn.SWITCH(DATA_1_M[[#This Row],[SEASON]],1,"WINTER",2,"SUMMER",3,"MONSOON",4,"POST MONSOON/AUTUMN")</f>
        <v>WINTER</v>
      </c>
    </row>
    <row r="533" spans="1:17" ht="12.75" x14ac:dyDescent="0.2">
      <c r="A533" s="9">
        <v>532</v>
      </c>
      <c r="B533" s="8">
        <v>40567</v>
      </c>
      <c r="C533" s="7">
        <v>1</v>
      </c>
      <c r="D533" s="7">
        <v>0</v>
      </c>
      <c r="E533" s="7">
        <v>1</v>
      </c>
      <c r="F533" s="7">
        <v>7</v>
      </c>
      <c r="G533" s="7" t="b">
        <v>0</v>
      </c>
      <c r="H533" s="7">
        <v>1</v>
      </c>
      <c r="I533" s="7">
        <v>1</v>
      </c>
      <c r="J533" s="37">
        <v>0.02</v>
      </c>
      <c r="K533" s="6" t="str">
        <f t="shared" si="8"/>
        <v>Mon</v>
      </c>
      <c r="L533" s="25">
        <f>IF(DATA_1_M[[#This Row],[TEMP]]="",AVERAGE(DATA_1_M[TEMP]),DATA_1_M[[#This Row],[TEMP]])</f>
        <v>0.02</v>
      </c>
      <c r="M533" s="64">
        <f>TIME(DATA_1_M[[#This Row],[HR]],,)</f>
        <v>0.29166666666666669</v>
      </c>
      <c r="N533" s="7" t="str">
        <f>TEXT(DATA_1_M[[#This Row],[DTEDAY]],"MMM")</f>
        <v>Jan</v>
      </c>
      <c r="O533" s="7" t="str">
        <f>TEXT(DATA_1_M[[#This Row],[DTEDAY]],"YYY")</f>
        <v>2011</v>
      </c>
      <c r="P533" s="7" t="str" cm="1">
        <f t="array" ref="P533">_xlfn.SWITCH(DATA_1_M[[#This Row],[WEATHERSIT]],1,"CLEAR SKY",2,"MIST SKY",3,"DARK SKY",4,"RAINY &amp; DARK SKY")</f>
        <v>CLEAR SKY</v>
      </c>
      <c r="Q533" s="7" t="str" cm="1">
        <f t="array" ref="Q533">_xlfn.SWITCH(DATA_1_M[[#This Row],[SEASON]],1,"WINTER",2,"SUMMER",3,"MONSOON",4,"POST MONSOON/AUTUMN")</f>
        <v>WINTER</v>
      </c>
    </row>
    <row r="534" spans="1:17" ht="12.75" x14ac:dyDescent="0.2">
      <c r="A534" s="9">
        <v>533</v>
      </c>
      <c r="B534" s="8">
        <v>40567</v>
      </c>
      <c r="C534" s="7">
        <v>1</v>
      </c>
      <c r="D534" s="7">
        <v>0</v>
      </c>
      <c r="E534" s="7">
        <v>1</v>
      </c>
      <c r="F534" s="7">
        <v>8</v>
      </c>
      <c r="G534" s="7" t="b">
        <v>0</v>
      </c>
      <c r="H534" s="7">
        <v>1</v>
      </c>
      <c r="I534" s="7">
        <v>1</v>
      </c>
      <c r="J534" s="37">
        <v>0.04</v>
      </c>
      <c r="K534" s="6" t="str">
        <f t="shared" si="8"/>
        <v>Mon</v>
      </c>
      <c r="L534" s="25">
        <f>IF(DATA_1_M[[#This Row],[TEMP]]="",AVERAGE(DATA_1_M[TEMP]),DATA_1_M[[#This Row],[TEMP]])</f>
        <v>0.04</v>
      </c>
      <c r="M534" s="64">
        <f>TIME(DATA_1_M[[#This Row],[HR]],,)</f>
        <v>0.33333333333333331</v>
      </c>
      <c r="N534" s="7" t="str">
        <f>TEXT(DATA_1_M[[#This Row],[DTEDAY]],"MMM")</f>
        <v>Jan</v>
      </c>
      <c r="O534" s="7" t="str">
        <f>TEXT(DATA_1_M[[#This Row],[DTEDAY]],"YYY")</f>
        <v>2011</v>
      </c>
      <c r="P534" s="7" t="str" cm="1">
        <f t="array" ref="P534">_xlfn.SWITCH(DATA_1_M[[#This Row],[WEATHERSIT]],1,"CLEAR SKY",2,"MIST SKY",3,"DARK SKY",4,"RAINY &amp; DARK SKY")</f>
        <v>CLEAR SKY</v>
      </c>
      <c r="Q534" s="7" t="str" cm="1">
        <f t="array" ref="Q534">_xlfn.SWITCH(DATA_1_M[[#This Row],[SEASON]],1,"WINTER",2,"SUMMER",3,"MONSOON",4,"POST MONSOON/AUTUMN")</f>
        <v>WINTER</v>
      </c>
    </row>
    <row r="535" spans="1:17" ht="12.75" x14ac:dyDescent="0.2">
      <c r="A535" s="9">
        <v>534</v>
      </c>
      <c r="B535" s="8">
        <v>40567</v>
      </c>
      <c r="C535" s="7">
        <v>1</v>
      </c>
      <c r="D535" s="7">
        <v>0</v>
      </c>
      <c r="E535" s="7">
        <v>1</v>
      </c>
      <c r="F535" s="7">
        <v>9</v>
      </c>
      <c r="G535" s="7" t="b">
        <v>0</v>
      </c>
      <c r="H535" s="7">
        <v>1</v>
      </c>
      <c r="I535" s="7">
        <v>1</v>
      </c>
      <c r="J535" s="37">
        <v>0.06</v>
      </c>
      <c r="K535" s="6" t="str">
        <f t="shared" si="8"/>
        <v>Mon</v>
      </c>
      <c r="L535" s="25">
        <f>IF(DATA_1_M[[#This Row],[TEMP]]="",AVERAGE(DATA_1_M[TEMP]),DATA_1_M[[#This Row],[TEMP]])</f>
        <v>0.06</v>
      </c>
      <c r="M535" s="64">
        <f>TIME(DATA_1_M[[#This Row],[HR]],,)</f>
        <v>0.375</v>
      </c>
      <c r="N535" s="7" t="str">
        <f>TEXT(DATA_1_M[[#This Row],[DTEDAY]],"MMM")</f>
        <v>Jan</v>
      </c>
      <c r="O535" s="7" t="str">
        <f>TEXT(DATA_1_M[[#This Row],[DTEDAY]],"YYY")</f>
        <v>2011</v>
      </c>
      <c r="P535" s="7" t="str" cm="1">
        <f t="array" ref="P535">_xlfn.SWITCH(DATA_1_M[[#This Row],[WEATHERSIT]],1,"CLEAR SKY",2,"MIST SKY",3,"DARK SKY",4,"RAINY &amp; DARK SKY")</f>
        <v>CLEAR SKY</v>
      </c>
      <c r="Q535" s="7" t="str" cm="1">
        <f t="array" ref="Q535">_xlfn.SWITCH(DATA_1_M[[#This Row],[SEASON]],1,"WINTER",2,"SUMMER",3,"MONSOON",4,"POST MONSOON/AUTUMN")</f>
        <v>WINTER</v>
      </c>
    </row>
    <row r="536" spans="1:17" ht="12.75" x14ac:dyDescent="0.2">
      <c r="A536" s="9">
        <v>535</v>
      </c>
      <c r="B536" s="8">
        <v>40567</v>
      </c>
      <c r="C536" s="7">
        <v>1</v>
      </c>
      <c r="D536" s="7">
        <v>0</v>
      </c>
      <c r="E536" s="7">
        <v>1</v>
      </c>
      <c r="F536" s="7">
        <v>10</v>
      </c>
      <c r="G536" s="7" t="b">
        <v>0</v>
      </c>
      <c r="H536" s="7">
        <v>1</v>
      </c>
      <c r="I536" s="7">
        <v>1</v>
      </c>
      <c r="J536" s="37">
        <v>0.1</v>
      </c>
      <c r="K536" s="6" t="str">
        <f t="shared" si="8"/>
        <v>Mon</v>
      </c>
      <c r="L536" s="25">
        <f>IF(DATA_1_M[[#This Row],[TEMP]]="",AVERAGE(DATA_1_M[TEMP]),DATA_1_M[[#This Row],[TEMP]])</f>
        <v>0.1</v>
      </c>
      <c r="M536" s="64">
        <f>TIME(DATA_1_M[[#This Row],[HR]],,)</f>
        <v>0.41666666666666669</v>
      </c>
      <c r="N536" s="7" t="str">
        <f>TEXT(DATA_1_M[[#This Row],[DTEDAY]],"MMM")</f>
        <v>Jan</v>
      </c>
      <c r="O536" s="7" t="str">
        <f>TEXT(DATA_1_M[[#This Row],[DTEDAY]],"YYY")</f>
        <v>2011</v>
      </c>
      <c r="P536" s="7" t="str" cm="1">
        <f t="array" ref="P536">_xlfn.SWITCH(DATA_1_M[[#This Row],[WEATHERSIT]],1,"CLEAR SKY",2,"MIST SKY",3,"DARK SKY",4,"RAINY &amp; DARK SKY")</f>
        <v>CLEAR SKY</v>
      </c>
      <c r="Q536" s="7" t="str" cm="1">
        <f t="array" ref="Q536">_xlfn.SWITCH(DATA_1_M[[#This Row],[SEASON]],1,"WINTER",2,"SUMMER",3,"MONSOON",4,"POST MONSOON/AUTUMN")</f>
        <v>WINTER</v>
      </c>
    </row>
    <row r="537" spans="1:17" ht="12.75" x14ac:dyDescent="0.2">
      <c r="A537" s="9">
        <v>536</v>
      </c>
      <c r="B537" s="8">
        <v>40567</v>
      </c>
      <c r="C537" s="7">
        <v>1</v>
      </c>
      <c r="D537" s="7">
        <v>0</v>
      </c>
      <c r="E537" s="7">
        <v>1</v>
      </c>
      <c r="F537" s="7">
        <v>11</v>
      </c>
      <c r="G537" s="7" t="b">
        <v>0</v>
      </c>
      <c r="H537" s="7">
        <v>1</v>
      </c>
      <c r="I537" s="7">
        <v>1</v>
      </c>
      <c r="J537" s="37">
        <v>0.1</v>
      </c>
      <c r="K537" s="6" t="str">
        <f t="shared" si="8"/>
        <v>Mon</v>
      </c>
      <c r="L537" s="25">
        <f>IF(DATA_1_M[[#This Row],[TEMP]]="",AVERAGE(DATA_1_M[TEMP]),DATA_1_M[[#This Row],[TEMP]])</f>
        <v>0.1</v>
      </c>
      <c r="M537" s="64">
        <f>TIME(DATA_1_M[[#This Row],[HR]],,)</f>
        <v>0.45833333333333331</v>
      </c>
      <c r="N537" s="7" t="str">
        <f>TEXT(DATA_1_M[[#This Row],[DTEDAY]],"MMM")</f>
        <v>Jan</v>
      </c>
      <c r="O537" s="7" t="str">
        <f>TEXT(DATA_1_M[[#This Row],[DTEDAY]],"YYY")</f>
        <v>2011</v>
      </c>
      <c r="P537" s="7" t="str" cm="1">
        <f t="array" ref="P537">_xlfn.SWITCH(DATA_1_M[[#This Row],[WEATHERSIT]],1,"CLEAR SKY",2,"MIST SKY",3,"DARK SKY",4,"RAINY &amp; DARK SKY")</f>
        <v>CLEAR SKY</v>
      </c>
      <c r="Q537" s="7" t="str" cm="1">
        <f t="array" ref="Q537">_xlfn.SWITCH(DATA_1_M[[#This Row],[SEASON]],1,"WINTER",2,"SUMMER",3,"MONSOON",4,"POST MONSOON/AUTUMN")</f>
        <v>WINTER</v>
      </c>
    </row>
    <row r="538" spans="1:17" ht="12.75" x14ac:dyDescent="0.2">
      <c r="A538" s="9">
        <v>537</v>
      </c>
      <c r="B538" s="8">
        <v>40567</v>
      </c>
      <c r="C538" s="7">
        <v>1</v>
      </c>
      <c r="D538" s="7">
        <v>0</v>
      </c>
      <c r="E538" s="7">
        <v>1</v>
      </c>
      <c r="F538" s="7">
        <v>12</v>
      </c>
      <c r="G538" s="7" t="b">
        <v>0</v>
      </c>
      <c r="H538" s="7">
        <v>1</v>
      </c>
      <c r="I538" s="7">
        <v>2</v>
      </c>
      <c r="J538" s="37">
        <v>0.12</v>
      </c>
      <c r="K538" s="6" t="str">
        <f t="shared" si="8"/>
        <v>Mon</v>
      </c>
      <c r="L538" s="25">
        <f>IF(DATA_1_M[[#This Row],[TEMP]]="",AVERAGE(DATA_1_M[TEMP]),DATA_1_M[[#This Row],[TEMP]])</f>
        <v>0.12</v>
      </c>
      <c r="M538" s="64">
        <f>TIME(DATA_1_M[[#This Row],[HR]],,)</f>
        <v>0.5</v>
      </c>
      <c r="N538" s="7" t="str">
        <f>TEXT(DATA_1_M[[#This Row],[DTEDAY]],"MMM")</f>
        <v>Jan</v>
      </c>
      <c r="O538" s="7" t="str">
        <f>TEXT(DATA_1_M[[#This Row],[DTEDAY]],"YYY")</f>
        <v>2011</v>
      </c>
      <c r="P538" s="7" t="str" cm="1">
        <f t="array" ref="P538">_xlfn.SWITCH(DATA_1_M[[#This Row],[WEATHERSIT]],1,"CLEAR SKY",2,"MIST SKY",3,"DARK SKY",4,"RAINY &amp; DARK SKY")</f>
        <v>MIST SKY</v>
      </c>
      <c r="Q538" s="7" t="str" cm="1">
        <f t="array" ref="Q538">_xlfn.SWITCH(DATA_1_M[[#This Row],[SEASON]],1,"WINTER",2,"SUMMER",3,"MONSOON",4,"POST MONSOON/AUTUMN")</f>
        <v>WINTER</v>
      </c>
    </row>
    <row r="539" spans="1:17" ht="12.75" x14ac:dyDescent="0.2">
      <c r="A539" s="9">
        <v>538</v>
      </c>
      <c r="B539" s="8">
        <v>40567</v>
      </c>
      <c r="C539" s="7">
        <v>1</v>
      </c>
      <c r="D539" s="7">
        <v>0</v>
      </c>
      <c r="E539" s="7">
        <v>1</v>
      </c>
      <c r="F539" s="7">
        <v>13</v>
      </c>
      <c r="G539" s="7" t="b">
        <v>0</v>
      </c>
      <c r="H539" s="7">
        <v>1</v>
      </c>
      <c r="I539" s="7">
        <v>2</v>
      </c>
      <c r="J539" s="37">
        <v>0.14000000000000001</v>
      </c>
      <c r="K539" s="6" t="str">
        <f t="shared" si="8"/>
        <v>Mon</v>
      </c>
      <c r="L539" s="25">
        <f>IF(DATA_1_M[[#This Row],[TEMP]]="",AVERAGE(DATA_1_M[TEMP]),DATA_1_M[[#This Row],[TEMP]])</f>
        <v>0.14000000000000001</v>
      </c>
      <c r="M539" s="64">
        <f>TIME(DATA_1_M[[#This Row],[HR]],,)</f>
        <v>0.54166666666666663</v>
      </c>
      <c r="N539" s="7" t="str">
        <f>TEXT(DATA_1_M[[#This Row],[DTEDAY]],"MMM")</f>
        <v>Jan</v>
      </c>
      <c r="O539" s="7" t="str">
        <f>TEXT(DATA_1_M[[#This Row],[DTEDAY]],"YYY")</f>
        <v>2011</v>
      </c>
      <c r="P539" s="7" t="str" cm="1">
        <f t="array" ref="P539">_xlfn.SWITCH(DATA_1_M[[#This Row],[WEATHERSIT]],1,"CLEAR SKY",2,"MIST SKY",3,"DARK SKY",4,"RAINY &amp; DARK SKY")</f>
        <v>MIST SKY</v>
      </c>
      <c r="Q539" s="7" t="str" cm="1">
        <f t="array" ref="Q539">_xlfn.SWITCH(DATA_1_M[[#This Row],[SEASON]],1,"WINTER",2,"SUMMER",3,"MONSOON",4,"POST MONSOON/AUTUMN")</f>
        <v>WINTER</v>
      </c>
    </row>
    <row r="540" spans="1:17" ht="12.75" x14ac:dyDescent="0.2">
      <c r="A540" s="9">
        <v>539</v>
      </c>
      <c r="B540" s="8">
        <v>40567</v>
      </c>
      <c r="C540" s="7">
        <v>1</v>
      </c>
      <c r="D540" s="7">
        <v>0</v>
      </c>
      <c r="E540" s="7">
        <v>1</v>
      </c>
      <c r="F540" s="7">
        <v>14</v>
      </c>
      <c r="G540" s="7" t="b">
        <v>0</v>
      </c>
      <c r="H540" s="7">
        <v>1</v>
      </c>
      <c r="I540" s="7">
        <v>2</v>
      </c>
      <c r="J540" s="37">
        <v>0.14000000000000001</v>
      </c>
      <c r="K540" s="6" t="str">
        <f t="shared" si="8"/>
        <v>Mon</v>
      </c>
      <c r="L540" s="25">
        <f>IF(DATA_1_M[[#This Row],[TEMP]]="",AVERAGE(DATA_1_M[TEMP]),DATA_1_M[[#This Row],[TEMP]])</f>
        <v>0.14000000000000001</v>
      </c>
      <c r="M540" s="64">
        <f>TIME(DATA_1_M[[#This Row],[HR]],,)</f>
        <v>0.58333333333333337</v>
      </c>
      <c r="N540" s="7" t="str">
        <f>TEXT(DATA_1_M[[#This Row],[DTEDAY]],"MMM")</f>
        <v>Jan</v>
      </c>
      <c r="O540" s="7" t="str">
        <f>TEXT(DATA_1_M[[#This Row],[DTEDAY]],"YYY")</f>
        <v>2011</v>
      </c>
      <c r="P540" s="7" t="str" cm="1">
        <f t="array" ref="P540">_xlfn.SWITCH(DATA_1_M[[#This Row],[WEATHERSIT]],1,"CLEAR SKY",2,"MIST SKY",3,"DARK SKY",4,"RAINY &amp; DARK SKY")</f>
        <v>MIST SKY</v>
      </c>
      <c r="Q540" s="7" t="str" cm="1">
        <f t="array" ref="Q540">_xlfn.SWITCH(DATA_1_M[[#This Row],[SEASON]],1,"WINTER",2,"SUMMER",3,"MONSOON",4,"POST MONSOON/AUTUMN")</f>
        <v>WINTER</v>
      </c>
    </row>
    <row r="541" spans="1:17" ht="12.75" x14ac:dyDescent="0.2">
      <c r="A541" s="9">
        <v>540</v>
      </c>
      <c r="B541" s="8">
        <v>40567</v>
      </c>
      <c r="C541" s="7">
        <v>1</v>
      </c>
      <c r="D541" s="7">
        <v>0</v>
      </c>
      <c r="E541" s="7">
        <v>1</v>
      </c>
      <c r="F541" s="7">
        <v>15</v>
      </c>
      <c r="G541" s="7" t="b">
        <v>0</v>
      </c>
      <c r="H541" s="7">
        <v>1</v>
      </c>
      <c r="I541" s="7">
        <v>1</v>
      </c>
      <c r="J541" s="37">
        <v>0.16</v>
      </c>
      <c r="K541" s="6" t="str">
        <f t="shared" si="8"/>
        <v>Mon</v>
      </c>
      <c r="L541" s="25">
        <f>IF(DATA_1_M[[#This Row],[TEMP]]="",AVERAGE(DATA_1_M[TEMP]),DATA_1_M[[#This Row],[TEMP]])</f>
        <v>0.16</v>
      </c>
      <c r="M541" s="64">
        <f>TIME(DATA_1_M[[#This Row],[HR]],,)</f>
        <v>0.625</v>
      </c>
      <c r="N541" s="7" t="str">
        <f>TEXT(DATA_1_M[[#This Row],[DTEDAY]],"MMM")</f>
        <v>Jan</v>
      </c>
      <c r="O541" s="7" t="str">
        <f>TEXT(DATA_1_M[[#This Row],[DTEDAY]],"YYY")</f>
        <v>2011</v>
      </c>
      <c r="P541" s="7" t="str" cm="1">
        <f t="array" ref="P541">_xlfn.SWITCH(DATA_1_M[[#This Row],[WEATHERSIT]],1,"CLEAR SKY",2,"MIST SKY",3,"DARK SKY",4,"RAINY &amp; DARK SKY")</f>
        <v>CLEAR SKY</v>
      </c>
      <c r="Q541" s="7" t="str" cm="1">
        <f t="array" ref="Q541">_xlfn.SWITCH(DATA_1_M[[#This Row],[SEASON]],1,"WINTER",2,"SUMMER",3,"MONSOON",4,"POST MONSOON/AUTUMN")</f>
        <v>WINTER</v>
      </c>
    </row>
    <row r="542" spans="1:17" ht="12.75" x14ac:dyDescent="0.2">
      <c r="A542" s="9">
        <v>541</v>
      </c>
      <c r="B542" s="8">
        <v>40567</v>
      </c>
      <c r="C542" s="7">
        <v>1</v>
      </c>
      <c r="D542" s="7">
        <v>0</v>
      </c>
      <c r="E542" s="7">
        <v>1</v>
      </c>
      <c r="F542" s="7">
        <v>16</v>
      </c>
      <c r="G542" s="7" t="b">
        <v>0</v>
      </c>
      <c r="H542" s="7">
        <v>1</v>
      </c>
      <c r="I542" s="7">
        <v>1</v>
      </c>
      <c r="J542" s="37">
        <v>0.16</v>
      </c>
      <c r="K542" s="6" t="str">
        <f t="shared" si="8"/>
        <v>Mon</v>
      </c>
      <c r="L542" s="25">
        <f>IF(DATA_1_M[[#This Row],[TEMP]]="",AVERAGE(DATA_1_M[TEMP]),DATA_1_M[[#This Row],[TEMP]])</f>
        <v>0.16</v>
      </c>
      <c r="M542" s="64">
        <f>TIME(DATA_1_M[[#This Row],[HR]],,)</f>
        <v>0.66666666666666663</v>
      </c>
      <c r="N542" s="7" t="str">
        <f>TEXT(DATA_1_M[[#This Row],[DTEDAY]],"MMM")</f>
        <v>Jan</v>
      </c>
      <c r="O542" s="7" t="str">
        <f>TEXT(DATA_1_M[[#This Row],[DTEDAY]],"YYY")</f>
        <v>2011</v>
      </c>
      <c r="P542" s="7" t="str" cm="1">
        <f t="array" ref="P542">_xlfn.SWITCH(DATA_1_M[[#This Row],[WEATHERSIT]],1,"CLEAR SKY",2,"MIST SKY",3,"DARK SKY",4,"RAINY &amp; DARK SKY")</f>
        <v>CLEAR SKY</v>
      </c>
      <c r="Q542" s="7" t="str" cm="1">
        <f t="array" ref="Q542">_xlfn.SWITCH(DATA_1_M[[#This Row],[SEASON]],1,"WINTER",2,"SUMMER",3,"MONSOON",4,"POST MONSOON/AUTUMN")</f>
        <v>WINTER</v>
      </c>
    </row>
    <row r="543" spans="1:17" ht="12.75" x14ac:dyDescent="0.2">
      <c r="A543" s="9">
        <v>542</v>
      </c>
      <c r="B543" s="8">
        <v>40567</v>
      </c>
      <c r="C543" s="7">
        <v>1</v>
      </c>
      <c r="D543" s="7">
        <v>0</v>
      </c>
      <c r="E543" s="7">
        <v>1</v>
      </c>
      <c r="F543" s="7">
        <v>17</v>
      </c>
      <c r="G543" s="7" t="b">
        <v>0</v>
      </c>
      <c r="H543" s="7">
        <v>1</v>
      </c>
      <c r="I543" s="7">
        <v>1</v>
      </c>
      <c r="J543" s="37">
        <v>0.14000000000000001</v>
      </c>
      <c r="K543" s="6" t="str">
        <f t="shared" si="8"/>
        <v>Mon</v>
      </c>
      <c r="L543" s="25">
        <f>IF(DATA_1_M[[#This Row],[TEMP]]="",AVERAGE(DATA_1_M[TEMP]),DATA_1_M[[#This Row],[TEMP]])</f>
        <v>0.14000000000000001</v>
      </c>
      <c r="M543" s="64">
        <f>TIME(DATA_1_M[[#This Row],[HR]],,)</f>
        <v>0.70833333333333337</v>
      </c>
      <c r="N543" s="7" t="str">
        <f>TEXT(DATA_1_M[[#This Row],[DTEDAY]],"MMM")</f>
        <v>Jan</v>
      </c>
      <c r="O543" s="7" t="str">
        <f>TEXT(DATA_1_M[[#This Row],[DTEDAY]],"YYY")</f>
        <v>2011</v>
      </c>
      <c r="P543" s="7" t="str" cm="1">
        <f t="array" ref="P543">_xlfn.SWITCH(DATA_1_M[[#This Row],[WEATHERSIT]],1,"CLEAR SKY",2,"MIST SKY",3,"DARK SKY",4,"RAINY &amp; DARK SKY")</f>
        <v>CLEAR SKY</v>
      </c>
      <c r="Q543" s="7" t="str" cm="1">
        <f t="array" ref="Q543">_xlfn.SWITCH(DATA_1_M[[#This Row],[SEASON]],1,"WINTER",2,"SUMMER",3,"MONSOON",4,"POST MONSOON/AUTUMN")</f>
        <v>WINTER</v>
      </c>
    </row>
    <row r="544" spans="1:17" ht="12.75" x14ac:dyDescent="0.2">
      <c r="A544" s="9">
        <v>543</v>
      </c>
      <c r="B544" s="8">
        <v>40567</v>
      </c>
      <c r="C544" s="7">
        <v>1</v>
      </c>
      <c r="D544" s="7">
        <v>0</v>
      </c>
      <c r="E544" s="7">
        <v>1</v>
      </c>
      <c r="F544" s="7">
        <v>18</v>
      </c>
      <c r="G544" s="7" t="b">
        <v>0</v>
      </c>
      <c r="H544" s="7">
        <v>1</v>
      </c>
      <c r="I544" s="7">
        <v>1</v>
      </c>
      <c r="J544" s="37">
        <v>0.14000000000000001</v>
      </c>
      <c r="K544" s="6" t="str">
        <f t="shared" si="8"/>
        <v>Mon</v>
      </c>
      <c r="L544" s="25">
        <f>IF(DATA_1_M[[#This Row],[TEMP]]="",AVERAGE(DATA_1_M[TEMP]),DATA_1_M[[#This Row],[TEMP]])</f>
        <v>0.14000000000000001</v>
      </c>
      <c r="M544" s="64">
        <f>TIME(DATA_1_M[[#This Row],[HR]],,)</f>
        <v>0.75</v>
      </c>
      <c r="N544" s="7" t="str">
        <f>TEXT(DATA_1_M[[#This Row],[DTEDAY]],"MMM")</f>
        <v>Jan</v>
      </c>
      <c r="O544" s="7" t="str">
        <f>TEXT(DATA_1_M[[#This Row],[DTEDAY]],"YYY")</f>
        <v>2011</v>
      </c>
      <c r="P544" s="7" t="str" cm="1">
        <f t="array" ref="P544">_xlfn.SWITCH(DATA_1_M[[#This Row],[WEATHERSIT]],1,"CLEAR SKY",2,"MIST SKY",3,"DARK SKY",4,"RAINY &amp; DARK SKY")</f>
        <v>CLEAR SKY</v>
      </c>
      <c r="Q544" s="7" t="str" cm="1">
        <f t="array" ref="Q544">_xlfn.SWITCH(DATA_1_M[[#This Row],[SEASON]],1,"WINTER",2,"SUMMER",3,"MONSOON",4,"POST MONSOON/AUTUMN")</f>
        <v>WINTER</v>
      </c>
    </row>
    <row r="545" spans="1:17" ht="12.75" x14ac:dyDescent="0.2">
      <c r="A545" s="9">
        <v>544</v>
      </c>
      <c r="B545" s="8">
        <v>40567</v>
      </c>
      <c r="C545" s="7">
        <v>1</v>
      </c>
      <c r="D545" s="7">
        <v>0</v>
      </c>
      <c r="E545" s="7">
        <v>1</v>
      </c>
      <c r="F545" s="7">
        <v>19</v>
      </c>
      <c r="G545" s="7" t="b">
        <v>0</v>
      </c>
      <c r="H545" s="7">
        <v>1</v>
      </c>
      <c r="I545" s="7">
        <v>1</v>
      </c>
      <c r="J545" s="37">
        <v>0.14000000000000001</v>
      </c>
      <c r="K545" s="6" t="str">
        <f t="shared" si="8"/>
        <v>Mon</v>
      </c>
      <c r="L545" s="25">
        <f>IF(DATA_1_M[[#This Row],[TEMP]]="",AVERAGE(DATA_1_M[TEMP]),DATA_1_M[[#This Row],[TEMP]])</f>
        <v>0.14000000000000001</v>
      </c>
      <c r="M545" s="64">
        <f>TIME(DATA_1_M[[#This Row],[HR]],,)</f>
        <v>0.79166666666666663</v>
      </c>
      <c r="N545" s="7" t="str">
        <f>TEXT(DATA_1_M[[#This Row],[DTEDAY]],"MMM")</f>
        <v>Jan</v>
      </c>
      <c r="O545" s="7" t="str">
        <f>TEXT(DATA_1_M[[#This Row],[DTEDAY]],"YYY")</f>
        <v>2011</v>
      </c>
      <c r="P545" s="7" t="str" cm="1">
        <f t="array" ref="P545">_xlfn.SWITCH(DATA_1_M[[#This Row],[WEATHERSIT]],1,"CLEAR SKY",2,"MIST SKY",3,"DARK SKY",4,"RAINY &amp; DARK SKY")</f>
        <v>CLEAR SKY</v>
      </c>
      <c r="Q545" s="7" t="str" cm="1">
        <f t="array" ref="Q545">_xlfn.SWITCH(DATA_1_M[[#This Row],[SEASON]],1,"WINTER",2,"SUMMER",3,"MONSOON",4,"POST MONSOON/AUTUMN")</f>
        <v>WINTER</v>
      </c>
    </row>
    <row r="546" spans="1:17" ht="12.75" x14ac:dyDescent="0.2">
      <c r="A546" s="9">
        <v>545</v>
      </c>
      <c r="B546" s="8">
        <v>40567</v>
      </c>
      <c r="C546" s="7">
        <v>1</v>
      </c>
      <c r="D546" s="7">
        <v>0</v>
      </c>
      <c r="E546" s="7">
        <v>1</v>
      </c>
      <c r="F546" s="7">
        <v>20</v>
      </c>
      <c r="G546" s="7" t="b">
        <v>0</v>
      </c>
      <c r="H546" s="7">
        <v>1</v>
      </c>
      <c r="I546" s="7">
        <v>1</v>
      </c>
      <c r="J546" s="37">
        <v>0.14000000000000001</v>
      </c>
      <c r="K546" s="6" t="str">
        <f t="shared" si="8"/>
        <v>Mon</v>
      </c>
      <c r="L546" s="25">
        <f>IF(DATA_1_M[[#This Row],[TEMP]]="",AVERAGE(DATA_1_M[TEMP]),DATA_1_M[[#This Row],[TEMP]])</f>
        <v>0.14000000000000001</v>
      </c>
      <c r="M546" s="64">
        <f>TIME(DATA_1_M[[#This Row],[HR]],,)</f>
        <v>0.83333333333333337</v>
      </c>
      <c r="N546" s="7" t="str">
        <f>TEXT(DATA_1_M[[#This Row],[DTEDAY]],"MMM")</f>
        <v>Jan</v>
      </c>
      <c r="O546" s="7" t="str">
        <f>TEXT(DATA_1_M[[#This Row],[DTEDAY]],"YYY")</f>
        <v>2011</v>
      </c>
      <c r="P546" s="7" t="str" cm="1">
        <f t="array" ref="P546">_xlfn.SWITCH(DATA_1_M[[#This Row],[WEATHERSIT]],1,"CLEAR SKY",2,"MIST SKY",3,"DARK SKY",4,"RAINY &amp; DARK SKY")</f>
        <v>CLEAR SKY</v>
      </c>
      <c r="Q546" s="7" t="str" cm="1">
        <f t="array" ref="Q546">_xlfn.SWITCH(DATA_1_M[[#This Row],[SEASON]],1,"WINTER",2,"SUMMER",3,"MONSOON",4,"POST MONSOON/AUTUMN")</f>
        <v>WINTER</v>
      </c>
    </row>
    <row r="547" spans="1:17" ht="12.75" x14ac:dyDescent="0.2">
      <c r="A547" s="9">
        <v>546</v>
      </c>
      <c r="B547" s="8">
        <v>40567</v>
      </c>
      <c r="C547" s="7">
        <v>1</v>
      </c>
      <c r="D547" s="7">
        <v>0</v>
      </c>
      <c r="E547" s="7">
        <v>1</v>
      </c>
      <c r="F547" s="7">
        <v>21</v>
      </c>
      <c r="G547" s="7" t="b">
        <v>0</v>
      </c>
      <c r="H547" s="7">
        <v>1</v>
      </c>
      <c r="I547" s="7">
        <v>1</v>
      </c>
      <c r="J547" s="37">
        <v>0.14000000000000001</v>
      </c>
      <c r="K547" s="6" t="str">
        <f t="shared" si="8"/>
        <v>Mon</v>
      </c>
      <c r="L547" s="25">
        <f>IF(DATA_1_M[[#This Row],[TEMP]]="",AVERAGE(DATA_1_M[TEMP]),DATA_1_M[[#This Row],[TEMP]])</f>
        <v>0.14000000000000001</v>
      </c>
      <c r="M547" s="64">
        <f>TIME(DATA_1_M[[#This Row],[HR]],,)</f>
        <v>0.875</v>
      </c>
      <c r="N547" s="7" t="str">
        <f>TEXT(DATA_1_M[[#This Row],[DTEDAY]],"MMM")</f>
        <v>Jan</v>
      </c>
      <c r="O547" s="7" t="str">
        <f>TEXT(DATA_1_M[[#This Row],[DTEDAY]],"YYY")</f>
        <v>2011</v>
      </c>
      <c r="P547" s="7" t="str" cm="1">
        <f t="array" ref="P547">_xlfn.SWITCH(DATA_1_M[[#This Row],[WEATHERSIT]],1,"CLEAR SKY",2,"MIST SKY",3,"DARK SKY",4,"RAINY &amp; DARK SKY")</f>
        <v>CLEAR SKY</v>
      </c>
      <c r="Q547" s="7" t="str" cm="1">
        <f t="array" ref="Q547">_xlfn.SWITCH(DATA_1_M[[#This Row],[SEASON]],1,"WINTER",2,"SUMMER",3,"MONSOON",4,"POST MONSOON/AUTUMN")</f>
        <v>WINTER</v>
      </c>
    </row>
    <row r="548" spans="1:17" ht="12.75" x14ac:dyDescent="0.2">
      <c r="A548" s="9">
        <v>547</v>
      </c>
      <c r="B548" s="8">
        <v>40567</v>
      </c>
      <c r="C548" s="7">
        <v>1</v>
      </c>
      <c r="D548" s="7">
        <v>0</v>
      </c>
      <c r="E548" s="7">
        <v>1</v>
      </c>
      <c r="F548" s="7">
        <v>22</v>
      </c>
      <c r="G548" s="7" t="b">
        <v>0</v>
      </c>
      <c r="H548" s="7">
        <v>1</v>
      </c>
      <c r="I548" s="7">
        <v>2</v>
      </c>
      <c r="J548" s="37">
        <v>0.14000000000000001</v>
      </c>
      <c r="K548" s="6" t="str">
        <f t="shared" si="8"/>
        <v>Mon</v>
      </c>
      <c r="L548" s="25">
        <f>IF(DATA_1_M[[#This Row],[TEMP]]="",AVERAGE(DATA_1_M[TEMP]),DATA_1_M[[#This Row],[TEMP]])</f>
        <v>0.14000000000000001</v>
      </c>
      <c r="M548" s="64">
        <f>TIME(DATA_1_M[[#This Row],[HR]],,)</f>
        <v>0.91666666666666663</v>
      </c>
      <c r="N548" s="7" t="str">
        <f>TEXT(DATA_1_M[[#This Row],[DTEDAY]],"MMM")</f>
        <v>Jan</v>
      </c>
      <c r="O548" s="7" t="str">
        <f>TEXT(DATA_1_M[[#This Row],[DTEDAY]],"YYY")</f>
        <v>2011</v>
      </c>
      <c r="P548" s="7" t="str" cm="1">
        <f t="array" ref="P548">_xlfn.SWITCH(DATA_1_M[[#This Row],[WEATHERSIT]],1,"CLEAR SKY",2,"MIST SKY",3,"DARK SKY",4,"RAINY &amp; DARK SKY")</f>
        <v>MIST SKY</v>
      </c>
      <c r="Q548" s="7" t="str" cm="1">
        <f t="array" ref="Q548">_xlfn.SWITCH(DATA_1_M[[#This Row],[SEASON]],1,"WINTER",2,"SUMMER",3,"MONSOON",4,"POST MONSOON/AUTUMN")</f>
        <v>WINTER</v>
      </c>
    </row>
    <row r="549" spans="1:17" ht="12.75" x14ac:dyDescent="0.2">
      <c r="A549" s="9">
        <v>548</v>
      </c>
      <c r="B549" s="8">
        <v>40567</v>
      </c>
      <c r="C549" s="7">
        <v>1</v>
      </c>
      <c r="D549" s="7">
        <v>0</v>
      </c>
      <c r="E549" s="7">
        <v>1</v>
      </c>
      <c r="F549" s="7">
        <v>23</v>
      </c>
      <c r="G549" s="7" t="b">
        <v>0</v>
      </c>
      <c r="H549" s="7">
        <v>1</v>
      </c>
      <c r="I549" s="7">
        <v>2</v>
      </c>
      <c r="J549" s="37">
        <v>0.16</v>
      </c>
      <c r="K549" s="6" t="str">
        <f t="shared" si="8"/>
        <v>Mon</v>
      </c>
      <c r="L549" s="25">
        <f>IF(DATA_1_M[[#This Row],[TEMP]]="",AVERAGE(DATA_1_M[TEMP]),DATA_1_M[[#This Row],[TEMP]])</f>
        <v>0.16</v>
      </c>
      <c r="M549" s="64">
        <f>TIME(DATA_1_M[[#This Row],[HR]],,)</f>
        <v>0.95833333333333337</v>
      </c>
      <c r="N549" s="7" t="str">
        <f>TEXT(DATA_1_M[[#This Row],[DTEDAY]],"MMM")</f>
        <v>Jan</v>
      </c>
      <c r="O549" s="7" t="str">
        <f>TEXT(DATA_1_M[[#This Row],[DTEDAY]],"YYY")</f>
        <v>2011</v>
      </c>
      <c r="P549" s="7" t="str" cm="1">
        <f t="array" ref="P549">_xlfn.SWITCH(DATA_1_M[[#This Row],[WEATHERSIT]],1,"CLEAR SKY",2,"MIST SKY",3,"DARK SKY",4,"RAINY &amp; DARK SKY")</f>
        <v>MIST SKY</v>
      </c>
      <c r="Q549" s="7" t="str" cm="1">
        <f t="array" ref="Q549">_xlfn.SWITCH(DATA_1_M[[#This Row],[SEASON]],1,"WINTER",2,"SUMMER",3,"MONSOON",4,"POST MONSOON/AUTUMN")</f>
        <v>WINTER</v>
      </c>
    </row>
    <row r="550" spans="1:17" ht="12.75" x14ac:dyDescent="0.2">
      <c r="A550" s="9">
        <v>549</v>
      </c>
      <c r="B550" s="8">
        <v>40568</v>
      </c>
      <c r="C550" s="7">
        <v>1</v>
      </c>
      <c r="D550" s="7">
        <v>0</v>
      </c>
      <c r="E550" s="7">
        <v>1</v>
      </c>
      <c r="F550" s="7">
        <v>0</v>
      </c>
      <c r="G550" s="7" t="b">
        <v>0</v>
      </c>
      <c r="H550" s="7">
        <v>2</v>
      </c>
      <c r="I550" s="7">
        <v>2</v>
      </c>
      <c r="J550" s="37">
        <v>0.16</v>
      </c>
      <c r="K550" s="6" t="str">
        <f t="shared" si="8"/>
        <v>Tue</v>
      </c>
      <c r="L550" s="25">
        <f>IF(DATA_1_M[[#This Row],[TEMP]]="",AVERAGE(DATA_1_M[TEMP]),DATA_1_M[[#This Row],[TEMP]])</f>
        <v>0.16</v>
      </c>
      <c r="M550" s="64">
        <f>TIME(DATA_1_M[[#This Row],[HR]],,)</f>
        <v>0</v>
      </c>
      <c r="N550" s="7" t="str">
        <f>TEXT(DATA_1_M[[#This Row],[DTEDAY]],"MMM")</f>
        <v>Jan</v>
      </c>
      <c r="O550" s="7" t="str">
        <f>TEXT(DATA_1_M[[#This Row],[DTEDAY]],"YYY")</f>
        <v>2011</v>
      </c>
      <c r="P550" s="7" t="str" cm="1">
        <f t="array" ref="P550">_xlfn.SWITCH(DATA_1_M[[#This Row],[WEATHERSIT]],1,"CLEAR SKY",2,"MIST SKY",3,"DARK SKY",4,"RAINY &amp; DARK SKY")</f>
        <v>MIST SKY</v>
      </c>
      <c r="Q550" s="7" t="str" cm="1">
        <f t="array" ref="Q550">_xlfn.SWITCH(DATA_1_M[[#This Row],[SEASON]],1,"WINTER",2,"SUMMER",3,"MONSOON",4,"POST MONSOON/AUTUMN")</f>
        <v>WINTER</v>
      </c>
    </row>
    <row r="551" spans="1:17" ht="12.75" x14ac:dyDescent="0.2">
      <c r="A551" s="9">
        <v>550</v>
      </c>
      <c r="B551" s="8">
        <v>40568</v>
      </c>
      <c r="C551" s="7">
        <v>1</v>
      </c>
      <c r="D551" s="7">
        <v>0</v>
      </c>
      <c r="E551" s="7">
        <v>1</v>
      </c>
      <c r="F551" s="7">
        <v>1</v>
      </c>
      <c r="G551" s="7" t="b">
        <v>0</v>
      </c>
      <c r="H551" s="7">
        <v>2</v>
      </c>
      <c r="I551" s="7">
        <v>2</v>
      </c>
      <c r="J551" s="37">
        <v>0.16</v>
      </c>
      <c r="K551" s="6" t="str">
        <f t="shared" si="8"/>
        <v>Tue</v>
      </c>
      <c r="L551" s="25">
        <f>IF(DATA_1_M[[#This Row],[TEMP]]="",AVERAGE(DATA_1_M[TEMP]),DATA_1_M[[#This Row],[TEMP]])</f>
        <v>0.16</v>
      </c>
      <c r="M551" s="64">
        <f>TIME(DATA_1_M[[#This Row],[HR]],,)</f>
        <v>4.1666666666666664E-2</v>
      </c>
      <c r="N551" s="7" t="str">
        <f>TEXT(DATA_1_M[[#This Row],[DTEDAY]],"MMM")</f>
        <v>Jan</v>
      </c>
      <c r="O551" s="7" t="str">
        <f>TEXT(DATA_1_M[[#This Row],[DTEDAY]],"YYY")</f>
        <v>2011</v>
      </c>
      <c r="P551" s="7" t="str" cm="1">
        <f t="array" ref="P551">_xlfn.SWITCH(DATA_1_M[[#This Row],[WEATHERSIT]],1,"CLEAR SKY",2,"MIST SKY",3,"DARK SKY",4,"RAINY &amp; DARK SKY")</f>
        <v>MIST SKY</v>
      </c>
      <c r="Q551" s="7" t="str" cm="1">
        <f t="array" ref="Q551">_xlfn.SWITCH(DATA_1_M[[#This Row],[SEASON]],1,"WINTER",2,"SUMMER",3,"MONSOON",4,"POST MONSOON/AUTUMN")</f>
        <v>WINTER</v>
      </c>
    </row>
    <row r="552" spans="1:17" ht="12.75" x14ac:dyDescent="0.2">
      <c r="A552" s="9">
        <v>551</v>
      </c>
      <c r="B552" s="8">
        <v>40568</v>
      </c>
      <c r="C552" s="7">
        <v>1</v>
      </c>
      <c r="D552" s="7">
        <v>0</v>
      </c>
      <c r="E552" s="7">
        <v>1</v>
      </c>
      <c r="F552" s="7">
        <v>2</v>
      </c>
      <c r="G552" s="7" t="b">
        <v>0</v>
      </c>
      <c r="H552" s="7">
        <v>2</v>
      </c>
      <c r="I552" s="7">
        <v>1</v>
      </c>
      <c r="J552" s="37">
        <v>0.16</v>
      </c>
      <c r="K552" s="6" t="str">
        <f t="shared" si="8"/>
        <v>Tue</v>
      </c>
      <c r="L552" s="25">
        <f>IF(DATA_1_M[[#This Row],[TEMP]]="",AVERAGE(DATA_1_M[TEMP]),DATA_1_M[[#This Row],[TEMP]])</f>
        <v>0.16</v>
      </c>
      <c r="M552" s="64">
        <f>TIME(DATA_1_M[[#This Row],[HR]],,)</f>
        <v>8.3333333333333329E-2</v>
      </c>
      <c r="N552" s="7" t="str">
        <f>TEXT(DATA_1_M[[#This Row],[DTEDAY]],"MMM")</f>
        <v>Jan</v>
      </c>
      <c r="O552" s="7" t="str">
        <f>TEXT(DATA_1_M[[#This Row],[DTEDAY]],"YYY")</f>
        <v>2011</v>
      </c>
      <c r="P552" s="7" t="str" cm="1">
        <f t="array" ref="P552">_xlfn.SWITCH(DATA_1_M[[#This Row],[WEATHERSIT]],1,"CLEAR SKY",2,"MIST SKY",3,"DARK SKY",4,"RAINY &amp; DARK SKY")</f>
        <v>CLEAR SKY</v>
      </c>
      <c r="Q552" s="7" t="str" cm="1">
        <f t="array" ref="Q552">_xlfn.SWITCH(DATA_1_M[[#This Row],[SEASON]],1,"WINTER",2,"SUMMER",3,"MONSOON",4,"POST MONSOON/AUTUMN")</f>
        <v>WINTER</v>
      </c>
    </row>
    <row r="553" spans="1:17" ht="12.75" x14ac:dyDescent="0.2">
      <c r="A553" s="9">
        <v>552</v>
      </c>
      <c r="B553" s="8">
        <v>40568</v>
      </c>
      <c r="C553" s="7">
        <v>1</v>
      </c>
      <c r="D553" s="7">
        <v>0</v>
      </c>
      <c r="E553" s="7">
        <v>1</v>
      </c>
      <c r="F553" s="7">
        <v>4</v>
      </c>
      <c r="G553" s="7" t="b">
        <v>0</v>
      </c>
      <c r="H553" s="7">
        <v>2</v>
      </c>
      <c r="I553" s="7">
        <v>1</v>
      </c>
      <c r="J553" s="37">
        <v>0.14000000000000001</v>
      </c>
      <c r="K553" s="6" t="str">
        <f t="shared" si="8"/>
        <v>Tue</v>
      </c>
      <c r="L553" s="25">
        <f>IF(DATA_1_M[[#This Row],[TEMP]]="",AVERAGE(DATA_1_M[TEMP]),DATA_1_M[[#This Row],[TEMP]])</f>
        <v>0.14000000000000001</v>
      </c>
      <c r="M553" s="64">
        <f>TIME(DATA_1_M[[#This Row],[HR]],,)</f>
        <v>0.16666666666666666</v>
      </c>
      <c r="N553" s="7" t="str">
        <f>TEXT(DATA_1_M[[#This Row],[DTEDAY]],"MMM")</f>
        <v>Jan</v>
      </c>
      <c r="O553" s="7" t="str">
        <f>TEXT(DATA_1_M[[#This Row],[DTEDAY]],"YYY")</f>
        <v>2011</v>
      </c>
      <c r="P553" s="7" t="str" cm="1">
        <f t="array" ref="P553">_xlfn.SWITCH(DATA_1_M[[#This Row],[WEATHERSIT]],1,"CLEAR SKY",2,"MIST SKY",3,"DARK SKY",4,"RAINY &amp; DARK SKY")</f>
        <v>CLEAR SKY</v>
      </c>
      <c r="Q553" s="7" t="str" cm="1">
        <f t="array" ref="Q553">_xlfn.SWITCH(DATA_1_M[[#This Row],[SEASON]],1,"WINTER",2,"SUMMER",3,"MONSOON",4,"POST MONSOON/AUTUMN")</f>
        <v>WINTER</v>
      </c>
    </row>
    <row r="554" spans="1:17" ht="12.75" x14ac:dyDescent="0.2">
      <c r="A554" s="9">
        <v>553</v>
      </c>
      <c r="B554" s="8">
        <v>40568</v>
      </c>
      <c r="C554" s="7">
        <v>1</v>
      </c>
      <c r="D554" s="7">
        <v>0</v>
      </c>
      <c r="E554" s="7">
        <v>1</v>
      </c>
      <c r="F554" s="7">
        <v>5</v>
      </c>
      <c r="G554" s="7" t="b">
        <v>0</v>
      </c>
      <c r="H554" s="7">
        <v>2</v>
      </c>
      <c r="I554" s="7">
        <v>1</v>
      </c>
      <c r="J554" s="37">
        <v>0.14000000000000001</v>
      </c>
      <c r="K554" s="6" t="str">
        <f t="shared" si="8"/>
        <v>Tue</v>
      </c>
      <c r="L554" s="25">
        <f>IF(DATA_1_M[[#This Row],[TEMP]]="",AVERAGE(DATA_1_M[TEMP]),DATA_1_M[[#This Row],[TEMP]])</f>
        <v>0.14000000000000001</v>
      </c>
      <c r="M554" s="64">
        <f>TIME(DATA_1_M[[#This Row],[HR]],,)</f>
        <v>0.20833333333333334</v>
      </c>
      <c r="N554" s="7" t="str">
        <f>TEXT(DATA_1_M[[#This Row],[DTEDAY]],"MMM")</f>
        <v>Jan</v>
      </c>
      <c r="O554" s="7" t="str">
        <f>TEXT(DATA_1_M[[#This Row],[DTEDAY]],"YYY")</f>
        <v>2011</v>
      </c>
      <c r="P554" s="7" t="str" cm="1">
        <f t="array" ref="P554">_xlfn.SWITCH(DATA_1_M[[#This Row],[WEATHERSIT]],1,"CLEAR SKY",2,"MIST SKY",3,"DARK SKY",4,"RAINY &amp; DARK SKY")</f>
        <v>CLEAR SKY</v>
      </c>
      <c r="Q554" s="7" t="str" cm="1">
        <f t="array" ref="Q554">_xlfn.SWITCH(DATA_1_M[[#This Row],[SEASON]],1,"WINTER",2,"SUMMER",3,"MONSOON",4,"POST MONSOON/AUTUMN")</f>
        <v>WINTER</v>
      </c>
    </row>
    <row r="555" spans="1:17" ht="12.75" x14ac:dyDescent="0.2">
      <c r="A555" s="9">
        <v>554</v>
      </c>
      <c r="B555" s="8">
        <v>40568</v>
      </c>
      <c r="C555" s="7">
        <v>1</v>
      </c>
      <c r="D555" s="7">
        <v>0</v>
      </c>
      <c r="E555" s="7">
        <v>1</v>
      </c>
      <c r="F555" s="7">
        <v>6</v>
      </c>
      <c r="G555" s="7" t="b">
        <v>0</v>
      </c>
      <c r="H555" s="7">
        <v>2</v>
      </c>
      <c r="I555" s="7">
        <v>1</v>
      </c>
      <c r="J555" s="37">
        <v>0.16</v>
      </c>
      <c r="K555" s="6" t="str">
        <f t="shared" si="8"/>
        <v>Tue</v>
      </c>
      <c r="L555" s="25">
        <f>IF(DATA_1_M[[#This Row],[TEMP]]="",AVERAGE(DATA_1_M[TEMP]),DATA_1_M[[#This Row],[TEMP]])</f>
        <v>0.16</v>
      </c>
      <c r="M555" s="64">
        <f>TIME(DATA_1_M[[#This Row],[HR]],,)</f>
        <v>0.25</v>
      </c>
      <c r="N555" s="7" t="str">
        <f>TEXT(DATA_1_M[[#This Row],[DTEDAY]],"MMM")</f>
        <v>Jan</v>
      </c>
      <c r="O555" s="7" t="str">
        <f>TEXT(DATA_1_M[[#This Row],[DTEDAY]],"YYY")</f>
        <v>2011</v>
      </c>
      <c r="P555" s="7" t="str" cm="1">
        <f t="array" ref="P555">_xlfn.SWITCH(DATA_1_M[[#This Row],[WEATHERSIT]],1,"CLEAR SKY",2,"MIST SKY",3,"DARK SKY",4,"RAINY &amp; DARK SKY")</f>
        <v>CLEAR SKY</v>
      </c>
      <c r="Q555" s="7" t="str" cm="1">
        <f t="array" ref="Q555">_xlfn.SWITCH(DATA_1_M[[#This Row],[SEASON]],1,"WINTER",2,"SUMMER",3,"MONSOON",4,"POST MONSOON/AUTUMN")</f>
        <v>WINTER</v>
      </c>
    </row>
    <row r="556" spans="1:17" ht="12.75" x14ac:dyDescent="0.2">
      <c r="A556" s="9">
        <v>555</v>
      </c>
      <c r="B556" s="8">
        <v>40568</v>
      </c>
      <c r="C556" s="7">
        <v>1</v>
      </c>
      <c r="D556" s="7">
        <v>0</v>
      </c>
      <c r="E556" s="7">
        <v>1</v>
      </c>
      <c r="F556" s="7">
        <v>7</v>
      </c>
      <c r="G556" s="7" t="b">
        <v>0</v>
      </c>
      <c r="H556" s="7">
        <v>2</v>
      </c>
      <c r="I556" s="7">
        <v>1</v>
      </c>
      <c r="J556" s="37">
        <v>0.16</v>
      </c>
      <c r="K556" s="6" t="str">
        <f t="shared" si="8"/>
        <v>Tue</v>
      </c>
      <c r="L556" s="25">
        <f>IF(DATA_1_M[[#This Row],[TEMP]]="",AVERAGE(DATA_1_M[TEMP]),DATA_1_M[[#This Row],[TEMP]])</f>
        <v>0.16</v>
      </c>
      <c r="M556" s="64">
        <f>TIME(DATA_1_M[[#This Row],[HR]],,)</f>
        <v>0.29166666666666669</v>
      </c>
      <c r="N556" s="7" t="str">
        <f>TEXT(DATA_1_M[[#This Row],[DTEDAY]],"MMM")</f>
        <v>Jan</v>
      </c>
      <c r="O556" s="7" t="str">
        <f>TEXT(DATA_1_M[[#This Row],[DTEDAY]],"YYY")</f>
        <v>2011</v>
      </c>
      <c r="P556" s="7" t="str" cm="1">
        <f t="array" ref="P556">_xlfn.SWITCH(DATA_1_M[[#This Row],[WEATHERSIT]],1,"CLEAR SKY",2,"MIST SKY",3,"DARK SKY",4,"RAINY &amp; DARK SKY")</f>
        <v>CLEAR SKY</v>
      </c>
      <c r="Q556" s="7" t="str" cm="1">
        <f t="array" ref="Q556">_xlfn.SWITCH(DATA_1_M[[#This Row],[SEASON]],1,"WINTER",2,"SUMMER",3,"MONSOON",4,"POST MONSOON/AUTUMN")</f>
        <v>WINTER</v>
      </c>
    </row>
    <row r="557" spans="1:17" ht="12.75" x14ac:dyDescent="0.2">
      <c r="A557" s="9">
        <v>556</v>
      </c>
      <c r="B557" s="8">
        <v>40568</v>
      </c>
      <c r="C557" s="7">
        <v>1</v>
      </c>
      <c r="D557" s="7">
        <v>0</v>
      </c>
      <c r="E557" s="7">
        <v>1</v>
      </c>
      <c r="F557" s="7">
        <v>8</v>
      </c>
      <c r="G557" s="7" t="b">
        <v>0</v>
      </c>
      <c r="H557" s="7">
        <v>2</v>
      </c>
      <c r="I557" s="7">
        <v>2</v>
      </c>
      <c r="J557" s="37">
        <v>0.16</v>
      </c>
      <c r="K557" s="6" t="str">
        <f t="shared" si="8"/>
        <v>Tue</v>
      </c>
      <c r="L557" s="25">
        <f>IF(DATA_1_M[[#This Row],[TEMP]]="",AVERAGE(DATA_1_M[TEMP]),DATA_1_M[[#This Row],[TEMP]])</f>
        <v>0.16</v>
      </c>
      <c r="M557" s="64">
        <f>TIME(DATA_1_M[[#This Row],[HR]],,)</f>
        <v>0.33333333333333331</v>
      </c>
      <c r="N557" s="7" t="str">
        <f>TEXT(DATA_1_M[[#This Row],[DTEDAY]],"MMM")</f>
        <v>Jan</v>
      </c>
      <c r="O557" s="7" t="str">
        <f>TEXT(DATA_1_M[[#This Row],[DTEDAY]],"YYY")</f>
        <v>2011</v>
      </c>
      <c r="P557" s="7" t="str" cm="1">
        <f t="array" ref="P557">_xlfn.SWITCH(DATA_1_M[[#This Row],[WEATHERSIT]],1,"CLEAR SKY",2,"MIST SKY",3,"DARK SKY",4,"RAINY &amp; DARK SKY")</f>
        <v>MIST SKY</v>
      </c>
      <c r="Q557" s="7" t="str" cm="1">
        <f t="array" ref="Q557">_xlfn.SWITCH(DATA_1_M[[#This Row],[SEASON]],1,"WINTER",2,"SUMMER",3,"MONSOON",4,"POST MONSOON/AUTUMN")</f>
        <v>WINTER</v>
      </c>
    </row>
    <row r="558" spans="1:17" ht="12.75" x14ac:dyDescent="0.2">
      <c r="A558" s="9">
        <v>557</v>
      </c>
      <c r="B558" s="8">
        <v>40568</v>
      </c>
      <c r="C558" s="7">
        <v>1</v>
      </c>
      <c r="D558" s="7">
        <v>0</v>
      </c>
      <c r="E558" s="7">
        <v>1</v>
      </c>
      <c r="F558" s="7">
        <v>9</v>
      </c>
      <c r="G558" s="7" t="b">
        <v>0</v>
      </c>
      <c r="H558" s="7">
        <v>2</v>
      </c>
      <c r="I558" s="7">
        <v>2</v>
      </c>
      <c r="J558" s="37">
        <v>0.2</v>
      </c>
      <c r="K558" s="6" t="str">
        <f t="shared" si="8"/>
        <v>Tue</v>
      </c>
      <c r="L558" s="25">
        <f>IF(DATA_1_M[[#This Row],[TEMP]]="",AVERAGE(DATA_1_M[TEMP]),DATA_1_M[[#This Row],[TEMP]])</f>
        <v>0.2</v>
      </c>
      <c r="M558" s="64">
        <f>TIME(DATA_1_M[[#This Row],[HR]],,)</f>
        <v>0.375</v>
      </c>
      <c r="N558" s="7" t="str">
        <f>TEXT(DATA_1_M[[#This Row],[DTEDAY]],"MMM")</f>
        <v>Jan</v>
      </c>
      <c r="O558" s="7" t="str">
        <f>TEXT(DATA_1_M[[#This Row],[DTEDAY]],"YYY")</f>
        <v>2011</v>
      </c>
      <c r="P558" s="7" t="str" cm="1">
        <f t="array" ref="P558">_xlfn.SWITCH(DATA_1_M[[#This Row],[WEATHERSIT]],1,"CLEAR SKY",2,"MIST SKY",3,"DARK SKY",4,"RAINY &amp; DARK SKY")</f>
        <v>MIST SKY</v>
      </c>
      <c r="Q558" s="7" t="str" cm="1">
        <f t="array" ref="Q558">_xlfn.SWITCH(DATA_1_M[[#This Row],[SEASON]],1,"WINTER",2,"SUMMER",3,"MONSOON",4,"POST MONSOON/AUTUMN")</f>
        <v>WINTER</v>
      </c>
    </row>
    <row r="559" spans="1:17" ht="12.75" x14ac:dyDescent="0.2">
      <c r="A559" s="9">
        <v>558</v>
      </c>
      <c r="B559" s="8">
        <v>40568</v>
      </c>
      <c r="C559" s="7">
        <v>1</v>
      </c>
      <c r="D559" s="7">
        <v>0</v>
      </c>
      <c r="E559" s="7">
        <v>1</v>
      </c>
      <c r="F559" s="7">
        <v>10</v>
      </c>
      <c r="G559" s="7" t="b">
        <v>0</v>
      </c>
      <c r="H559" s="7">
        <v>2</v>
      </c>
      <c r="I559" s="7">
        <v>2</v>
      </c>
      <c r="J559" s="37">
        <v>0.22</v>
      </c>
      <c r="K559" s="6" t="str">
        <f t="shared" si="8"/>
        <v>Tue</v>
      </c>
      <c r="L559" s="25">
        <f>IF(DATA_1_M[[#This Row],[TEMP]]="",AVERAGE(DATA_1_M[TEMP]),DATA_1_M[[#This Row],[TEMP]])</f>
        <v>0.22</v>
      </c>
      <c r="M559" s="64">
        <f>TIME(DATA_1_M[[#This Row],[HR]],,)</f>
        <v>0.41666666666666669</v>
      </c>
      <c r="N559" s="7" t="str">
        <f>TEXT(DATA_1_M[[#This Row],[DTEDAY]],"MMM")</f>
        <v>Jan</v>
      </c>
      <c r="O559" s="7" t="str">
        <f>TEXT(DATA_1_M[[#This Row],[DTEDAY]],"YYY")</f>
        <v>2011</v>
      </c>
      <c r="P559" s="7" t="str" cm="1">
        <f t="array" ref="P559">_xlfn.SWITCH(DATA_1_M[[#This Row],[WEATHERSIT]],1,"CLEAR SKY",2,"MIST SKY",3,"DARK SKY",4,"RAINY &amp; DARK SKY")</f>
        <v>MIST SKY</v>
      </c>
      <c r="Q559" s="7" t="str" cm="1">
        <f t="array" ref="Q559">_xlfn.SWITCH(DATA_1_M[[#This Row],[SEASON]],1,"WINTER",2,"SUMMER",3,"MONSOON",4,"POST MONSOON/AUTUMN")</f>
        <v>WINTER</v>
      </c>
    </row>
    <row r="560" spans="1:17" ht="12.75" x14ac:dyDescent="0.2">
      <c r="A560" s="9">
        <v>559</v>
      </c>
      <c r="B560" s="8">
        <v>40568</v>
      </c>
      <c r="C560" s="7">
        <v>1</v>
      </c>
      <c r="D560" s="7">
        <v>0</v>
      </c>
      <c r="E560" s="7">
        <v>1</v>
      </c>
      <c r="F560" s="7">
        <v>11</v>
      </c>
      <c r="G560" s="7" t="b">
        <v>0</v>
      </c>
      <c r="H560" s="7">
        <v>2</v>
      </c>
      <c r="I560" s="7">
        <v>2</v>
      </c>
      <c r="J560" s="37">
        <v>0.24</v>
      </c>
      <c r="K560" s="6" t="str">
        <f t="shared" si="8"/>
        <v>Tue</v>
      </c>
      <c r="L560" s="25">
        <f>IF(DATA_1_M[[#This Row],[TEMP]]="",AVERAGE(DATA_1_M[TEMP]),DATA_1_M[[#This Row],[TEMP]])</f>
        <v>0.24</v>
      </c>
      <c r="M560" s="64">
        <f>TIME(DATA_1_M[[#This Row],[HR]],,)</f>
        <v>0.45833333333333331</v>
      </c>
      <c r="N560" s="7" t="str">
        <f>TEXT(DATA_1_M[[#This Row],[DTEDAY]],"MMM")</f>
        <v>Jan</v>
      </c>
      <c r="O560" s="7" t="str">
        <f>TEXT(DATA_1_M[[#This Row],[DTEDAY]],"YYY")</f>
        <v>2011</v>
      </c>
      <c r="P560" s="7" t="str" cm="1">
        <f t="array" ref="P560">_xlfn.SWITCH(DATA_1_M[[#This Row],[WEATHERSIT]],1,"CLEAR SKY",2,"MIST SKY",3,"DARK SKY",4,"RAINY &amp; DARK SKY")</f>
        <v>MIST SKY</v>
      </c>
      <c r="Q560" s="7" t="str" cm="1">
        <f t="array" ref="Q560">_xlfn.SWITCH(DATA_1_M[[#This Row],[SEASON]],1,"WINTER",2,"SUMMER",3,"MONSOON",4,"POST MONSOON/AUTUMN")</f>
        <v>WINTER</v>
      </c>
    </row>
    <row r="561" spans="1:17" ht="12.75" x14ac:dyDescent="0.2">
      <c r="A561" s="9">
        <v>560</v>
      </c>
      <c r="B561" s="8">
        <v>40568</v>
      </c>
      <c r="C561" s="7">
        <v>1</v>
      </c>
      <c r="D561" s="7">
        <v>0</v>
      </c>
      <c r="E561" s="7">
        <v>1</v>
      </c>
      <c r="F561" s="7">
        <v>12</v>
      </c>
      <c r="G561" s="7" t="b">
        <v>0</v>
      </c>
      <c r="H561" s="7">
        <v>2</v>
      </c>
      <c r="I561" s="7">
        <v>2</v>
      </c>
      <c r="J561" s="37">
        <v>0.26</v>
      </c>
      <c r="K561" s="6" t="str">
        <f t="shared" si="8"/>
        <v>Tue</v>
      </c>
      <c r="L561" s="25">
        <f>IF(DATA_1_M[[#This Row],[TEMP]]="",AVERAGE(DATA_1_M[TEMP]),DATA_1_M[[#This Row],[TEMP]])</f>
        <v>0.26</v>
      </c>
      <c r="M561" s="64">
        <f>TIME(DATA_1_M[[#This Row],[HR]],,)</f>
        <v>0.5</v>
      </c>
      <c r="N561" s="7" t="str">
        <f>TEXT(DATA_1_M[[#This Row],[DTEDAY]],"MMM")</f>
        <v>Jan</v>
      </c>
      <c r="O561" s="7" t="str">
        <f>TEXT(DATA_1_M[[#This Row],[DTEDAY]],"YYY")</f>
        <v>2011</v>
      </c>
      <c r="P561" s="7" t="str" cm="1">
        <f t="array" ref="P561">_xlfn.SWITCH(DATA_1_M[[#This Row],[WEATHERSIT]],1,"CLEAR SKY",2,"MIST SKY",3,"DARK SKY",4,"RAINY &amp; DARK SKY")</f>
        <v>MIST SKY</v>
      </c>
      <c r="Q561" s="7" t="str" cm="1">
        <f t="array" ref="Q561">_xlfn.SWITCH(DATA_1_M[[#This Row],[SEASON]],1,"WINTER",2,"SUMMER",3,"MONSOON",4,"POST MONSOON/AUTUMN")</f>
        <v>WINTER</v>
      </c>
    </row>
    <row r="562" spans="1:17" ht="12.75" x14ac:dyDescent="0.2">
      <c r="A562" s="9">
        <v>561</v>
      </c>
      <c r="B562" s="8">
        <v>40568</v>
      </c>
      <c r="C562" s="7">
        <v>1</v>
      </c>
      <c r="D562" s="7">
        <v>0</v>
      </c>
      <c r="E562" s="7">
        <v>1</v>
      </c>
      <c r="F562" s="7">
        <v>13</v>
      </c>
      <c r="G562" s="7" t="b">
        <v>0</v>
      </c>
      <c r="H562" s="7">
        <v>2</v>
      </c>
      <c r="I562" s="7">
        <v>2</v>
      </c>
      <c r="J562" s="37">
        <v>0.26</v>
      </c>
      <c r="K562" s="6" t="str">
        <f t="shared" si="8"/>
        <v>Tue</v>
      </c>
      <c r="L562" s="25">
        <f>IF(DATA_1_M[[#This Row],[TEMP]]="",AVERAGE(DATA_1_M[TEMP]),DATA_1_M[[#This Row],[TEMP]])</f>
        <v>0.26</v>
      </c>
      <c r="M562" s="64">
        <f>TIME(DATA_1_M[[#This Row],[HR]],,)</f>
        <v>0.54166666666666663</v>
      </c>
      <c r="N562" s="7" t="str">
        <f>TEXT(DATA_1_M[[#This Row],[DTEDAY]],"MMM")</f>
        <v>Jan</v>
      </c>
      <c r="O562" s="7" t="str">
        <f>TEXT(DATA_1_M[[#This Row],[DTEDAY]],"YYY")</f>
        <v>2011</v>
      </c>
      <c r="P562" s="7" t="str" cm="1">
        <f t="array" ref="P562">_xlfn.SWITCH(DATA_1_M[[#This Row],[WEATHERSIT]],1,"CLEAR SKY",2,"MIST SKY",3,"DARK SKY",4,"RAINY &amp; DARK SKY")</f>
        <v>MIST SKY</v>
      </c>
      <c r="Q562" s="7" t="str" cm="1">
        <f t="array" ref="Q562">_xlfn.SWITCH(DATA_1_M[[#This Row],[SEASON]],1,"WINTER",2,"SUMMER",3,"MONSOON",4,"POST MONSOON/AUTUMN")</f>
        <v>WINTER</v>
      </c>
    </row>
    <row r="563" spans="1:17" ht="12.75" x14ac:dyDescent="0.2">
      <c r="A563" s="9">
        <v>562</v>
      </c>
      <c r="B563" s="8">
        <v>40568</v>
      </c>
      <c r="C563" s="7">
        <v>1</v>
      </c>
      <c r="D563" s="7">
        <v>0</v>
      </c>
      <c r="E563" s="7">
        <v>1</v>
      </c>
      <c r="F563" s="7">
        <v>14</v>
      </c>
      <c r="G563" s="7" t="b">
        <v>0</v>
      </c>
      <c r="H563" s="7">
        <v>2</v>
      </c>
      <c r="I563" s="7">
        <v>2</v>
      </c>
      <c r="J563" s="37">
        <v>0.3</v>
      </c>
      <c r="K563" s="6" t="str">
        <f t="shared" si="8"/>
        <v>Tue</v>
      </c>
      <c r="L563" s="25">
        <f>IF(DATA_1_M[[#This Row],[TEMP]]="",AVERAGE(DATA_1_M[TEMP]),DATA_1_M[[#This Row],[TEMP]])</f>
        <v>0.3</v>
      </c>
      <c r="M563" s="64">
        <f>TIME(DATA_1_M[[#This Row],[HR]],,)</f>
        <v>0.58333333333333337</v>
      </c>
      <c r="N563" s="7" t="str">
        <f>TEXT(DATA_1_M[[#This Row],[DTEDAY]],"MMM")</f>
        <v>Jan</v>
      </c>
      <c r="O563" s="7" t="str">
        <f>TEXT(DATA_1_M[[#This Row],[DTEDAY]],"YYY")</f>
        <v>2011</v>
      </c>
      <c r="P563" s="7" t="str" cm="1">
        <f t="array" ref="P563">_xlfn.SWITCH(DATA_1_M[[#This Row],[WEATHERSIT]],1,"CLEAR SKY",2,"MIST SKY",3,"DARK SKY",4,"RAINY &amp; DARK SKY")</f>
        <v>MIST SKY</v>
      </c>
      <c r="Q563" s="7" t="str" cm="1">
        <f t="array" ref="Q563">_xlfn.SWITCH(DATA_1_M[[#This Row],[SEASON]],1,"WINTER",2,"SUMMER",3,"MONSOON",4,"POST MONSOON/AUTUMN")</f>
        <v>WINTER</v>
      </c>
    </row>
    <row r="564" spans="1:17" ht="12.75" x14ac:dyDescent="0.2">
      <c r="A564" s="9">
        <v>563</v>
      </c>
      <c r="B564" s="8">
        <v>40568</v>
      </c>
      <c r="C564" s="7">
        <v>1</v>
      </c>
      <c r="D564" s="7">
        <v>0</v>
      </c>
      <c r="E564" s="7">
        <v>1</v>
      </c>
      <c r="F564" s="7">
        <v>15</v>
      </c>
      <c r="G564" s="7" t="b">
        <v>0</v>
      </c>
      <c r="H564" s="7">
        <v>2</v>
      </c>
      <c r="I564" s="7">
        <v>2</v>
      </c>
      <c r="J564" s="37">
        <v>0.32</v>
      </c>
      <c r="K564" s="6" t="str">
        <f t="shared" si="8"/>
        <v>Tue</v>
      </c>
      <c r="L564" s="25">
        <f>IF(DATA_1_M[[#This Row],[TEMP]]="",AVERAGE(DATA_1_M[TEMP]),DATA_1_M[[#This Row],[TEMP]])</f>
        <v>0.32</v>
      </c>
      <c r="M564" s="64">
        <f>TIME(DATA_1_M[[#This Row],[HR]],,)</f>
        <v>0.625</v>
      </c>
      <c r="N564" s="7" t="str">
        <f>TEXT(DATA_1_M[[#This Row],[DTEDAY]],"MMM")</f>
        <v>Jan</v>
      </c>
      <c r="O564" s="7" t="str">
        <f>TEXT(DATA_1_M[[#This Row],[DTEDAY]],"YYY")</f>
        <v>2011</v>
      </c>
      <c r="P564" s="7" t="str" cm="1">
        <f t="array" ref="P564">_xlfn.SWITCH(DATA_1_M[[#This Row],[WEATHERSIT]],1,"CLEAR SKY",2,"MIST SKY",3,"DARK SKY",4,"RAINY &amp; DARK SKY")</f>
        <v>MIST SKY</v>
      </c>
      <c r="Q564" s="7" t="str" cm="1">
        <f t="array" ref="Q564">_xlfn.SWITCH(DATA_1_M[[#This Row],[SEASON]],1,"WINTER",2,"SUMMER",3,"MONSOON",4,"POST MONSOON/AUTUMN")</f>
        <v>WINTER</v>
      </c>
    </row>
    <row r="565" spans="1:17" ht="12.75" x14ac:dyDescent="0.2">
      <c r="A565" s="9">
        <v>564</v>
      </c>
      <c r="B565" s="8">
        <v>40568</v>
      </c>
      <c r="C565" s="7">
        <v>1</v>
      </c>
      <c r="D565" s="7">
        <v>0</v>
      </c>
      <c r="E565" s="7">
        <v>1</v>
      </c>
      <c r="F565" s="7">
        <v>16</v>
      </c>
      <c r="G565" s="7" t="b">
        <v>0</v>
      </c>
      <c r="H565" s="7">
        <v>2</v>
      </c>
      <c r="I565" s="7">
        <v>2</v>
      </c>
      <c r="J565" s="37">
        <v>0.32</v>
      </c>
      <c r="K565" s="6" t="str">
        <f t="shared" si="8"/>
        <v>Tue</v>
      </c>
      <c r="L565" s="25">
        <f>IF(DATA_1_M[[#This Row],[TEMP]]="",AVERAGE(DATA_1_M[TEMP]),DATA_1_M[[#This Row],[TEMP]])</f>
        <v>0.32</v>
      </c>
      <c r="M565" s="64">
        <f>TIME(DATA_1_M[[#This Row],[HR]],,)</f>
        <v>0.66666666666666663</v>
      </c>
      <c r="N565" s="7" t="str">
        <f>TEXT(DATA_1_M[[#This Row],[DTEDAY]],"MMM")</f>
        <v>Jan</v>
      </c>
      <c r="O565" s="7" t="str">
        <f>TEXT(DATA_1_M[[#This Row],[DTEDAY]],"YYY")</f>
        <v>2011</v>
      </c>
      <c r="P565" s="7" t="str" cm="1">
        <f t="array" ref="P565">_xlfn.SWITCH(DATA_1_M[[#This Row],[WEATHERSIT]],1,"CLEAR SKY",2,"MIST SKY",3,"DARK SKY",4,"RAINY &amp; DARK SKY")</f>
        <v>MIST SKY</v>
      </c>
      <c r="Q565" s="7" t="str" cm="1">
        <f t="array" ref="Q565">_xlfn.SWITCH(DATA_1_M[[#This Row],[SEASON]],1,"WINTER",2,"SUMMER",3,"MONSOON",4,"POST MONSOON/AUTUMN")</f>
        <v>WINTER</v>
      </c>
    </row>
    <row r="566" spans="1:17" ht="12.75" x14ac:dyDescent="0.2">
      <c r="A566" s="9">
        <v>565</v>
      </c>
      <c r="B566" s="8">
        <v>40568</v>
      </c>
      <c r="C566" s="7">
        <v>1</v>
      </c>
      <c r="D566" s="7">
        <v>0</v>
      </c>
      <c r="E566" s="7">
        <v>1</v>
      </c>
      <c r="F566" s="7">
        <v>17</v>
      </c>
      <c r="G566" s="7" t="b">
        <v>0</v>
      </c>
      <c r="H566" s="7">
        <v>2</v>
      </c>
      <c r="I566" s="7">
        <v>1</v>
      </c>
      <c r="J566" s="37">
        <v>0.3</v>
      </c>
      <c r="K566" s="6" t="str">
        <f t="shared" si="8"/>
        <v>Tue</v>
      </c>
      <c r="L566" s="25">
        <f>IF(DATA_1_M[[#This Row],[TEMP]]="",AVERAGE(DATA_1_M[TEMP]),DATA_1_M[[#This Row],[TEMP]])</f>
        <v>0.3</v>
      </c>
      <c r="M566" s="64">
        <f>TIME(DATA_1_M[[#This Row],[HR]],,)</f>
        <v>0.70833333333333337</v>
      </c>
      <c r="N566" s="7" t="str">
        <f>TEXT(DATA_1_M[[#This Row],[DTEDAY]],"MMM")</f>
        <v>Jan</v>
      </c>
      <c r="O566" s="7" t="str">
        <f>TEXT(DATA_1_M[[#This Row],[DTEDAY]],"YYY")</f>
        <v>2011</v>
      </c>
      <c r="P566" s="7" t="str" cm="1">
        <f t="array" ref="P566">_xlfn.SWITCH(DATA_1_M[[#This Row],[WEATHERSIT]],1,"CLEAR SKY",2,"MIST SKY",3,"DARK SKY",4,"RAINY &amp; DARK SKY")</f>
        <v>CLEAR SKY</v>
      </c>
      <c r="Q566" s="7" t="str" cm="1">
        <f t="array" ref="Q566">_xlfn.SWITCH(DATA_1_M[[#This Row],[SEASON]],1,"WINTER",2,"SUMMER",3,"MONSOON",4,"POST MONSOON/AUTUMN")</f>
        <v>WINTER</v>
      </c>
    </row>
    <row r="567" spans="1:17" ht="12.75" x14ac:dyDescent="0.2">
      <c r="A567" s="9">
        <v>566</v>
      </c>
      <c r="B567" s="8">
        <v>40568</v>
      </c>
      <c r="C567" s="7">
        <v>1</v>
      </c>
      <c r="D567" s="7">
        <v>0</v>
      </c>
      <c r="E567" s="7">
        <v>1</v>
      </c>
      <c r="F567" s="7">
        <v>18</v>
      </c>
      <c r="G567" s="7" t="b">
        <v>0</v>
      </c>
      <c r="H567" s="7">
        <v>2</v>
      </c>
      <c r="I567" s="7">
        <v>2</v>
      </c>
      <c r="J567" s="37">
        <v>0.3</v>
      </c>
      <c r="K567" s="6" t="str">
        <f t="shared" si="8"/>
        <v>Tue</v>
      </c>
      <c r="L567" s="25">
        <f>IF(DATA_1_M[[#This Row],[TEMP]]="",AVERAGE(DATA_1_M[TEMP]),DATA_1_M[[#This Row],[TEMP]])</f>
        <v>0.3</v>
      </c>
      <c r="M567" s="64">
        <f>TIME(DATA_1_M[[#This Row],[HR]],,)</f>
        <v>0.75</v>
      </c>
      <c r="N567" s="7" t="str">
        <f>TEXT(DATA_1_M[[#This Row],[DTEDAY]],"MMM")</f>
        <v>Jan</v>
      </c>
      <c r="O567" s="7" t="str">
        <f>TEXT(DATA_1_M[[#This Row],[DTEDAY]],"YYY")</f>
        <v>2011</v>
      </c>
      <c r="P567" s="7" t="str" cm="1">
        <f t="array" ref="P567">_xlfn.SWITCH(DATA_1_M[[#This Row],[WEATHERSIT]],1,"CLEAR SKY",2,"MIST SKY",3,"DARK SKY",4,"RAINY &amp; DARK SKY")</f>
        <v>MIST SKY</v>
      </c>
      <c r="Q567" s="7" t="str" cm="1">
        <f t="array" ref="Q567">_xlfn.SWITCH(DATA_1_M[[#This Row],[SEASON]],1,"WINTER",2,"SUMMER",3,"MONSOON",4,"POST MONSOON/AUTUMN")</f>
        <v>WINTER</v>
      </c>
    </row>
    <row r="568" spans="1:17" ht="12.75" x14ac:dyDescent="0.2">
      <c r="A568" s="9">
        <v>567</v>
      </c>
      <c r="B568" s="8">
        <v>40568</v>
      </c>
      <c r="C568" s="7">
        <v>1</v>
      </c>
      <c r="D568" s="7">
        <v>0</v>
      </c>
      <c r="E568" s="7">
        <v>1</v>
      </c>
      <c r="F568" s="7">
        <v>19</v>
      </c>
      <c r="G568" s="7" t="b">
        <v>0</v>
      </c>
      <c r="H568" s="7">
        <v>2</v>
      </c>
      <c r="I568" s="7">
        <v>2</v>
      </c>
      <c r="J568" s="37">
        <v>0.26</v>
      </c>
      <c r="K568" s="6" t="str">
        <f t="shared" si="8"/>
        <v>Tue</v>
      </c>
      <c r="L568" s="25">
        <f>IF(DATA_1_M[[#This Row],[TEMP]]="",AVERAGE(DATA_1_M[TEMP]),DATA_1_M[[#This Row],[TEMP]])</f>
        <v>0.26</v>
      </c>
      <c r="M568" s="64">
        <f>TIME(DATA_1_M[[#This Row],[HR]],,)</f>
        <v>0.79166666666666663</v>
      </c>
      <c r="N568" s="7" t="str">
        <f>TEXT(DATA_1_M[[#This Row],[DTEDAY]],"MMM")</f>
        <v>Jan</v>
      </c>
      <c r="O568" s="7" t="str">
        <f>TEXT(DATA_1_M[[#This Row],[DTEDAY]],"YYY")</f>
        <v>2011</v>
      </c>
      <c r="P568" s="7" t="str" cm="1">
        <f t="array" ref="P568">_xlfn.SWITCH(DATA_1_M[[#This Row],[WEATHERSIT]],1,"CLEAR SKY",2,"MIST SKY",3,"DARK SKY",4,"RAINY &amp; DARK SKY")</f>
        <v>MIST SKY</v>
      </c>
      <c r="Q568" s="7" t="str" cm="1">
        <f t="array" ref="Q568">_xlfn.SWITCH(DATA_1_M[[#This Row],[SEASON]],1,"WINTER",2,"SUMMER",3,"MONSOON",4,"POST MONSOON/AUTUMN")</f>
        <v>WINTER</v>
      </c>
    </row>
    <row r="569" spans="1:17" ht="12.75" x14ac:dyDescent="0.2">
      <c r="A569" s="9">
        <v>568</v>
      </c>
      <c r="B569" s="8">
        <v>40568</v>
      </c>
      <c r="C569" s="7">
        <v>1</v>
      </c>
      <c r="D569" s="7">
        <v>0</v>
      </c>
      <c r="E569" s="7">
        <v>1</v>
      </c>
      <c r="F569" s="7">
        <v>20</v>
      </c>
      <c r="G569" s="7" t="b">
        <v>0</v>
      </c>
      <c r="H569" s="7">
        <v>2</v>
      </c>
      <c r="I569" s="7">
        <v>1</v>
      </c>
      <c r="J569" s="37">
        <v>0.24</v>
      </c>
      <c r="K569" s="6" t="str">
        <f t="shared" si="8"/>
        <v>Tue</v>
      </c>
      <c r="L569" s="25">
        <f>IF(DATA_1_M[[#This Row],[TEMP]]="",AVERAGE(DATA_1_M[TEMP]),DATA_1_M[[#This Row],[TEMP]])</f>
        <v>0.24</v>
      </c>
      <c r="M569" s="64">
        <f>TIME(DATA_1_M[[#This Row],[HR]],,)</f>
        <v>0.83333333333333337</v>
      </c>
      <c r="N569" s="7" t="str">
        <f>TEXT(DATA_1_M[[#This Row],[DTEDAY]],"MMM")</f>
        <v>Jan</v>
      </c>
      <c r="O569" s="7" t="str">
        <f>TEXT(DATA_1_M[[#This Row],[DTEDAY]],"YYY")</f>
        <v>2011</v>
      </c>
      <c r="P569" s="7" t="str" cm="1">
        <f t="array" ref="P569">_xlfn.SWITCH(DATA_1_M[[#This Row],[WEATHERSIT]],1,"CLEAR SKY",2,"MIST SKY",3,"DARK SKY",4,"RAINY &amp; DARK SKY")</f>
        <v>CLEAR SKY</v>
      </c>
      <c r="Q569" s="7" t="str" cm="1">
        <f t="array" ref="Q569">_xlfn.SWITCH(DATA_1_M[[#This Row],[SEASON]],1,"WINTER",2,"SUMMER",3,"MONSOON",4,"POST MONSOON/AUTUMN")</f>
        <v>WINTER</v>
      </c>
    </row>
    <row r="570" spans="1:17" ht="12.75" x14ac:dyDescent="0.2">
      <c r="A570" s="9">
        <v>569</v>
      </c>
      <c r="B570" s="8">
        <v>40568</v>
      </c>
      <c r="C570" s="7">
        <v>1</v>
      </c>
      <c r="D570" s="7">
        <v>0</v>
      </c>
      <c r="E570" s="7">
        <v>1</v>
      </c>
      <c r="F570" s="7">
        <v>21</v>
      </c>
      <c r="G570" s="7" t="b">
        <v>0</v>
      </c>
      <c r="H570" s="7">
        <v>2</v>
      </c>
      <c r="I570" s="7">
        <v>1</v>
      </c>
      <c r="J570" s="37">
        <v>0.24</v>
      </c>
      <c r="K570" s="6" t="str">
        <f t="shared" si="8"/>
        <v>Tue</v>
      </c>
      <c r="L570" s="25">
        <f>IF(DATA_1_M[[#This Row],[TEMP]]="",AVERAGE(DATA_1_M[TEMP]),DATA_1_M[[#This Row],[TEMP]])</f>
        <v>0.24</v>
      </c>
      <c r="M570" s="64">
        <f>TIME(DATA_1_M[[#This Row],[HR]],,)</f>
        <v>0.875</v>
      </c>
      <c r="N570" s="7" t="str">
        <f>TEXT(DATA_1_M[[#This Row],[DTEDAY]],"MMM")</f>
        <v>Jan</v>
      </c>
      <c r="O570" s="7" t="str">
        <f>TEXT(DATA_1_M[[#This Row],[DTEDAY]],"YYY")</f>
        <v>2011</v>
      </c>
      <c r="P570" s="7" t="str" cm="1">
        <f t="array" ref="P570">_xlfn.SWITCH(DATA_1_M[[#This Row],[WEATHERSIT]],1,"CLEAR SKY",2,"MIST SKY",3,"DARK SKY",4,"RAINY &amp; DARK SKY")</f>
        <v>CLEAR SKY</v>
      </c>
      <c r="Q570" s="7" t="str" cm="1">
        <f t="array" ref="Q570">_xlfn.SWITCH(DATA_1_M[[#This Row],[SEASON]],1,"WINTER",2,"SUMMER",3,"MONSOON",4,"POST MONSOON/AUTUMN")</f>
        <v>WINTER</v>
      </c>
    </row>
    <row r="571" spans="1:17" ht="12.75" x14ac:dyDescent="0.2">
      <c r="A571" s="9">
        <v>570</v>
      </c>
      <c r="B571" s="8">
        <v>40568</v>
      </c>
      <c r="C571" s="7">
        <v>1</v>
      </c>
      <c r="D571" s="7">
        <v>0</v>
      </c>
      <c r="E571" s="7">
        <v>1</v>
      </c>
      <c r="F571" s="7">
        <v>22</v>
      </c>
      <c r="G571" s="7" t="b">
        <v>0</v>
      </c>
      <c r="H571" s="7">
        <v>2</v>
      </c>
      <c r="I571" s="7">
        <v>1</v>
      </c>
      <c r="J571" s="37">
        <v>0.22</v>
      </c>
      <c r="K571" s="6" t="str">
        <f t="shared" si="8"/>
        <v>Tue</v>
      </c>
      <c r="L571" s="25">
        <f>IF(DATA_1_M[[#This Row],[TEMP]]="",AVERAGE(DATA_1_M[TEMP]),DATA_1_M[[#This Row],[TEMP]])</f>
        <v>0.22</v>
      </c>
      <c r="M571" s="64">
        <f>TIME(DATA_1_M[[#This Row],[HR]],,)</f>
        <v>0.91666666666666663</v>
      </c>
      <c r="N571" s="7" t="str">
        <f>TEXT(DATA_1_M[[#This Row],[DTEDAY]],"MMM")</f>
        <v>Jan</v>
      </c>
      <c r="O571" s="7" t="str">
        <f>TEXT(DATA_1_M[[#This Row],[DTEDAY]],"YYY")</f>
        <v>2011</v>
      </c>
      <c r="P571" s="7" t="str" cm="1">
        <f t="array" ref="P571">_xlfn.SWITCH(DATA_1_M[[#This Row],[WEATHERSIT]],1,"CLEAR SKY",2,"MIST SKY",3,"DARK SKY",4,"RAINY &amp; DARK SKY")</f>
        <v>CLEAR SKY</v>
      </c>
      <c r="Q571" s="7" t="str" cm="1">
        <f t="array" ref="Q571">_xlfn.SWITCH(DATA_1_M[[#This Row],[SEASON]],1,"WINTER",2,"SUMMER",3,"MONSOON",4,"POST MONSOON/AUTUMN")</f>
        <v>WINTER</v>
      </c>
    </row>
    <row r="572" spans="1:17" ht="12.75" x14ac:dyDescent="0.2">
      <c r="A572" s="9">
        <v>571</v>
      </c>
      <c r="B572" s="8">
        <v>40568</v>
      </c>
      <c r="C572" s="7">
        <v>1</v>
      </c>
      <c r="D572" s="7">
        <v>0</v>
      </c>
      <c r="E572" s="7">
        <v>1</v>
      </c>
      <c r="F572" s="7">
        <v>23</v>
      </c>
      <c r="G572" s="7" t="b">
        <v>0</v>
      </c>
      <c r="H572" s="7">
        <v>2</v>
      </c>
      <c r="I572" s="7">
        <v>2</v>
      </c>
      <c r="J572" s="37">
        <v>0.22</v>
      </c>
      <c r="K572" s="6" t="str">
        <f t="shared" si="8"/>
        <v>Tue</v>
      </c>
      <c r="L572" s="25">
        <f>IF(DATA_1_M[[#This Row],[TEMP]]="",AVERAGE(DATA_1_M[TEMP]),DATA_1_M[[#This Row],[TEMP]])</f>
        <v>0.22</v>
      </c>
      <c r="M572" s="64">
        <f>TIME(DATA_1_M[[#This Row],[HR]],,)</f>
        <v>0.95833333333333337</v>
      </c>
      <c r="N572" s="7" t="str">
        <f>TEXT(DATA_1_M[[#This Row],[DTEDAY]],"MMM")</f>
        <v>Jan</v>
      </c>
      <c r="O572" s="7" t="str">
        <f>TEXT(DATA_1_M[[#This Row],[DTEDAY]],"YYY")</f>
        <v>2011</v>
      </c>
      <c r="P572" s="7" t="str" cm="1">
        <f t="array" ref="P572">_xlfn.SWITCH(DATA_1_M[[#This Row],[WEATHERSIT]],1,"CLEAR SKY",2,"MIST SKY",3,"DARK SKY",4,"RAINY &amp; DARK SKY")</f>
        <v>MIST SKY</v>
      </c>
      <c r="Q572" s="7" t="str" cm="1">
        <f t="array" ref="Q572">_xlfn.SWITCH(DATA_1_M[[#This Row],[SEASON]],1,"WINTER",2,"SUMMER",3,"MONSOON",4,"POST MONSOON/AUTUMN")</f>
        <v>WINTER</v>
      </c>
    </row>
    <row r="573" spans="1:17" ht="12.75" x14ac:dyDescent="0.2">
      <c r="A573" s="9">
        <v>572</v>
      </c>
      <c r="B573" s="8">
        <v>40569</v>
      </c>
      <c r="C573" s="7">
        <v>1</v>
      </c>
      <c r="D573" s="7">
        <v>0</v>
      </c>
      <c r="E573" s="7">
        <v>1</v>
      </c>
      <c r="F573" s="7">
        <v>0</v>
      </c>
      <c r="G573" s="7" t="b">
        <v>0</v>
      </c>
      <c r="H573" s="7">
        <v>3</v>
      </c>
      <c r="I573" s="7">
        <v>2</v>
      </c>
      <c r="J573" s="37">
        <v>0.22</v>
      </c>
      <c r="K573" s="6" t="str">
        <f t="shared" si="8"/>
        <v>Wed</v>
      </c>
      <c r="L573" s="25">
        <f>IF(DATA_1_M[[#This Row],[TEMP]]="",AVERAGE(DATA_1_M[TEMP]),DATA_1_M[[#This Row],[TEMP]])</f>
        <v>0.22</v>
      </c>
      <c r="M573" s="64">
        <f>TIME(DATA_1_M[[#This Row],[HR]],,)</f>
        <v>0</v>
      </c>
      <c r="N573" s="7" t="str">
        <f>TEXT(DATA_1_M[[#This Row],[DTEDAY]],"MMM")</f>
        <v>Jan</v>
      </c>
      <c r="O573" s="7" t="str">
        <f>TEXT(DATA_1_M[[#This Row],[DTEDAY]],"YYY")</f>
        <v>2011</v>
      </c>
      <c r="P573" s="7" t="str" cm="1">
        <f t="array" ref="P573">_xlfn.SWITCH(DATA_1_M[[#This Row],[WEATHERSIT]],1,"CLEAR SKY",2,"MIST SKY",3,"DARK SKY",4,"RAINY &amp; DARK SKY")</f>
        <v>MIST SKY</v>
      </c>
      <c r="Q573" s="7" t="str" cm="1">
        <f t="array" ref="Q573">_xlfn.SWITCH(DATA_1_M[[#This Row],[SEASON]],1,"WINTER",2,"SUMMER",3,"MONSOON",4,"POST MONSOON/AUTUMN")</f>
        <v>WINTER</v>
      </c>
    </row>
    <row r="574" spans="1:17" ht="12.75" x14ac:dyDescent="0.2">
      <c r="A574" s="9">
        <v>573</v>
      </c>
      <c r="B574" s="8">
        <v>40569</v>
      </c>
      <c r="C574" s="7">
        <v>1</v>
      </c>
      <c r="D574" s="7">
        <v>0</v>
      </c>
      <c r="E574" s="7">
        <v>1</v>
      </c>
      <c r="F574" s="7">
        <v>1</v>
      </c>
      <c r="G574" s="7" t="b">
        <v>0</v>
      </c>
      <c r="H574" s="7">
        <v>3</v>
      </c>
      <c r="I574" s="7">
        <v>2</v>
      </c>
      <c r="J574" s="37">
        <v>0.24</v>
      </c>
      <c r="K574" s="6" t="str">
        <f t="shared" si="8"/>
        <v>Wed</v>
      </c>
      <c r="L574" s="25">
        <f>IF(DATA_1_M[[#This Row],[TEMP]]="",AVERAGE(DATA_1_M[TEMP]),DATA_1_M[[#This Row],[TEMP]])</f>
        <v>0.24</v>
      </c>
      <c r="M574" s="64">
        <f>TIME(DATA_1_M[[#This Row],[HR]],,)</f>
        <v>4.1666666666666664E-2</v>
      </c>
      <c r="N574" s="7" t="str">
        <f>TEXT(DATA_1_M[[#This Row],[DTEDAY]],"MMM")</f>
        <v>Jan</v>
      </c>
      <c r="O574" s="7" t="str">
        <f>TEXT(DATA_1_M[[#This Row],[DTEDAY]],"YYY")</f>
        <v>2011</v>
      </c>
      <c r="P574" s="7" t="str" cm="1">
        <f t="array" ref="P574">_xlfn.SWITCH(DATA_1_M[[#This Row],[WEATHERSIT]],1,"CLEAR SKY",2,"MIST SKY",3,"DARK SKY",4,"RAINY &amp; DARK SKY")</f>
        <v>MIST SKY</v>
      </c>
      <c r="Q574" s="7" t="str" cm="1">
        <f t="array" ref="Q574">_xlfn.SWITCH(DATA_1_M[[#This Row],[SEASON]],1,"WINTER",2,"SUMMER",3,"MONSOON",4,"POST MONSOON/AUTUMN")</f>
        <v>WINTER</v>
      </c>
    </row>
    <row r="575" spans="1:17" ht="12.75" x14ac:dyDescent="0.2">
      <c r="A575" s="9">
        <v>574</v>
      </c>
      <c r="B575" s="8">
        <v>40569</v>
      </c>
      <c r="C575" s="7">
        <v>1</v>
      </c>
      <c r="D575" s="7">
        <v>0</v>
      </c>
      <c r="E575" s="7">
        <v>1</v>
      </c>
      <c r="F575" s="7">
        <v>2</v>
      </c>
      <c r="G575" s="7" t="b">
        <v>0</v>
      </c>
      <c r="H575" s="7">
        <v>3</v>
      </c>
      <c r="I575" s="7">
        <v>3</v>
      </c>
      <c r="J575" s="37">
        <v>0.22</v>
      </c>
      <c r="K575" s="6" t="str">
        <f t="shared" si="8"/>
        <v>Wed</v>
      </c>
      <c r="L575" s="25">
        <f>IF(DATA_1_M[[#This Row],[TEMP]]="",AVERAGE(DATA_1_M[TEMP]),DATA_1_M[[#This Row],[TEMP]])</f>
        <v>0.22</v>
      </c>
      <c r="M575" s="64">
        <f>TIME(DATA_1_M[[#This Row],[HR]],,)</f>
        <v>8.3333333333333329E-2</v>
      </c>
      <c r="N575" s="7" t="str">
        <f>TEXT(DATA_1_M[[#This Row],[DTEDAY]],"MMM")</f>
        <v>Jan</v>
      </c>
      <c r="O575" s="7" t="str">
        <f>TEXT(DATA_1_M[[#This Row],[DTEDAY]],"YYY")</f>
        <v>2011</v>
      </c>
      <c r="P575" s="7" t="str" cm="1">
        <f t="array" ref="P575">_xlfn.SWITCH(DATA_1_M[[#This Row],[WEATHERSIT]],1,"CLEAR SKY",2,"MIST SKY",3,"DARK SKY",4,"RAINY &amp; DARK SKY")</f>
        <v>DARK SKY</v>
      </c>
      <c r="Q575" s="7" t="str" cm="1">
        <f t="array" ref="Q575">_xlfn.SWITCH(DATA_1_M[[#This Row],[SEASON]],1,"WINTER",2,"SUMMER",3,"MONSOON",4,"POST MONSOON/AUTUMN")</f>
        <v>WINTER</v>
      </c>
    </row>
    <row r="576" spans="1:17" ht="12.75" x14ac:dyDescent="0.2">
      <c r="A576" s="9">
        <v>575</v>
      </c>
      <c r="B576" s="8">
        <v>40569</v>
      </c>
      <c r="C576" s="7">
        <v>1</v>
      </c>
      <c r="D576" s="7">
        <v>0</v>
      </c>
      <c r="E576" s="7">
        <v>1</v>
      </c>
      <c r="F576" s="7">
        <v>5</v>
      </c>
      <c r="G576" s="7" t="b">
        <v>0</v>
      </c>
      <c r="H576" s="7">
        <v>3</v>
      </c>
      <c r="I576" s="7">
        <v>3</v>
      </c>
      <c r="J576" s="37">
        <v>0.2</v>
      </c>
      <c r="K576" s="6" t="str">
        <f t="shared" si="8"/>
        <v>Wed</v>
      </c>
      <c r="L576" s="25">
        <f>IF(DATA_1_M[[#This Row],[TEMP]]="",AVERAGE(DATA_1_M[TEMP]),DATA_1_M[[#This Row],[TEMP]])</f>
        <v>0.2</v>
      </c>
      <c r="M576" s="64">
        <f>TIME(DATA_1_M[[#This Row],[HR]],,)</f>
        <v>0.20833333333333334</v>
      </c>
      <c r="N576" s="7" t="str">
        <f>TEXT(DATA_1_M[[#This Row],[DTEDAY]],"MMM")</f>
        <v>Jan</v>
      </c>
      <c r="O576" s="7" t="str">
        <f>TEXT(DATA_1_M[[#This Row],[DTEDAY]],"YYY")</f>
        <v>2011</v>
      </c>
      <c r="P576" s="7" t="str" cm="1">
        <f t="array" ref="P576">_xlfn.SWITCH(DATA_1_M[[#This Row],[WEATHERSIT]],1,"CLEAR SKY",2,"MIST SKY",3,"DARK SKY",4,"RAINY &amp; DARK SKY")</f>
        <v>DARK SKY</v>
      </c>
      <c r="Q576" s="7" t="str" cm="1">
        <f t="array" ref="Q576">_xlfn.SWITCH(DATA_1_M[[#This Row],[SEASON]],1,"WINTER",2,"SUMMER",3,"MONSOON",4,"POST MONSOON/AUTUMN")</f>
        <v>WINTER</v>
      </c>
    </row>
    <row r="577" spans="1:17" ht="12.75" x14ac:dyDescent="0.2">
      <c r="A577" s="9">
        <v>576</v>
      </c>
      <c r="B577" s="8">
        <v>40569</v>
      </c>
      <c r="C577" s="7">
        <v>1</v>
      </c>
      <c r="D577" s="7">
        <v>0</v>
      </c>
      <c r="E577" s="7">
        <v>1</v>
      </c>
      <c r="F577" s="7">
        <v>6</v>
      </c>
      <c r="G577" s="7" t="b">
        <v>0</v>
      </c>
      <c r="H577" s="7">
        <v>3</v>
      </c>
      <c r="I577" s="7">
        <v>3</v>
      </c>
      <c r="J577" s="37">
        <v>0.2</v>
      </c>
      <c r="K577" s="6" t="str">
        <f t="shared" si="8"/>
        <v>Wed</v>
      </c>
      <c r="L577" s="25">
        <f>IF(DATA_1_M[[#This Row],[TEMP]]="",AVERAGE(DATA_1_M[TEMP]),DATA_1_M[[#This Row],[TEMP]])</f>
        <v>0.2</v>
      </c>
      <c r="M577" s="64">
        <f>TIME(DATA_1_M[[#This Row],[HR]],,)</f>
        <v>0.25</v>
      </c>
      <c r="N577" s="7" t="str">
        <f>TEXT(DATA_1_M[[#This Row],[DTEDAY]],"MMM")</f>
        <v>Jan</v>
      </c>
      <c r="O577" s="7" t="str">
        <f>TEXT(DATA_1_M[[#This Row],[DTEDAY]],"YYY")</f>
        <v>2011</v>
      </c>
      <c r="P577" s="7" t="str" cm="1">
        <f t="array" ref="P577">_xlfn.SWITCH(DATA_1_M[[#This Row],[WEATHERSIT]],1,"CLEAR SKY",2,"MIST SKY",3,"DARK SKY",4,"RAINY &amp; DARK SKY")</f>
        <v>DARK SKY</v>
      </c>
      <c r="Q577" s="7" t="str" cm="1">
        <f t="array" ref="Q577">_xlfn.SWITCH(DATA_1_M[[#This Row],[SEASON]],1,"WINTER",2,"SUMMER",3,"MONSOON",4,"POST MONSOON/AUTUMN")</f>
        <v>WINTER</v>
      </c>
    </row>
    <row r="578" spans="1:17" ht="12.75" x14ac:dyDescent="0.2">
      <c r="A578" s="9">
        <v>577</v>
      </c>
      <c r="B578" s="8">
        <v>40569</v>
      </c>
      <c r="C578" s="7">
        <v>1</v>
      </c>
      <c r="D578" s="7">
        <v>0</v>
      </c>
      <c r="E578" s="7">
        <v>1</v>
      </c>
      <c r="F578" s="7">
        <v>7</v>
      </c>
      <c r="G578" s="7" t="b">
        <v>0</v>
      </c>
      <c r="H578" s="7">
        <v>3</v>
      </c>
      <c r="I578" s="7">
        <v>3</v>
      </c>
      <c r="J578" s="37">
        <v>0.22</v>
      </c>
      <c r="K578" s="6" t="str">
        <f t="shared" ref="K578:K611" si="9">TEXT(H578+1,"DDD")</f>
        <v>Wed</v>
      </c>
      <c r="L578" s="25">
        <f>IF(DATA_1_M[[#This Row],[TEMP]]="",AVERAGE(DATA_1_M[TEMP]),DATA_1_M[[#This Row],[TEMP]])</f>
        <v>0.22</v>
      </c>
      <c r="M578" s="64">
        <f>TIME(DATA_1_M[[#This Row],[HR]],,)</f>
        <v>0.29166666666666669</v>
      </c>
      <c r="N578" s="7" t="str">
        <f>TEXT(DATA_1_M[[#This Row],[DTEDAY]],"MMM")</f>
        <v>Jan</v>
      </c>
      <c r="O578" s="7" t="str">
        <f>TEXT(DATA_1_M[[#This Row],[DTEDAY]],"YYY")</f>
        <v>2011</v>
      </c>
      <c r="P578" s="7" t="str" cm="1">
        <f t="array" ref="P578">_xlfn.SWITCH(DATA_1_M[[#This Row],[WEATHERSIT]],1,"CLEAR SKY",2,"MIST SKY",3,"DARK SKY",4,"RAINY &amp; DARK SKY")</f>
        <v>DARK SKY</v>
      </c>
      <c r="Q578" s="7" t="str" cm="1">
        <f t="array" ref="Q578">_xlfn.SWITCH(DATA_1_M[[#This Row],[SEASON]],1,"WINTER",2,"SUMMER",3,"MONSOON",4,"POST MONSOON/AUTUMN")</f>
        <v>WINTER</v>
      </c>
    </row>
    <row r="579" spans="1:17" ht="12.75" x14ac:dyDescent="0.2">
      <c r="A579" s="9">
        <v>578</v>
      </c>
      <c r="B579" s="8">
        <v>40569</v>
      </c>
      <c r="C579" s="7">
        <v>1</v>
      </c>
      <c r="D579" s="7">
        <v>0</v>
      </c>
      <c r="E579" s="7">
        <v>1</v>
      </c>
      <c r="F579" s="7">
        <v>8</v>
      </c>
      <c r="G579" s="7" t="b">
        <v>0</v>
      </c>
      <c r="H579" s="7">
        <v>3</v>
      </c>
      <c r="I579" s="7">
        <v>3</v>
      </c>
      <c r="J579" s="37">
        <v>0.22</v>
      </c>
      <c r="K579" s="6" t="str">
        <f t="shared" si="9"/>
        <v>Wed</v>
      </c>
      <c r="L579" s="25">
        <f>IF(DATA_1_M[[#This Row],[TEMP]]="",AVERAGE(DATA_1_M[TEMP]),DATA_1_M[[#This Row],[TEMP]])</f>
        <v>0.22</v>
      </c>
      <c r="M579" s="64">
        <f>TIME(DATA_1_M[[#This Row],[HR]],,)</f>
        <v>0.33333333333333331</v>
      </c>
      <c r="N579" s="7" t="str">
        <f>TEXT(DATA_1_M[[#This Row],[DTEDAY]],"MMM")</f>
        <v>Jan</v>
      </c>
      <c r="O579" s="7" t="str">
        <f>TEXT(DATA_1_M[[#This Row],[DTEDAY]],"YYY")</f>
        <v>2011</v>
      </c>
      <c r="P579" s="7" t="str" cm="1">
        <f t="array" ref="P579">_xlfn.SWITCH(DATA_1_M[[#This Row],[WEATHERSIT]],1,"CLEAR SKY",2,"MIST SKY",3,"DARK SKY",4,"RAINY &amp; DARK SKY")</f>
        <v>DARK SKY</v>
      </c>
      <c r="Q579" s="7" t="str" cm="1">
        <f t="array" ref="Q579">_xlfn.SWITCH(DATA_1_M[[#This Row],[SEASON]],1,"WINTER",2,"SUMMER",3,"MONSOON",4,"POST MONSOON/AUTUMN")</f>
        <v>WINTER</v>
      </c>
    </row>
    <row r="580" spans="1:17" ht="12.75" x14ac:dyDescent="0.2">
      <c r="A580" s="9">
        <v>579</v>
      </c>
      <c r="B580" s="8">
        <v>40569</v>
      </c>
      <c r="C580" s="7">
        <v>1</v>
      </c>
      <c r="D580" s="7">
        <v>0</v>
      </c>
      <c r="E580" s="7">
        <v>1</v>
      </c>
      <c r="F580" s="7">
        <v>9</v>
      </c>
      <c r="G580" s="7" t="b">
        <v>0</v>
      </c>
      <c r="H580" s="7">
        <v>3</v>
      </c>
      <c r="I580" s="7">
        <v>3</v>
      </c>
      <c r="J580" s="37">
        <v>0.22</v>
      </c>
      <c r="K580" s="6" t="str">
        <f t="shared" si="9"/>
        <v>Wed</v>
      </c>
      <c r="L580" s="25">
        <f>IF(DATA_1_M[[#This Row],[TEMP]]="",AVERAGE(DATA_1_M[TEMP]),DATA_1_M[[#This Row],[TEMP]])</f>
        <v>0.22</v>
      </c>
      <c r="M580" s="64">
        <f>TIME(DATA_1_M[[#This Row],[HR]],,)</f>
        <v>0.375</v>
      </c>
      <c r="N580" s="7" t="str">
        <f>TEXT(DATA_1_M[[#This Row],[DTEDAY]],"MMM")</f>
        <v>Jan</v>
      </c>
      <c r="O580" s="7" t="str">
        <f>TEXT(DATA_1_M[[#This Row],[DTEDAY]],"YYY")</f>
        <v>2011</v>
      </c>
      <c r="P580" s="7" t="str" cm="1">
        <f t="array" ref="P580">_xlfn.SWITCH(DATA_1_M[[#This Row],[WEATHERSIT]],1,"CLEAR SKY",2,"MIST SKY",3,"DARK SKY",4,"RAINY &amp; DARK SKY")</f>
        <v>DARK SKY</v>
      </c>
      <c r="Q580" s="7" t="str" cm="1">
        <f t="array" ref="Q580">_xlfn.SWITCH(DATA_1_M[[#This Row],[SEASON]],1,"WINTER",2,"SUMMER",3,"MONSOON",4,"POST MONSOON/AUTUMN")</f>
        <v>WINTER</v>
      </c>
    </row>
    <row r="581" spans="1:17" ht="12.75" x14ac:dyDescent="0.2">
      <c r="A581" s="9">
        <v>580</v>
      </c>
      <c r="B581" s="8">
        <v>40569</v>
      </c>
      <c r="C581" s="7">
        <v>1</v>
      </c>
      <c r="D581" s="7">
        <v>0</v>
      </c>
      <c r="E581" s="7">
        <v>1</v>
      </c>
      <c r="F581" s="7">
        <v>10</v>
      </c>
      <c r="G581" s="7" t="b">
        <v>0</v>
      </c>
      <c r="H581" s="7">
        <v>3</v>
      </c>
      <c r="I581" s="7">
        <v>3</v>
      </c>
      <c r="J581" s="37">
        <v>0.22</v>
      </c>
      <c r="K581" s="6" t="str">
        <f t="shared" si="9"/>
        <v>Wed</v>
      </c>
      <c r="L581" s="25">
        <f>IF(DATA_1_M[[#This Row],[TEMP]]="",AVERAGE(DATA_1_M[TEMP]),DATA_1_M[[#This Row],[TEMP]])</f>
        <v>0.22</v>
      </c>
      <c r="M581" s="64">
        <f>TIME(DATA_1_M[[#This Row],[HR]],,)</f>
        <v>0.41666666666666669</v>
      </c>
      <c r="N581" s="7" t="str">
        <f>TEXT(DATA_1_M[[#This Row],[DTEDAY]],"MMM")</f>
        <v>Jan</v>
      </c>
      <c r="O581" s="7" t="str">
        <f>TEXT(DATA_1_M[[#This Row],[DTEDAY]],"YYY")</f>
        <v>2011</v>
      </c>
      <c r="P581" s="7" t="str" cm="1">
        <f t="array" ref="P581">_xlfn.SWITCH(DATA_1_M[[#This Row],[WEATHERSIT]],1,"CLEAR SKY",2,"MIST SKY",3,"DARK SKY",4,"RAINY &amp; DARK SKY")</f>
        <v>DARK SKY</v>
      </c>
      <c r="Q581" s="7" t="str" cm="1">
        <f t="array" ref="Q581">_xlfn.SWITCH(DATA_1_M[[#This Row],[SEASON]],1,"WINTER",2,"SUMMER",3,"MONSOON",4,"POST MONSOON/AUTUMN")</f>
        <v>WINTER</v>
      </c>
    </row>
    <row r="582" spans="1:17" ht="12.75" x14ac:dyDescent="0.2">
      <c r="A582" s="9">
        <v>581</v>
      </c>
      <c r="B582" s="8">
        <v>40569</v>
      </c>
      <c r="C582" s="7">
        <v>1</v>
      </c>
      <c r="D582" s="7">
        <v>0</v>
      </c>
      <c r="E582" s="7">
        <v>1</v>
      </c>
      <c r="F582" s="7">
        <v>11</v>
      </c>
      <c r="G582" s="7" t="b">
        <v>0</v>
      </c>
      <c r="H582" s="7">
        <v>3</v>
      </c>
      <c r="I582" s="7">
        <v>3</v>
      </c>
      <c r="J582" s="37">
        <v>0.22</v>
      </c>
      <c r="K582" s="6" t="str">
        <f t="shared" si="9"/>
        <v>Wed</v>
      </c>
      <c r="L582" s="25">
        <f>IF(DATA_1_M[[#This Row],[TEMP]]="",AVERAGE(DATA_1_M[TEMP]),DATA_1_M[[#This Row],[TEMP]])</f>
        <v>0.22</v>
      </c>
      <c r="M582" s="64">
        <f>TIME(DATA_1_M[[#This Row],[HR]],,)</f>
        <v>0.45833333333333331</v>
      </c>
      <c r="N582" s="7" t="str">
        <f>TEXT(DATA_1_M[[#This Row],[DTEDAY]],"MMM")</f>
        <v>Jan</v>
      </c>
      <c r="O582" s="7" t="str">
        <f>TEXT(DATA_1_M[[#This Row],[DTEDAY]],"YYY")</f>
        <v>2011</v>
      </c>
      <c r="P582" s="7" t="str" cm="1">
        <f t="array" ref="P582">_xlfn.SWITCH(DATA_1_M[[#This Row],[WEATHERSIT]],1,"CLEAR SKY",2,"MIST SKY",3,"DARK SKY",4,"RAINY &amp; DARK SKY")</f>
        <v>DARK SKY</v>
      </c>
      <c r="Q582" s="7" t="str" cm="1">
        <f t="array" ref="Q582">_xlfn.SWITCH(DATA_1_M[[#This Row],[SEASON]],1,"WINTER",2,"SUMMER",3,"MONSOON",4,"POST MONSOON/AUTUMN")</f>
        <v>WINTER</v>
      </c>
    </row>
    <row r="583" spans="1:17" ht="12.75" x14ac:dyDescent="0.2">
      <c r="A583" s="9">
        <v>582</v>
      </c>
      <c r="B583" s="8">
        <v>40569</v>
      </c>
      <c r="C583" s="7">
        <v>1</v>
      </c>
      <c r="D583" s="7">
        <v>0</v>
      </c>
      <c r="E583" s="7">
        <v>1</v>
      </c>
      <c r="F583" s="7">
        <v>12</v>
      </c>
      <c r="G583" s="7" t="b">
        <v>0</v>
      </c>
      <c r="H583" s="7">
        <v>3</v>
      </c>
      <c r="I583" s="7">
        <v>3</v>
      </c>
      <c r="J583" s="37">
        <v>0.22</v>
      </c>
      <c r="K583" s="6" t="str">
        <f t="shared" si="9"/>
        <v>Wed</v>
      </c>
      <c r="L583" s="25">
        <f>IF(DATA_1_M[[#This Row],[TEMP]]="",AVERAGE(DATA_1_M[TEMP]),DATA_1_M[[#This Row],[TEMP]])</f>
        <v>0.22</v>
      </c>
      <c r="M583" s="64">
        <f>TIME(DATA_1_M[[#This Row],[HR]],,)</f>
        <v>0.5</v>
      </c>
      <c r="N583" s="7" t="str">
        <f>TEXT(DATA_1_M[[#This Row],[DTEDAY]],"MMM")</f>
        <v>Jan</v>
      </c>
      <c r="O583" s="7" t="str">
        <f>TEXT(DATA_1_M[[#This Row],[DTEDAY]],"YYY")</f>
        <v>2011</v>
      </c>
      <c r="P583" s="7" t="str" cm="1">
        <f t="array" ref="P583">_xlfn.SWITCH(DATA_1_M[[#This Row],[WEATHERSIT]],1,"CLEAR SKY",2,"MIST SKY",3,"DARK SKY",4,"RAINY &amp; DARK SKY")</f>
        <v>DARK SKY</v>
      </c>
      <c r="Q583" s="7" t="str" cm="1">
        <f t="array" ref="Q583">_xlfn.SWITCH(DATA_1_M[[#This Row],[SEASON]],1,"WINTER",2,"SUMMER",3,"MONSOON",4,"POST MONSOON/AUTUMN")</f>
        <v>WINTER</v>
      </c>
    </row>
    <row r="584" spans="1:17" ht="12.75" x14ac:dyDescent="0.2">
      <c r="A584" s="9">
        <v>583</v>
      </c>
      <c r="B584" s="8">
        <v>40569</v>
      </c>
      <c r="C584" s="7">
        <v>1</v>
      </c>
      <c r="D584" s="7">
        <v>0</v>
      </c>
      <c r="E584" s="7">
        <v>1</v>
      </c>
      <c r="F584" s="7">
        <v>13</v>
      </c>
      <c r="G584" s="7" t="b">
        <v>0</v>
      </c>
      <c r="H584" s="7">
        <v>3</v>
      </c>
      <c r="I584" s="7">
        <v>3</v>
      </c>
      <c r="J584" s="37">
        <v>0.22</v>
      </c>
      <c r="K584" s="6" t="str">
        <f t="shared" si="9"/>
        <v>Wed</v>
      </c>
      <c r="L584" s="25">
        <f>IF(DATA_1_M[[#This Row],[TEMP]]="",AVERAGE(DATA_1_M[TEMP]),DATA_1_M[[#This Row],[TEMP]])</f>
        <v>0.22</v>
      </c>
      <c r="M584" s="64">
        <f>TIME(DATA_1_M[[#This Row],[HR]],,)</f>
        <v>0.54166666666666663</v>
      </c>
      <c r="N584" s="7" t="str">
        <f>TEXT(DATA_1_M[[#This Row],[DTEDAY]],"MMM")</f>
        <v>Jan</v>
      </c>
      <c r="O584" s="7" t="str">
        <f>TEXT(DATA_1_M[[#This Row],[DTEDAY]],"YYY")</f>
        <v>2011</v>
      </c>
      <c r="P584" s="7" t="str" cm="1">
        <f t="array" ref="P584">_xlfn.SWITCH(DATA_1_M[[#This Row],[WEATHERSIT]],1,"CLEAR SKY",2,"MIST SKY",3,"DARK SKY",4,"RAINY &amp; DARK SKY")</f>
        <v>DARK SKY</v>
      </c>
      <c r="Q584" s="7" t="str" cm="1">
        <f t="array" ref="Q584">_xlfn.SWITCH(DATA_1_M[[#This Row],[SEASON]],1,"WINTER",2,"SUMMER",3,"MONSOON",4,"POST MONSOON/AUTUMN")</f>
        <v>WINTER</v>
      </c>
    </row>
    <row r="585" spans="1:17" ht="12.75" x14ac:dyDescent="0.2">
      <c r="A585" s="9">
        <v>584</v>
      </c>
      <c r="B585" s="8">
        <v>40569</v>
      </c>
      <c r="C585" s="7">
        <v>1</v>
      </c>
      <c r="D585" s="7">
        <v>0</v>
      </c>
      <c r="E585" s="7">
        <v>1</v>
      </c>
      <c r="F585" s="7">
        <v>14</v>
      </c>
      <c r="G585" s="7" t="b">
        <v>0</v>
      </c>
      <c r="H585" s="7">
        <v>3</v>
      </c>
      <c r="I585" s="7">
        <v>3</v>
      </c>
      <c r="J585" s="37">
        <v>0.22</v>
      </c>
      <c r="K585" s="6" t="str">
        <f t="shared" si="9"/>
        <v>Wed</v>
      </c>
      <c r="L585" s="25">
        <f>IF(DATA_1_M[[#This Row],[TEMP]]="",AVERAGE(DATA_1_M[TEMP]),DATA_1_M[[#This Row],[TEMP]])</f>
        <v>0.22</v>
      </c>
      <c r="M585" s="64">
        <f>TIME(DATA_1_M[[#This Row],[HR]],,)</f>
        <v>0.58333333333333337</v>
      </c>
      <c r="N585" s="7" t="str">
        <f>TEXT(DATA_1_M[[#This Row],[DTEDAY]],"MMM")</f>
        <v>Jan</v>
      </c>
      <c r="O585" s="7" t="str">
        <f>TEXT(DATA_1_M[[#This Row],[DTEDAY]],"YYY")</f>
        <v>2011</v>
      </c>
      <c r="P585" s="7" t="str" cm="1">
        <f t="array" ref="P585">_xlfn.SWITCH(DATA_1_M[[#This Row],[WEATHERSIT]],1,"CLEAR SKY",2,"MIST SKY",3,"DARK SKY",4,"RAINY &amp; DARK SKY")</f>
        <v>DARK SKY</v>
      </c>
      <c r="Q585" s="7" t="str" cm="1">
        <f t="array" ref="Q585">_xlfn.SWITCH(DATA_1_M[[#This Row],[SEASON]],1,"WINTER",2,"SUMMER",3,"MONSOON",4,"POST MONSOON/AUTUMN")</f>
        <v>WINTER</v>
      </c>
    </row>
    <row r="586" spans="1:17" ht="12.75" x14ac:dyDescent="0.2">
      <c r="A586" s="9">
        <v>585</v>
      </c>
      <c r="B586" s="8">
        <v>40569</v>
      </c>
      <c r="C586" s="7">
        <v>1</v>
      </c>
      <c r="D586" s="7">
        <v>0</v>
      </c>
      <c r="E586" s="7">
        <v>1</v>
      </c>
      <c r="F586" s="7">
        <v>15</v>
      </c>
      <c r="G586" s="7" t="b">
        <v>0</v>
      </c>
      <c r="H586" s="7">
        <v>3</v>
      </c>
      <c r="I586" s="7">
        <v>3</v>
      </c>
      <c r="J586" s="37">
        <v>0.22</v>
      </c>
      <c r="K586" s="6" t="str">
        <f t="shared" si="9"/>
        <v>Wed</v>
      </c>
      <c r="L586" s="25">
        <f>IF(DATA_1_M[[#This Row],[TEMP]]="",AVERAGE(DATA_1_M[TEMP]),DATA_1_M[[#This Row],[TEMP]])</f>
        <v>0.22</v>
      </c>
      <c r="M586" s="64">
        <f>TIME(DATA_1_M[[#This Row],[HR]],,)</f>
        <v>0.625</v>
      </c>
      <c r="N586" s="7" t="str">
        <f>TEXT(DATA_1_M[[#This Row],[DTEDAY]],"MMM")</f>
        <v>Jan</v>
      </c>
      <c r="O586" s="7" t="str">
        <f>TEXT(DATA_1_M[[#This Row],[DTEDAY]],"YYY")</f>
        <v>2011</v>
      </c>
      <c r="P586" s="7" t="str" cm="1">
        <f t="array" ref="P586">_xlfn.SWITCH(DATA_1_M[[#This Row],[WEATHERSIT]],1,"CLEAR SKY",2,"MIST SKY",3,"DARK SKY",4,"RAINY &amp; DARK SKY")</f>
        <v>DARK SKY</v>
      </c>
      <c r="Q586" s="7" t="str" cm="1">
        <f t="array" ref="Q586">_xlfn.SWITCH(DATA_1_M[[#This Row],[SEASON]],1,"WINTER",2,"SUMMER",3,"MONSOON",4,"POST MONSOON/AUTUMN")</f>
        <v>WINTER</v>
      </c>
    </row>
    <row r="587" spans="1:17" ht="12.75" x14ac:dyDescent="0.2">
      <c r="A587" s="9">
        <v>586</v>
      </c>
      <c r="B587" s="8">
        <v>40569</v>
      </c>
      <c r="C587" s="7">
        <v>1</v>
      </c>
      <c r="D587" s="7">
        <v>0</v>
      </c>
      <c r="E587" s="7">
        <v>1</v>
      </c>
      <c r="F587" s="7">
        <v>16</v>
      </c>
      <c r="G587" s="7" t="b">
        <v>0</v>
      </c>
      <c r="H587" s="7">
        <v>3</v>
      </c>
      <c r="I587" s="7">
        <v>4</v>
      </c>
      <c r="J587" s="37">
        <v>0.22</v>
      </c>
      <c r="K587" s="6" t="str">
        <f t="shared" si="9"/>
        <v>Wed</v>
      </c>
      <c r="L587" s="25">
        <f>IF(DATA_1_M[[#This Row],[TEMP]]="",AVERAGE(DATA_1_M[TEMP]),DATA_1_M[[#This Row],[TEMP]])</f>
        <v>0.22</v>
      </c>
      <c r="M587" s="64">
        <f>TIME(DATA_1_M[[#This Row],[HR]],,)</f>
        <v>0.66666666666666663</v>
      </c>
      <c r="N587" s="7" t="str">
        <f>TEXT(DATA_1_M[[#This Row],[DTEDAY]],"MMM")</f>
        <v>Jan</v>
      </c>
      <c r="O587" s="7" t="str">
        <f>TEXT(DATA_1_M[[#This Row],[DTEDAY]],"YYY")</f>
        <v>2011</v>
      </c>
      <c r="P587" s="7" t="str" cm="1">
        <f t="array" ref="P587">_xlfn.SWITCH(DATA_1_M[[#This Row],[WEATHERSIT]],1,"CLEAR SKY",2,"MIST SKY",3,"DARK SKY",4,"RAINY &amp; DARK SKY")</f>
        <v>RAINY &amp; DARK SKY</v>
      </c>
      <c r="Q587" s="7" t="str" cm="1">
        <f t="array" ref="Q587">_xlfn.SWITCH(DATA_1_M[[#This Row],[SEASON]],1,"WINTER",2,"SUMMER",3,"MONSOON",4,"POST MONSOON/AUTUMN")</f>
        <v>WINTER</v>
      </c>
    </row>
    <row r="588" spans="1:17" ht="12.75" x14ac:dyDescent="0.2">
      <c r="A588" s="9">
        <v>587</v>
      </c>
      <c r="B588" s="8">
        <v>40569</v>
      </c>
      <c r="C588" s="7">
        <v>1</v>
      </c>
      <c r="D588" s="7">
        <v>0</v>
      </c>
      <c r="E588" s="7">
        <v>1</v>
      </c>
      <c r="F588" s="7">
        <v>17</v>
      </c>
      <c r="G588" s="7" t="b">
        <v>0</v>
      </c>
      <c r="H588" s="7">
        <v>3</v>
      </c>
      <c r="I588" s="7">
        <v>3</v>
      </c>
      <c r="J588" s="37">
        <v>0.2</v>
      </c>
      <c r="K588" s="6" t="str">
        <f t="shared" si="9"/>
        <v>Wed</v>
      </c>
      <c r="L588" s="25">
        <f>IF(DATA_1_M[[#This Row],[TEMP]]="",AVERAGE(DATA_1_M[TEMP]),DATA_1_M[[#This Row],[TEMP]])</f>
        <v>0.2</v>
      </c>
      <c r="M588" s="64">
        <f>TIME(DATA_1_M[[#This Row],[HR]],,)</f>
        <v>0.70833333333333337</v>
      </c>
      <c r="N588" s="7" t="str">
        <f>TEXT(DATA_1_M[[#This Row],[DTEDAY]],"MMM")</f>
        <v>Jan</v>
      </c>
      <c r="O588" s="7" t="str">
        <f>TEXT(DATA_1_M[[#This Row],[DTEDAY]],"YYY")</f>
        <v>2011</v>
      </c>
      <c r="P588" s="7" t="str" cm="1">
        <f t="array" ref="P588">_xlfn.SWITCH(DATA_1_M[[#This Row],[WEATHERSIT]],1,"CLEAR SKY",2,"MIST SKY",3,"DARK SKY",4,"RAINY &amp; DARK SKY")</f>
        <v>DARK SKY</v>
      </c>
      <c r="Q588" s="7" t="str" cm="1">
        <f t="array" ref="Q588">_xlfn.SWITCH(DATA_1_M[[#This Row],[SEASON]],1,"WINTER",2,"SUMMER",3,"MONSOON",4,"POST MONSOON/AUTUMN")</f>
        <v>WINTER</v>
      </c>
    </row>
    <row r="589" spans="1:17" ht="12.75" x14ac:dyDescent="0.2">
      <c r="A589" s="9">
        <v>588</v>
      </c>
      <c r="B589" s="8">
        <v>40570</v>
      </c>
      <c r="C589" s="7">
        <v>1</v>
      </c>
      <c r="D589" s="7">
        <v>0</v>
      </c>
      <c r="E589" s="7">
        <v>1</v>
      </c>
      <c r="F589" s="7">
        <v>16</v>
      </c>
      <c r="G589" s="7" t="b">
        <v>0</v>
      </c>
      <c r="H589" s="7">
        <v>4</v>
      </c>
      <c r="I589" s="7">
        <v>1</v>
      </c>
      <c r="J589" s="37">
        <v>0.22</v>
      </c>
      <c r="K589" s="6" t="str">
        <f t="shared" si="9"/>
        <v>Thu</v>
      </c>
      <c r="L589" s="25">
        <f>IF(DATA_1_M[[#This Row],[TEMP]]="",AVERAGE(DATA_1_M[TEMP]),DATA_1_M[[#This Row],[TEMP]])</f>
        <v>0.22</v>
      </c>
      <c r="M589" s="64">
        <f>TIME(DATA_1_M[[#This Row],[HR]],,)</f>
        <v>0.66666666666666663</v>
      </c>
      <c r="N589" s="7" t="str">
        <f>TEXT(DATA_1_M[[#This Row],[DTEDAY]],"MMM")</f>
        <v>Jan</v>
      </c>
      <c r="O589" s="7" t="str">
        <f>TEXT(DATA_1_M[[#This Row],[DTEDAY]],"YYY")</f>
        <v>2011</v>
      </c>
      <c r="P589" s="7" t="str" cm="1">
        <f t="array" ref="P589">_xlfn.SWITCH(DATA_1_M[[#This Row],[WEATHERSIT]],1,"CLEAR SKY",2,"MIST SKY",3,"DARK SKY",4,"RAINY &amp; DARK SKY")</f>
        <v>CLEAR SKY</v>
      </c>
      <c r="Q589" s="7" t="str" cm="1">
        <f t="array" ref="Q589">_xlfn.SWITCH(DATA_1_M[[#This Row],[SEASON]],1,"WINTER",2,"SUMMER",3,"MONSOON",4,"POST MONSOON/AUTUMN")</f>
        <v>WINTER</v>
      </c>
    </row>
    <row r="590" spans="1:17" ht="12.75" x14ac:dyDescent="0.2">
      <c r="A590" s="9">
        <v>589</v>
      </c>
      <c r="B590" s="8">
        <v>40570</v>
      </c>
      <c r="C590" s="7">
        <v>1</v>
      </c>
      <c r="D590" s="7">
        <v>0</v>
      </c>
      <c r="E590" s="7">
        <v>1</v>
      </c>
      <c r="F590" s="7">
        <v>17</v>
      </c>
      <c r="G590" s="7" t="b">
        <v>0</v>
      </c>
      <c r="H590" s="7">
        <v>4</v>
      </c>
      <c r="I590" s="7">
        <v>1</v>
      </c>
      <c r="J590" s="37">
        <v>0.22</v>
      </c>
      <c r="K590" s="6" t="str">
        <f t="shared" si="9"/>
        <v>Thu</v>
      </c>
      <c r="L590" s="25">
        <f>IF(DATA_1_M[[#This Row],[TEMP]]="",AVERAGE(DATA_1_M[TEMP]),DATA_1_M[[#This Row],[TEMP]])</f>
        <v>0.22</v>
      </c>
      <c r="M590" s="64">
        <f>TIME(DATA_1_M[[#This Row],[HR]],,)</f>
        <v>0.70833333333333337</v>
      </c>
      <c r="N590" s="7" t="str">
        <f>TEXT(DATA_1_M[[#This Row],[DTEDAY]],"MMM")</f>
        <v>Jan</v>
      </c>
      <c r="O590" s="7" t="str">
        <f>TEXT(DATA_1_M[[#This Row],[DTEDAY]],"YYY")</f>
        <v>2011</v>
      </c>
      <c r="P590" s="7" t="str" cm="1">
        <f t="array" ref="P590">_xlfn.SWITCH(DATA_1_M[[#This Row],[WEATHERSIT]],1,"CLEAR SKY",2,"MIST SKY",3,"DARK SKY",4,"RAINY &amp; DARK SKY")</f>
        <v>CLEAR SKY</v>
      </c>
      <c r="Q590" s="7" t="str" cm="1">
        <f t="array" ref="Q590">_xlfn.SWITCH(DATA_1_M[[#This Row],[SEASON]],1,"WINTER",2,"SUMMER",3,"MONSOON",4,"POST MONSOON/AUTUMN")</f>
        <v>WINTER</v>
      </c>
    </row>
    <row r="591" spans="1:17" ht="12.75" x14ac:dyDescent="0.2">
      <c r="A591" s="9">
        <v>590</v>
      </c>
      <c r="B591" s="8">
        <v>40570</v>
      </c>
      <c r="C591" s="7">
        <v>1</v>
      </c>
      <c r="D591" s="7">
        <v>0</v>
      </c>
      <c r="E591" s="7">
        <v>1</v>
      </c>
      <c r="F591" s="7">
        <v>18</v>
      </c>
      <c r="G591" s="7" t="b">
        <v>0</v>
      </c>
      <c r="H591" s="7">
        <v>4</v>
      </c>
      <c r="I591" s="7">
        <v>1</v>
      </c>
      <c r="J591" s="37">
        <v>0.2</v>
      </c>
      <c r="K591" s="6" t="str">
        <f t="shared" si="9"/>
        <v>Thu</v>
      </c>
      <c r="L591" s="25">
        <f>IF(DATA_1_M[[#This Row],[TEMP]]="",AVERAGE(DATA_1_M[TEMP]),DATA_1_M[[#This Row],[TEMP]])</f>
        <v>0.2</v>
      </c>
      <c r="M591" s="64">
        <f>TIME(DATA_1_M[[#This Row],[HR]],,)</f>
        <v>0.75</v>
      </c>
      <c r="N591" s="7" t="str">
        <f>TEXT(DATA_1_M[[#This Row],[DTEDAY]],"MMM")</f>
        <v>Jan</v>
      </c>
      <c r="O591" s="7" t="str">
        <f>TEXT(DATA_1_M[[#This Row],[DTEDAY]],"YYY")</f>
        <v>2011</v>
      </c>
      <c r="P591" s="7" t="str" cm="1">
        <f t="array" ref="P591">_xlfn.SWITCH(DATA_1_M[[#This Row],[WEATHERSIT]],1,"CLEAR SKY",2,"MIST SKY",3,"DARK SKY",4,"RAINY &amp; DARK SKY")</f>
        <v>CLEAR SKY</v>
      </c>
      <c r="Q591" s="7" t="str" cm="1">
        <f t="array" ref="Q591">_xlfn.SWITCH(DATA_1_M[[#This Row],[SEASON]],1,"WINTER",2,"SUMMER",3,"MONSOON",4,"POST MONSOON/AUTUMN")</f>
        <v>WINTER</v>
      </c>
    </row>
    <row r="592" spans="1:17" ht="12.75" x14ac:dyDescent="0.2">
      <c r="A592" s="9">
        <v>591</v>
      </c>
      <c r="B592" s="8">
        <v>40570</v>
      </c>
      <c r="C592" s="7">
        <v>1</v>
      </c>
      <c r="D592" s="7">
        <v>0</v>
      </c>
      <c r="E592" s="7">
        <v>1</v>
      </c>
      <c r="F592" s="7">
        <v>19</v>
      </c>
      <c r="G592" s="7" t="b">
        <v>0</v>
      </c>
      <c r="H592" s="7">
        <v>4</v>
      </c>
      <c r="I592" s="7">
        <v>1</v>
      </c>
      <c r="J592" s="37">
        <v>0.2</v>
      </c>
      <c r="K592" s="6" t="str">
        <f t="shared" si="9"/>
        <v>Thu</v>
      </c>
      <c r="L592" s="25">
        <f>IF(DATA_1_M[[#This Row],[TEMP]]="",AVERAGE(DATA_1_M[TEMP]),DATA_1_M[[#This Row],[TEMP]])</f>
        <v>0.2</v>
      </c>
      <c r="M592" s="64">
        <f>TIME(DATA_1_M[[#This Row],[HR]],,)</f>
        <v>0.79166666666666663</v>
      </c>
      <c r="N592" s="7" t="str">
        <f>TEXT(DATA_1_M[[#This Row],[DTEDAY]],"MMM")</f>
        <v>Jan</v>
      </c>
      <c r="O592" s="7" t="str">
        <f>TEXT(DATA_1_M[[#This Row],[DTEDAY]],"YYY")</f>
        <v>2011</v>
      </c>
      <c r="P592" s="7" t="str" cm="1">
        <f t="array" ref="P592">_xlfn.SWITCH(DATA_1_M[[#This Row],[WEATHERSIT]],1,"CLEAR SKY",2,"MIST SKY",3,"DARK SKY",4,"RAINY &amp; DARK SKY")</f>
        <v>CLEAR SKY</v>
      </c>
      <c r="Q592" s="7" t="str" cm="1">
        <f t="array" ref="Q592">_xlfn.SWITCH(DATA_1_M[[#This Row],[SEASON]],1,"WINTER",2,"SUMMER",3,"MONSOON",4,"POST MONSOON/AUTUMN")</f>
        <v>WINTER</v>
      </c>
    </row>
    <row r="593" spans="1:17" ht="12.75" x14ac:dyDescent="0.2">
      <c r="A593" s="9">
        <v>592</v>
      </c>
      <c r="B593" s="8">
        <v>40570</v>
      </c>
      <c r="C593" s="7">
        <v>1</v>
      </c>
      <c r="D593" s="7">
        <v>0</v>
      </c>
      <c r="E593" s="7">
        <v>1</v>
      </c>
      <c r="F593" s="7">
        <v>20</v>
      </c>
      <c r="G593" s="7" t="b">
        <v>0</v>
      </c>
      <c r="H593" s="7">
        <v>4</v>
      </c>
      <c r="I593" s="7">
        <v>1</v>
      </c>
      <c r="J593" s="37">
        <v>0.18</v>
      </c>
      <c r="K593" s="6" t="str">
        <f t="shared" si="9"/>
        <v>Thu</v>
      </c>
      <c r="L593" s="25">
        <f>IF(DATA_1_M[[#This Row],[TEMP]]="",AVERAGE(DATA_1_M[TEMP]),DATA_1_M[[#This Row],[TEMP]])</f>
        <v>0.18</v>
      </c>
      <c r="M593" s="64">
        <f>TIME(DATA_1_M[[#This Row],[HR]],,)</f>
        <v>0.83333333333333337</v>
      </c>
      <c r="N593" s="7" t="str">
        <f>TEXT(DATA_1_M[[#This Row],[DTEDAY]],"MMM")</f>
        <v>Jan</v>
      </c>
      <c r="O593" s="7" t="str">
        <f>TEXT(DATA_1_M[[#This Row],[DTEDAY]],"YYY")</f>
        <v>2011</v>
      </c>
      <c r="P593" s="7" t="str" cm="1">
        <f t="array" ref="P593">_xlfn.SWITCH(DATA_1_M[[#This Row],[WEATHERSIT]],1,"CLEAR SKY",2,"MIST SKY",3,"DARK SKY",4,"RAINY &amp; DARK SKY")</f>
        <v>CLEAR SKY</v>
      </c>
      <c r="Q593" s="7" t="str" cm="1">
        <f t="array" ref="Q593">_xlfn.SWITCH(DATA_1_M[[#This Row],[SEASON]],1,"WINTER",2,"SUMMER",3,"MONSOON",4,"POST MONSOON/AUTUMN")</f>
        <v>WINTER</v>
      </c>
    </row>
    <row r="594" spans="1:17" ht="12.75" x14ac:dyDescent="0.2">
      <c r="A594" s="9">
        <v>593</v>
      </c>
      <c r="B594" s="8">
        <v>40570</v>
      </c>
      <c r="C594" s="7">
        <v>1</v>
      </c>
      <c r="D594" s="7">
        <v>0</v>
      </c>
      <c r="E594" s="7">
        <v>1</v>
      </c>
      <c r="F594" s="7">
        <v>21</v>
      </c>
      <c r="G594" s="7" t="b">
        <v>0</v>
      </c>
      <c r="H594" s="7">
        <v>4</v>
      </c>
      <c r="I594" s="7">
        <v>1</v>
      </c>
      <c r="J594" s="37">
        <v>0.18</v>
      </c>
      <c r="K594" s="6" t="str">
        <f t="shared" si="9"/>
        <v>Thu</v>
      </c>
      <c r="L594" s="25">
        <f>IF(DATA_1_M[[#This Row],[TEMP]]="",AVERAGE(DATA_1_M[TEMP]),DATA_1_M[[#This Row],[TEMP]])</f>
        <v>0.18</v>
      </c>
      <c r="M594" s="64">
        <f>TIME(DATA_1_M[[#This Row],[HR]],,)</f>
        <v>0.875</v>
      </c>
      <c r="N594" s="7" t="str">
        <f>TEXT(DATA_1_M[[#This Row],[DTEDAY]],"MMM")</f>
        <v>Jan</v>
      </c>
      <c r="O594" s="7" t="str">
        <f>TEXT(DATA_1_M[[#This Row],[DTEDAY]],"YYY")</f>
        <v>2011</v>
      </c>
      <c r="P594" s="7" t="str" cm="1">
        <f t="array" ref="P594">_xlfn.SWITCH(DATA_1_M[[#This Row],[WEATHERSIT]],1,"CLEAR SKY",2,"MIST SKY",3,"DARK SKY",4,"RAINY &amp; DARK SKY")</f>
        <v>CLEAR SKY</v>
      </c>
      <c r="Q594" s="7" t="str" cm="1">
        <f t="array" ref="Q594">_xlfn.SWITCH(DATA_1_M[[#This Row],[SEASON]],1,"WINTER",2,"SUMMER",3,"MONSOON",4,"POST MONSOON/AUTUMN")</f>
        <v>WINTER</v>
      </c>
    </row>
    <row r="595" spans="1:17" ht="12.75" x14ac:dyDescent="0.2">
      <c r="A595" s="9">
        <v>594</v>
      </c>
      <c r="B595" s="8">
        <v>40570</v>
      </c>
      <c r="C595" s="7">
        <v>1</v>
      </c>
      <c r="D595" s="7">
        <v>0</v>
      </c>
      <c r="E595" s="7">
        <v>1</v>
      </c>
      <c r="F595" s="7">
        <v>22</v>
      </c>
      <c r="G595" s="7" t="b">
        <v>0</v>
      </c>
      <c r="H595" s="7">
        <v>4</v>
      </c>
      <c r="I595" s="7">
        <v>1</v>
      </c>
      <c r="J595" s="37">
        <v>0.18</v>
      </c>
      <c r="K595" s="6" t="str">
        <f t="shared" si="9"/>
        <v>Thu</v>
      </c>
      <c r="L595" s="25">
        <f>IF(DATA_1_M[[#This Row],[TEMP]]="",AVERAGE(DATA_1_M[TEMP]),DATA_1_M[[#This Row],[TEMP]])</f>
        <v>0.18</v>
      </c>
      <c r="M595" s="64">
        <f>TIME(DATA_1_M[[#This Row],[HR]],,)</f>
        <v>0.91666666666666663</v>
      </c>
      <c r="N595" s="7" t="str">
        <f>TEXT(DATA_1_M[[#This Row],[DTEDAY]],"MMM")</f>
        <v>Jan</v>
      </c>
      <c r="O595" s="7" t="str">
        <f>TEXT(DATA_1_M[[#This Row],[DTEDAY]],"YYY")</f>
        <v>2011</v>
      </c>
      <c r="P595" s="7" t="str" cm="1">
        <f t="array" ref="P595">_xlfn.SWITCH(DATA_1_M[[#This Row],[WEATHERSIT]],1,"CLEAR SKY",2,"MIST SKY",3,"DARK SKY",4,"RAINY &amp; DARK SKY")</f>
        <v>CLEAR SKY</v>
      </c>
      <c r="Q595" s="7" t="str" cm="1">
        <f t="array" ref="Q595">_xlfn.SWITCH(DATA_1_M[[#This Row],[SEASON]],1,"WINTER",2,"SUMMER",3,"MONSOON",4,"POST MONSOON/AUTUMN")</f>
        <v>WINTER</v>
      </c>
    </row>
    <row r="596" spans="1:17" ht="12.75" x14ac:dyDescent="0.2">
      <c r="A596" s="9">
        <v>595</v>
      </c>
      <c r="B596" s="8">
        <v>40570</v>
      </c>
      <c r="C596" s="7">
        <v>1</v>
      </c>
      <c r="D596" s="7">
        <v>0</v>
      </c>
      <c r="E596" s="7">
        <v>1</v>
      </c>
      <c r="F596" s="7">
        <v>23</v>
      </c>
      <c r="G596" s="7" t="b">
        <v>0</v>
      </c>
      <c r="H596" s="7">
        <v>4</v>
      </c>
      <c r="I596" s="7">
        <v>1</v>
      </c>
      <c r="J596" s="37">
        <v>0.18</v>
      </c>
      <c r="K596" s="6" t="str">
        <f t="shared" si="9"/>
        <v>Thu</v>
      </c>
      <c r="L596" s="25">
        <f>IF(DATA_1_M[[#This Row],[TEMP]]="",AVERAGE(DATA_1_M[TEMP]),DATA_1_M[[#This Row],[TEMP]])</f>
        <v>0.18</v>
      </c>
      <c r="M596" s="64">
        <f>TIME(DATA_1_M[[#This Row],[HR]],,)</f>
        <v>0.95833333333333337</v>
      </c>
      <c r="N596" s="7" t="str">
        <f>TEXT(DATA_1_M[[#This Row],[DTEDAY]],"MMM")</f>
        <v>Jan</v>
      </c>
      <c r="O596" s="7" t="str">
        <f>TEXT(DATA_1_M[[#This Row],[DTEDAY]],"YYY")</f>
        <v>2011</v>
      </c>
      <c r="P596" s="7" t="str" cm="1">
        <f t="array" ref="P596">_xlfn.SWITCH(DATA_1_M[[#This Row],[WEATHERSIT]],1,"CLEAR SKY",2,"MIST SKY",3,"DARK SKY",4,"RAINY &amp; DARK SKY")</f>
        <v>CLEAR SKY</v>
      </c>
      <c r="Q596" s="7" t="str" cm="1">
        <f t="array" ref="Q596">_xlfn.SWITCH(DATA_1_M[[#This Row],[SEASON]],1,"WINTER",2,"SUMMER",3,"MONSOON",4,"POST MONSOON/AUTUMN")</f>
        <v>WINTER</v>
      </c>
    </row>
    <row r="597" spans="1:17" ht="12.75" x14ac:dyDescent="0.2">
      <c r="A597" s="9">
        <v>596</v>
      </c>
      <c r="B597" s="8">
        <v>40571</v>
      </c>
      <c r="C597" s="7">
        <v>1</v>
      </c>
      <c r="D597" s="7">
        <v>0</v>
      </c>
      <c r="E597" s="7">
        <v>1</v>
      </c>
      <c r="F597" s="7">
        <v>0</v>
      </c>
      <c r="G597" s="7" t="b">
        <v>0</v>
      </c>
      <c r="H597" s="7">
        <v>5</v>
      </c>
      <c r="I597" s="7">
        <v>2</v>
      </c>
      <c r="J597" s="37">
        <v>0.2</v>
      </c>
      <c r="K597" s="6" t="str">
        <f t="shared" si="9"/>
        <v>Fri</v>
      </c>
      <c r="L597" s="25">
        <f>IF(DATA_1_M[[#This Row],[TEMP]]="",AVERAGE(DATA_1_M[TEMP]),DATA_1_M[[#This Row],[TEMP]])</f>
        <v>0.2</v>
      </c>
      <c r="M597" s="64">
        <f>TIME(DATA_1_M[[#This Row],[HR]],,)</f>
        <v>0</v>
      </c>
      <c r="N597" s="7" t="str">
        <f>TEXT(DATA_1_M[[#This Row],[DTEDAY]],"MMM")</f>
        <v>Jan</v>
      </c>
      <c r="O597" s="7" t="str">
        <f>TEXT(DATA_1_M[[#This Row],[DTEDAY]],"YYY")</f>
        <v>2011</v>
      </c>
      <c r="P597" s="7" t="str" cm="1">
        <f t="array" ref="P597">_xlfn.SWITCH(DATA_1_M[[#This Row],[WEATHERSIT]],1,"CLEAR SKY",2,"MIST SKY",3,"DARK SKY",4,"RAINY &amp; DARK SKY")</f>
        <v>MIST SKY</v>
      </c>
      <c r="Q597" s="7" t="str" cm="1">
        <f t="array" ref="Q597">_xlfn.SWITCH(DATA_1_M[[#This Row],[SEASON]],1,"WINTER",2,"SUMMER",3,"MONSOON",4,"POST MONSOON/AUTUMN")</f>
        <v>WINTER</v>
      </c>
    </row>
    <row r="598" spans="1:17" ht="12.75" x14ac:dyDescent="0.2">
      <c r="A598" s="9">
        <v>597</v>
      </c>
      <c r="B598" s="8">
        <v>40571</v>
      </c>
      <c r="C598" s="7">
        <v>1</v>
      </c>
      <c r="D598" s="7">
        <v>0</v>
      </c>
      <c r="E598" s="7">
        <v>1</v>
      </c>
      <c r="F598" s="7">
        <v>1</v>
      </c>
      <c r="G598" s="7" t="b">
        <v>0</v>
      </c>
      <c r="H598" s="7">
        <v>5</v>
      </c>
      <c r="I598" s="7">
        <v>2</v>
      </c>
      <c r="J598" s="37">
        <v>0.2</v>
      </c>
      <c r="K598" s="6" t="str">
        <f t="shared" si="9"/>
        <v>Fri</v>
      </c>
      <c r="L598" s="25">
        <f>IF(DATA_1_M[[#This Row],[TEMP]]="",AVERAGE(DATA_1_M[TEMP]),DATA_1_M[[#This Row],[TEMP]])</f>
        <v>0.2</v>
      </c>
      <c r="M598" s="64">
        <f>TIME(DATA_1_M[[#This Row],[HR]],,)</f>
        <v>4.1666666666666664E-2</v>
      </c>
      <c r="N598" s="7" t="str">
        <f>TEXT(DATA_1_M[[#This Row],[DTEDAY]],"MMM")</f>
        <v>Jan</v>
      </c>
      <c r="O598" s="7" t="str">
        <f>TEXT(DATA_1_M[[#This Row],[DTEDAY]],"YYY")</f>
        <v>2011</v>
      </c>
      <c r="P598" s="7" t="str" cm="1">
        <f t="array" ref="P598">_xlfn.SWITCH(DATA_1_M[[#This Row],[WEATHERSIT]],1,"CLEAR SKY",2,"MIST SKY",3,"DARK SKY",4,"RAINY &amp; DARK SKY")</f>
        <v>MIST SKY</v>
      </c>
      <c r="Q598" s="7" t="str" cm="1">
        <f t="array" ref="Q598">_xlfn.SWITCH(DATA_1_M[[#This Row],[SEASON]],1,"WINTER",2,"SUMMER",3,"MONSOON",4,"POST MONSOON/AUTUMN")</f>
        <v>WINTER</v>
      </c>
    </row>
    <row r="599" spans="1:17" ht="12.75" x14ac:dyDescent="0.2">
      <c r="A599" s="9">
        <v>598</v>
      </c>
      <c r="B599" s="8">
        <v>40571</v>
      </c>
      <c r="C599" s="7">
        <v>1</v>
      </c>
      <c r="D599" s="7">
        <v>0</v>
      </c>
      <c r="E599" s="7">
        <v>1</v>
      </c>
      <c r="F599" s="7">
        <v>2</v>
      </c>
      <c r="G599" s="7" t="b">
        <v>0</v>
      </c>
      <c r="H599" s="7">
        <v>5</v>
      </c>
      <c r="I599" s="7">
        <v>2</v>
      </c>
      <c r="J599" s="37">
        <v>0.2</v>
      </c>
      <c r="K599" s="6" t="str">
        <f t="shared" si="9"/>
        <v>Fri</v>
      </c>
      <c r="L599" s="25">
        <f>IF(DATA_1_M[[#This Row],[TEMP]]="",AVERAGE(DATA_1_M[TEMP]),DATA_1_M[[#This Row],[TEMP]])</f>
        <v>0.2</v>
      </c>
      <c r="M599" s="64">
        <f>TIME(DATA_1_M[[#This Row],[HR]],,)</f>
        <v>8.3333333333333329E-2</v>
      </c>
      <c r="N599" s="7" t="str">
        <f>TEXT(DATA_1_M[[#This Row],[DTEDAY]],"MMM")</f>
        <v>Jan</v>
      </c>
      <c r="O599" s="7" t="str">
        <f>TEXT(DATA_1_M[[#This Row],[DTEDAY]],"YYY")</f>
        <v>2011</v>
      </c>
      <c r="P599" s="7" t="str" cm="1">
        <f t="array" ref="P599">_xlfn.SWITCH(DATA_1_M[[#This Row],[WEATHERSIT]],1,"CLEAR SKY",2,"MIST SKY",3,"DARK SKY",4,"RAINY &amp; DARK SKY")</f>
        <v>MIST SKY</v>
      </c>
      <c r="Q599" s="7" t="str" cm="1">
        <f t="array" ref="Q599">_xlfn.SWITCH(DATA_1_M[[#This Row],[SEASON]],1,"WINTER",2,"SUMMER",3,"MONSOON",4,"POST MONSOON/AUTUMN")</f>
        <v>WINTER</v>
      </c>
    </row>
    <row r="600" spans="1:17" ht="12.75" x14ac:dyDescent="0.2">
      <c r="A600" s="9">
        <v>599</v>
      </c>
      <c r="B600" s="8">
        <v>40571</v>
      </c>
      <c r="C600" s="7">
        <v>1</v>
      </c>
      <c r="D600" s="7">
        <v>0</v>
      </c>
      <c r="E600" s="7">
        <v>1</v>
      </c>
      <c r="F600" s="7">
        <v>3</v>
      </c>
      <c r="G600" s="7" t="b">
        <v>0</v>
      </c>
      <c r="H600" s="7">
        <v>5</v>
      </c>
      <c r="I600" s="7">
        <v>2</v>
      </c>
      <c r="J600" s="37">
        <v>0.2</v>
      </c>
      <c r="K600" s="6" t="str">
        <f t="shared" si="9"/>
        <v>Fri</v>
      </c>
      <c r="L600" s="25">
        <f>IF(DATA_1_M[[#This Row],[TEMP]]="",AVERAGE(DATA_1_M[TEMP]),DATA_1_M[[#This Row],[TEMP]])</f>
        <v>0.2</v>
      </c>
      <c r="M600" s="64">
        <f>TIME(DATA_1_M[[#This Row],[HR]],,)</f>
        <v>0.125</v>
      </c>
      <c r="N600" s="7" t="str">
        <f>TEXT(DATA_1_M[[#This Row],[DTEDAY]],"MMM")</f>
        <v>Jan</v>
      </c>
      <c r="O600" s="7" t="str">
        <f>TEXT(DATA_1_M[[#This Row],[DTEDAY]],"YYY")</f>
        <v>2011</v>
      </c>
      <c r="P600" s="7" t="str" cm="1">
        <f t="array" ref="P600">_xlfn.SWITCH(DATA_1_M[[#This Row],[WEATHERSIT]],1,"CLEAR SKY",2,"MIST SKY",3,"DARK SKY",4,"RAINY &amp; DARK SKY")</f>
        <v>MIST SKY</v>
      </c>
      <c r="Q600" s="7" t="str" cm="1">
        <f t="array" ref="Q600">_xlfn.SWITCH(DATA_1_M[[#This Row],[SEASON]],1,"WINTER",2,"SUMMER",3,"MONSOON",4,"POST MONSOON/AUTUMN")</f>
        <v>WINTER</v>
      </c>
    </row>
    <row r="601" spans="1:17" ht="12.75" x14ac:dyDescent="0.2">
      <c r="A601" s="9">
        <v>600</v>
      </c>
      <c r="B601" s="8">
        <v>40571</v>
      </c>
      <c r="C601" s="7">
        <v>1</v>
      </c>
      <c r="D601" s="7">
        <v>0</v>
      </c>
      <c r="E601" s="7">
        <v>1</v>
      </c>
      <c r="F601" s="7">
        <v>5</v>
      </c>
      <c r="G601" s="7" t="b">
        <v>0</v>
      </c>
      <c r="H601" s="7">
        <v>5</v>
      </c>
      <c r="I601" s="7">
        <v>2</v>
      </c>
      <c r="J601" s="37">
        <v>0.18</v>
      </c>
      <c r="K601" s="6" t="str">
        <f t="shared" si="9"/>
        <v>Fri</v>
      </c>
      <c r="L601" s="25">
        <f>IF(DATA_1_M[[#This Row],[TEMP]]="",AVERAGE(DATA_1_M[TEMP]),DATA_1_M[[#This Row],[TEMP]])</f>
        <v>0.18</v>
      </c>
      <c r="M601" s="64">
        <f>TIME(DATA_1_M[[#This Row],[HR]],,)</f>
        <v>0.20833333333333334</v>
      </c>
      <c r="N601" s="7" t="str">
        <f>TEXT(DATA_1_M[[#This Row],[DTEDAY]],"MMM")</f>
        <v>Jan</v>
      </c>
      <c r="O601" s="7" t="str">
        <f>TEXT(DATA_1_M[[#This Row],[DTEDAY]],"YYY")</f>
        <v>2011</v>
      </c>
      <c r="P601" s="7" t="str" cm="1">
        <f t="array" ref="P601">_xlfn.SWITCH(DATA_1_M[[#This Row],[WEATHERSIT]],1,"CLEAR SKY",2,"MIST SKY",3,"DARK SKY",4,"RAINY &amp; DARK SKY")</f>
        <v>MIST SKY</v>
      </c>
      <c r="Q601" s="7" t="str" cm="1">
        <f t="array" ref="Q601">_xlfn.SWITCH(DATA_1_M[[#This Row],[SEASON]],1,"WINTER",2,"SUMMER",3,"MONSOON",4,"POST MONSOON/AUTUMN")</f>
        <v>WINTER</v>
      </c>
    </row>
    <row r="602" spans="1:17" ht="12.75" x14ac:dyDescent="0.2">
      <c r="A602" s="9">
        <v>601</v>
      </c>
      <c r="B602" s="8">
        <v>40571</v>
      </c>
      <c r="C602" s="7">
        <v>1</v>
      </c>
      <c r="D602" s="7">
        <v>0</v>
      </c>
      <c r="E602" s="7">
        <v>1</v>
      </c>
      <c r="F602" s="7">
        <v>6</v>
      </c>
      <c r="G602" s="7" t="b">
        <v>0</v>
      </c>
      <c r="H602" s="7">
        <v>5</v>
      </c>
      <c r="I602" s="7">
        <v>2</v>
      </c>
      <c r="J602" s="37">
        <v>0.18</v>
      </c>
      <c r="K602" s="6" t="str">
        <f t="shared" si="9"/>
        <v>Fri</v>
      </c>
      <c r="L602" s="25">
        <f>IF(DATA_1_M[[#This Row],[TEMP]]="",AVERAGE(DATA_1_M[TEMP]),DATA_1_M[[#This Row],[TEMP]])</f>
        <v>0.18</v>
      </c>
      <c r="M602" s="64">
        <f>TIME(DATA_1_M[[#This Row],[HR]],,)</f>
        <v>0.25</v>
      </c>
      <c r="N602" s="7" t="str">
        <f>TEXT(DATA_1_M[[#This Row],[DTEDAY]],"MMM")</f>
        <v>Jan</v>
      </c>
      <c r="O602" s="7" t="str">
        <f>TEXT(DATA_1_M[[#This Row],[DTEDAY]],"YYY")</f>
        <v>2011</v>
      </c>
      <c r="P602" s="7" t="str" cm="1">
        <f t="array" ref="P602">_xlfn.SWITCH(DATA_1_M[[#This Row],[WEATHERSIT]],1,"CLEAR SKY",2,"MIST SKY",3,"DARK SKY",4,"RAINY &amp; DARK SKY")</f>
        <v>MIST SKY</v>
      </c>
      <c r="Q602" s="7" t="str" cm="1">
        <f t="array" ref="Q602">_xlfn.SWITCH(DATA_1_M[[#This Row],[SEASON]],1,"WINTER",2,"SUMMER",3,"MONSOON",4,"POST MONSOON/AUTUMN")</f>
        <v>WINTER</v>
      </c>
    </row>
    <row r="603" spans="1:17" ht="12.75" x14ac:dyDescent="0.2">
      <c r="A603" s="9">
        <v>602</v>
      </c>
      <c r="B603" s="8">
        <v>40571</v>
      </c>
      <c r="C603" s="7">
        <v>1</v>
      </c>
      <c r="D603" s="7">
        <v>0</v>
      </c>
      <c r="E603" s="7">
        <v>1</v>
      </c>
      <c r="F603" s="7">
        <v>7</v>
      </c>
      <c r="G603" s="7" t="b">
        <v>0</v>
      </c>
      <c r="H603" s="7">
        <v>5</v>
      </c>
      <c r="I603" s="7">
        <v>2</v>
      </c>
      <c r="J603" s="37">
        <v>0.16</v>
      </c>
      <c r="K603" s="6" t="str">
        <f t="shared" si="9"/>
        <v>Fri</v>
      </c>
      <c r="L603" s="25">
        <f>IF(DATA_1_M[[#This Row],[TEMP]]="",AVERAGE(DATA_1_M[TEMP]),DATA_1_M[[#This Row],[TEMP]])</f>
        <v>0.16</v>
      </c>
      <c r="M603" s="64">
        <f>TIME(DATA_1_M[[#This Row],[HR]],,)</f>
        <v>0.29166666666666669</v>
      </c>
      <c r="N603" s="7" t="str">
        <f>TEXT(DATA_1_M[[#This Row],[DTEDAY]],"MMM")</f>
        <v>Jan</v>
      </c>
      <c r="O603" s="7" t="str">
        <f>TEXT(DATA_1_M[[#This Row],[DTEDAY]],"YYY")</f>
        <v>2011</v>
      </c>
      <c r="P603" s="7" t="str" cm="1">
        <f t="array" ref="P603">_xlfn.SWITCH(DATA_1_M[[#This Row],[WEATHERSIT]],1,"CLEAR SKY",2,"MIST SKY",3,"DARK SKY",4,"RAINY &amp; DARK SKY")</f>
        <v>MIST SKY</v>
      </c>
      <c r="Q603" s="7" t="str" cm="1">
        <f t="array" ref="Q603">_xlfn.SWITCH(DATA_1_M[[#This Row],[SEASON]],1,"WINTER",2,"SUMMER",3,"MONSOON",4,"POST MONSOON/AUTUMN")</f>
        <v>WINTER</v>
      </c>
    </row>
    <row r="604" spans="1:17" ht="12.75" x14ac:dyDescent="0.2">
      <c r="A604" s="9">
        <v>603</v>
      </c>
      <c r="B604" s="8">
        <v>40571</v>
      </c>
      <c r="C604" s="7">
        <v>1</v>
      </c>
      <c r="D604" s="7">
        <v>0</v>
      </c>
      <c r="E604" s="7">
        <v>1</v>
      </c>
      <c r="F604" s="7">
        <v>8</v>
      </c>
      <c r="G604" s="7" t="b">
        <v>0</v>
      </c>
      <c r="H604" s="7">
        <v>5</v>
      </c>
      <c r="I604" s="7">
        <v>2</v>
      </c>
      <c r="J604" s="37">
        <v>0.16</v>
      </c>
      <c r="K604" s="6" t="str">
        <f t="shared" si="9"/>
        <v>Fri</v>
      </c>
      <c r="L604" s="25">
        <f>IF(DATA_1_M[[#This Row],[TEMP]]="",AVERAGE(DATA_1_M[TEMP]),DATA_1_M[[#This Row],[TEMP]])</f>
        <v>0.16</v>
      </c>
      <c r="M604" s="64">
        <f>TIME(DATA_1_M[[#This Row],[HR]],,)</f>
        <v>0.33333333333333331</v>
      </c>
      <c r="N604" s="7" t="str">
        <f>TEXT(DATA_1_M[[#This Row],[DTEDAY]],"MMM")</f>
        <v>Jan</v>
      </c>
      <c r="O604" s="7" t="str">
        <f>TEXT(DATA_1_M[[#This Row],[DTEDAY]],"YYY")</f>
        <v>2011</v>
      </c>
      <c r="P604" s="7" t="str" cm="1">
        <f t="array" ref="P604">_xlfn.SWITCH(DATA_1_M[[#This Row],[WEATHERSIT]],1,"CLEAR SKY",2,"MIST SKY",3,"DARK SKY",4,"RAINY &amp; DARK SKY")</f>
        <v>MIST SKY</v>
      </c>
      <c r="Q604" s="7" t="str" cm="1">
        <f t="array" ref="Q604">_xlfn.SWITCH(DATA_1_M[[#This Row],[SEASON]],1,"WINTER",2,"SUMMER",3,"MONSOON",4,"POST MONSOON/AUTUMN")</f>
        <v>WINTER</v>
      </c>
    </row>
    <row r="605" spans="1:17" ht="12.75" x14ac:dyDescent="0.2">
      <c r="A605" s="9">
        <v>604</v>
      </c>
      <c r="B605" s="8">
        <v>40571</v>
      </c>
      <c r="C605" s="7">
        <v>1</v>
      </c>
      <c r="D605" s="7">
        <v>0</v>
      </c>
      <c r="E605" s="7">
        <v>1</v>
      </c>
      <c r="F605" s="7">
        <v>9</v>
      </c>
      <c r="G605" s="7" t="b">
        <v>0</v>
      </c>
      <c r="H605" s="7">
        <v>5</v>
      </c>
      <c r="I605" s="7">
        <v>3</v>
      </c>
      <c r="J605" s="37">
        <v>0.18</v>
      </c>
      <c r="K605" s="6" t="str">
        <f t="shared" si="9"/>
        <v>Fri</v>
      </c>
      <c r="L605" s="25">
        <f>IF(DATA_1_M[[#This Row],[TEMP]]="",AVERAGE(DATA_1_M[TEMP]),DATA_1_M[[#This Row],[TEMP]])</f>
        <v>0.18</v>
      </c>
      <c r="M605" s="64">
        <f>TIME(DATA_1_M[[#This Row],[HR]],,)</f>
        <v>0.375</v>
      </c>
      <c r="N605" s="7" t="str">
        <f>TEXT(DATA_1_M[[#This Row],[DTEDAY]],"MMM")</f>
        <v>Jan</v>
      </c>
      <c r="O605" s="7" t="str">
        <f>TEXT(DATA_1_M[[#This Row],[DTEDAY]],"YYY")</f>
        <v>2011</v>
      </c>
      <c r="P605" s="7" t="str" cm="1">
        <f t="array" ref="P605">_xlfn.SWITCH(DATA_1_M[[#This Row],[WEATHERSIT]],1,"CLEAR SKY",2,"MIST SKY",3,"DARK SKY",4,"RAINY &amp; DARK SKY")</f>
        <v>DARK SKY</v>
      </c>
      <c r="Q605" s="7" t="str" cm="1">
        <f t="array" ref="Q605">_xlfn.SWITCH(DATA_1_M[[#This Row],[SEASON]],1,"WINTER",2,"SUMMER",3,"MONSOON",4,"POST MONSOON/AUTUMN")</f>
        <v>WINTER</v>
      </c>
    </row>
    <row r="606" spans="1:17" ht="12.75" x14ac:dyDescent="0.2">
      <c r="A606" s="9">
        <v>605</v>
      </c>
      <c r="B606" s="8">
        <v>40571</v>
      </c>
      <c r="C606" s="7">
        <v>1</v>
      </c>
      <c r="D606" s="7">
        <v>0</v>
      </c>
      <c r="E606" s="7">
        <v>1</v>
      </c>
      <c r="F606" s="7">
        <v>10</v>
      </c>
      <c r="G606" s="7" t="b">
        <v>0</v>
      </c>
      <c r="H606" s="7">
        <v>5</v>
      </c>
      <c r="I606" s="7">
        <v>3</v>
      </c>
      <c r="J606" s="37">
        <v>0.18</v>
      </c>
      <c r="K606" s="6" t="str">
        <f t="shared" si="9"/>
        <v>Fri</v>
      </c>
      <c r="L606" s="25">
        <f>IF(DATA_1_M[[#This Row],[TEMP]]="",AVERAGE(DATA_1_M[TEMP]),DATA_1_M[[#This Row],[TEMP]])</f>
        <v>0.18</v>
      </c>
      <c r="M606" s="64">
        <f>TIME(DATA_1_M[[#This Row],[HR]],,)</f>
        <v>0.41666666666666669</v>
      </c>
      <c r="N606" s="7" t="str">
        <f>TEXT(DATA_1_M[[#This Row],[DTEDAY]],"MMM")</f>
        <v>Jan</v>
      </c>
      <c r="O606" s="7" t="str">
        <f>TEXT(DATA_1_M[[#This Row],[DTEDAY]],"YYY")</f>
        <v>2011</v>
      </c>
      <c r="P606" s="7" t="str" cm="1">
        <f t="array" ref="P606">_xlfn.SWITCH(DATA_1_M[[#This Row],[WEATHERSIT]],1,"CLEAR SKY",2,"MIST SKY",3,"DARK SKY",4,"RAINY &amp; DARK SKY")</f>
        <v>DARK SKY</v>
      </c>
      <c r="Q606" s="7" t="str" cm="1">
        <f t="array" ref="Q606">_xlfn.SWITCH(DATA_1_M[[#This Row],[SEASON]],1,"WINTER",2,"SUMMER",3,"MONSOON",4,"POST MONSOON/AUTUMN")</f>
        <v>WINTER</v>
      </c>
    </row>
    <row r="607" spans="1:17" ht="12.75" x14ac:dyDescent="0.2">
      <c r="A607" s="27">
        <v>606</v>
      </c>
      <c r="B607" s="28">
        <v>40571</v>
      </c>
      <c r="C607" s="29">
        <v>1</v>
      </c>
      <c r="D607" s="29">
        <v>0</v>
      </c>
      <c r="E607" s="29">
        <v>1</v>
      </c>
      <c r="F607" s="29">
        <v>11</v>
      </c>
      <c r="G607" s="29" t="b">
        <v>0</v>
      </c>
      <c r="H607" s="29">
        <v>5</v>
      </c>
      <c r="I607" s="29">
        <v>3</v>
      </c>
      <c r="J607" s="38">
        <v>0.18</v>
      </c>
      <c r="K607" s="6" t="str">
        <f t="shared" si="9"/>
        <v>Fri</v>
      </c>
      <c r="L607" s="25">
        <f>IF(DATA_1_M[[#This Row],[TEMP]]="",AVERAGE(DATA_1_M[TEMP]),DATA_1_M[[#This Row],[TEMP]])</f>
        <v>0.18</v>
      </c>
      <c r="M607" s="64">
        <f>TIME(DATA_1_M[[#This Row],[HR]],,)</f>
        <v>0.45833333333333331</v>
      </c>
      <c r="N607" s="7" t="str">
        <f>TEXT(DATA_1_M[[#This Row],[DTEDAY]],"MMM")</f>
        <v>Jan</v>
      </c>
      <c r="O607" s="7" t="str">
        <f>TEXT(DATA_1_M[[#This Row],[DTEDAY]],"YYY")</f>
        <v>2011</v>
      </c>
      <c r="P607" s="7" t="str" cm="1">
        <f t="array" ref="P607">_xlfn.SWITCH(DATA_1_M[[#This Row],[WEATHERSIT]],1,"CLEAR SKY",2,"MIST SKY",3,"DARK SKY",4,"RAINY &amp; DARK SKY")</f>
        <v>DARK SKY</v>
      </c>
      <c r="Q607" s="7" t="str" cm="1">
        <f t="array" ref="Q607">_xlfn.SWITCH(DATA_1_M[[#This Row],[SEASON]],1,"WINTER",2,"SUMMER",3,"MONSOON",4,"POST MONSOON/AUTUMN")</f>
        <v>WINTER</v>
      </c>
    </row>
    <row r="608" spans="1:17" ht="12.75" x14ac:dyDescent="0.2">
      <c r="A608" s="27">
        <v>607</v>
      </c>
      <c r="B608" s="28">
        <v>40571</v>
      </c>
      <c r="C608" s="29">
        <v>1</v>
      </c>
      <c r="D608" s="29">
        <v>0</v>
      </c>
      <c r="E608" s="29">
        <v>1</v>
      </c>
      <c r="F608" s="29">
        <v>12</v>
      </c>
      <c r="G608" s="29" t="b">
        <v>0</v>
      </c>
      <c r="H608" s="29">
        <v>5</v>
      </c>
      <c r="I608" s="29">
        <v>3</v>
      </c>
      <c r="J608" s="38">
        <v>0.18</v>
      </c>
      <c r="K608" s="6" t="str">
        <f t="shared" si="9"/>
        <v>Fri</v>
      </c>
      <c r="L608" s="25">
        <f>IF(DATA_1_M[[#This Row],[TEMP]]="",AVERAGE(DATA_1_M[TEMP]),DATA_1_M[[#This Row],[TEMP]])</f>
        <v>0.18</v>
      </c>
      <c r="M608" s="64">
        <f>TIME(DATA_1_M[[#This Row],[HR]],,)</f>
        <v>0.5</v>
      </c>
      <c r="N608" s="7" t="str">
        <f>TEXT(DATA_1_M[[#This Row],[DTEDAY]],"MMM")</f>
        <v>Jan</v>
      </c>
      <c r="O608" s="7" t="str">
        <f>TEXT(DATA_1_M[[#This Row],[DTEDAY]],"YYY")</f>
        <v>2011</v>
      </c>
      <c r="P608" s="7" t="str" cm="1">
        <f t="array" ref="P608">_xlfn.SWITCH(DATA_1_M[[#This Row],[WEATHERSIT]],1,"CLEAR SKY",2,"MIST SKY",3,"DARK SKY",4,"RAINY &amp; DARK SKY")</f>
        <v>DARK SKY</v>
      </c>
      <c r="Q608" s="7" t="str" cm="1">
        <f t="array" ref="Q608">_xlfn.SWITCH(DATA_1_M[[#This Row],[SEASON]],1,"WINTER",2,"SUMMER",3,"MONSOON",4,"POST MONSOON/AUTUMN")</f>
        <v>WINTER</v>
      </c>
    </row>
    <row r="609" spans="1:17" ht="12.75" x14ac:dyDescent="0.2">
      <c r="A609" s="27">
        <v>608</v>
      </c>
      <c r="B609" s="28">
        <v>40571</v>
      </c>
      <c r="C609" s="29">
        <v>1</v>
      </c>
      <c r="D609" s="29">
        <v>0</v>
      </c>
      <c r="E609" s="29">
        <v>1</v>
      </c>
      <c r="F609" s="29">
        <v>13</v>
      </c>
      <c r="G609" s="29" t="b">
        <v>0</v>
      </c>
      <c r="H609" s="29">
        <v>5</v>
      </c>
      <c r="I609" s="29">
        <v>3</v>
      </c>
      <c r="J609" s="38">
        <v>0.18</v>
      </c>
      <c r="K609" s="6" t="str">
        <f t="shared" si="9"/>
        <v>Fri</v>
      </c>
      <c r="L609" s="25">
        <f>IF(DATA_1_M[[#This Row],[TEMP]]="",AVERAGE(DATA_1_M[TEMP]),DATA_1_M[[#This Row],[TEMP]])</f>
        <v>0.18</v>
      </c>
      <c r="M609" s="64">
        <f>TIME(DATA_1_M[[#This Row],[HR]],,)</f>
        <v>0.54166666666666663</v>
      </c>
      <c r="N609" s="7" t="str">
        <f>TEXT(DATA_1_M[[#This Row],[DTEDAY]],"MMM")</f>
        <v>Jan</v>
      </c>
      <c r="O609" s="7" t="str">
        <f>TEXT(DATA_1_M[[#This Row],[DTEDAY]],"YYY")</f>
        <v>2011</v>
      </c>
      <c r="P609" s="7" t="str" cm="1">
        <f t="array" ref="P609">_xlfn.SWITCH(DATA_1_M[[#This Row],[WEATHERSIT]],1,"CLEAR SKY",2,"MIST SKY",3,"DARK SKY",4,"RAINY &amp; DARK SKY")</f>
        <v>DARK SKY</v>
      </c>
      <c r="Q609" s="7" t="str" cm="1">
        <f t="array" ref="Q609">_xlfn.SWITCH(DATA_1_M[[#This Row],[SEASON]],1,"WINTER",2,"SUMMER",3,"MONSOON",4,"POST MONSOON/AUTUMN")</f>
        <v>WINTER</v>
      </c>
    </row>
    <row r="610" spans="1:17" ht="12.75" x14ac:dyDescent="0.2">
      <c r="A610" s="27">
        <v>609</v>
      </c>
      <c r="B610" s="28">
        <v>40571</v>
      </c>
      <c r="C610" s="29">
        <v>1</v>
      </c>
      <c r="D610" s="29">
        <v>0</v>
      </c>
      <c r="E610" s="29">
        <v>1</v>
      </c>
      <c r="F610" s="29">
        <v>14</v>
      </c>
      <c r="G610" s="29" t="b">
        <v>0</v>
      </c>
      <c r="H610" s="29">
        <v>5</v>
      </c>
      <c r="I610" s="29">
        <v>3</v>
      </c>
      <c r="J610" s="38">
        <v>0.22</v>
      </c>
      <c r="K610" s="6" t="str">
        <f t="shared" si="9"/>
        <v>Fri</v>
      </c>
      <c r="L610" s="25">
        <f>IF(DATA_1_M[[#This Row],[TEMP]]="",AVERAGE(DATA_1_M[TEMP]),DATA_1_M[[#This Row],[TEMP]])</f>
        <v>0.22</v>
      </c>
      <c r="M610" s="64">
        <f>TIME(DATA_1_M[[#This Row],[HR]],,)</f>
        <v>0.58333333333333337</v>
      </c>
      <c r="N610" s="7" t="str">
        <f>TEXT(DATA_1_M[[#This Row],[DTEDAY]],"MMM")</f>
        <v>Jan</v>
      </c>
      <c r="O610" s="7" t="str">
        <f>TEXT(DATA_1_M[[#This Row],[DTEDAY]],"YYY")</f>
        <v>2011</v>
      </c>
      <c r="P610" s="7" t="str" cm="1">
        <f t="array" ref="P610">_xlfn.SWITCH(DATA_1_M[[#This Row],[WEATHERSIT]],1,"CLEAR SKY",2,"MIST SKY",3,"DARK SKY",4,"RAINY &amp; DARK SKY")</f>
        <v>DARK SKY</v>
      </c>
      <c r="Q610" s="7" t="str" cm="1">
        <f t="array" ref="Q610">_xlfn.SWITCH(DATA_1_M[[#This Row],[SEASON]],1,"WINTER",2,"SUMMER",3,"MONSOON",4,"POST MONSOON/AUTUMN")</f>
        <v>WINTER</v>
      </c>
    </row>
    <row r="611" spans="1:17" ht="12.75" x14ac:dyDescent="0.2">
      <c r="A611" s="30">
        <v>610</v>
      </c>
      <c r="B611" s="31">
        <v>40571</v>
      </c>
      <c r="C611" s="32">
        <v>1</v>
      </c>
      <c r="D611" s="32">
        <v>0</v>
      </c>
      <c r="E611" s="32">
        <v>1</v>
      </c>
      <c r="F611" s="32">
        <v>15</v>
      </c>
      <c r="G611" s="32" t="b">
        <v>0</v>
      </c>
      <c r="H611" s="32">
        <v>5</v>
      </c>
      <c r="I611" s="32">
        <v>2</v>
      </c>
      <c r="J611" s="39">
        <v>0.2</v>
      </c>
      <c r="K611" s="4" t="str">
        <f t="shared" si="9"/>
        <v>Fri</v>
      </c>
      <c r="L611" s="52">
        <f>IF(DATA_1_M[[#This Row],[TEMP]]="",AVERAGE(DATA_1_M[TEMP]),DATA_1_M[[#This Row],[TEMP]])</f>
        <v>0.2</v>
      </c>
      <c r="M611" s="65">
        <f>TIME(DATA_1_M[[#This Row],[HR]],,)</f>
        <v>0.625</v>
      </c>
      <c r="N611" s="7" t="str">
        <f>TEXT(DATA_1_M[[#This Row],[DTEDAY]],"MMM")</f>
        <v>Jan</v>
      </c>
      <c r="O611" s="7" t="str">
        <f>TEXT(DATA_1_M[[#This Row],[DTEDAY]],"YYY")</f>
        <v>2011</v>
      </c>
      <c r="P611" s="7" t="str" cm="1">
        <f t="array" ref="P611">_xlfn.SWITCH(DATA_1_M[[#This Row],[WEATHERSIT]],1,"CLEAR SKY",2,"MIST SKY",3,"DARK SKY",4,"RAINY &amp; DARK SKY")</f>
        <v>MIST SKY</v>
      </c>
      <c r="Q611" s="5" t="str" cm="1">
        <f t="array" ref="Q611">_xlfn.SWITCH(DATA_1_M[[#This Row],[SEASON]],1,"WINTER",2,"SUMMER",3,"MONSOON",4,"POST MONSOON/AUTUMN")</f>
        <v>WINTER</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FDDFA-74A7-4E85-845F-2E3B583CDD3C}">
  <dimension ref="A1:J983"/>
  <sheetViews>
    <sheetView workbookViewId="0">
      <pane ySplit="1" topLeftCell="A2" activePane="bottomLeft" state="frozen"/>
      <selection activeCell="Q3" sqref="Q3"/>
      <selection pane="bottomLeft" activeCell="I12" sqref="I12"/>
    </sheetView>
  </sheetViews>
  <sheetFormatPr defaultColWidth="14.42578125" defaultRowHeight="15" customHeight="1" x14ac:dyDescent="0.25"/>
  <cols>
    <col min="1" max="1" width="15" bestFit="1" customWidth="1"/>
    <col min="2" max="2" width="11" bestFit="1" customWidth="1"/>
    <col min="3" max="3" width="9.5703125" bestFit="1" customWidth="1"/>
    <col min="4" max="4" width="7.85546875" bestFit="1" customWidth="1"/>
    <col min="5" max="5" width="14" bestFit="1" customWidth="1"/>
    <col min="6" max="6" width="10.28515625" bestFit="1" customWidth="1"/>
    <col min="7" max="7" width="13.85546875" bestFit="1" customWidth="1"/>
    <col min="8" max="8" width="15.42578125" bestFit="1" customWidth="1"/>
    <col min="9" max="9" width="19.140625" bestFit="1" customWidth="1"/>
    <col min="10" max="10" width="15.5703125" bestFit="1" customWidth="1"/>
    <col min="11" max="15" width="8.7109375" customWidth="1"/>
  </cols>
  <sheetData>
    <row r="1" spans="1:10" ht="15.75" thickBot="1" x14ac:dyDescent="0.3">
      <c r="A1" s="49" t="s">
        <v>18</v>
      </c>
      <c r="B1" s="50" t="s">
        <v>0</v>
      </c>
      <c r="C1" s="50" t="s">
        <v>11</v>
      </c>
      <c r="D1" s="50" t="s">
        <v>12</v>
      </c>
      <c r="E1" s="50" t="s">
        <v>13</v>
      </c>
      <c r="F1" s="50" t="s">
        <v>14</v>
      </c>
      <c r="G1" s="50" t="s">
        <v>15</v>
      </c>
      <c r="H1" s="51" t="s">
        <v>29</v>
      </c>
      <c r="I1" s="50" t="s">
        <v>20</v>
      </c>
      <c r="J1" s="50" t="s">
        <v>28</v>
      </c>
    </row>
    <row r="2" spans="1:10" x14ac:dyDescent="0.25">
      <c r="A2" s="21">
        <v>0</v>
      </c>
      <c r="B2" s="20">
        <v>1</v>
      </c>
      <c r="C2" s="20">
        <v>0.28789999999999999</v>
      </c>
      <c r="D2" s="20">
        <v>0.81</v>
      </c>
      <c r="E2" s="20">
        <v>0</v>
      </c>
      <c r="F2" s="20">
        <v>3</v>
      </c>
      <c r="G2" s="20">
        <v>13</v>
      </c>
      <c r="H2" s="19">
        <v>16</v>
      </c>
      <c r="I2" s="33">
        <f>ROUND(IF(DATA_2_M[[#This Row],[ATEMP]]="",AVERAGE(DATA_2_M[ATEMP]),DATA_2_M[[#This Row],[ATEMP]]),2)</f>
        <v>0.28999999999999998</v>
      </c>
      <c r="J2" s="45">
        <f>ROUND(IF(DATA_2_M[[#This Row],[HUM]]="",AVERAGE(DATA_2_M[HUM]),DATA_2_M[[#This Row],[HUM]]),2)</f>
        <v>0.81</v>
      </c>
    </row>
    <row r="3" spans="1:10" x14ac:dyDescent="0.25">
      <c r="A3" s="18">
        <v>1</v>
      </c>
      <c r="B3" s="17">
        <v>2</v>
      </c>
      <c r="C3" s="17">
        <v>0.2727</v>
      </c>
      <c r="D3" s="17">
        <v>0.8</v>
      </c>
      <c r="E3" s="17">
        <v>0</v>
      </c>
      <c r="F3" s="17">
        <v>8</v>
      </c>
      <c r="G3" s="17">
        <v>32</v>
      </c>
      <c r="H3" s="16">
        <v>40</v>
      </c>
      <c r="I3" s="34">
        <f>ROUND(IF(DATA_2_M[[#This Row],[ATEMP]]="",AVERAGE(DATA_2_M[ATEMP]),DATA_2_M[[#This Row],[ATEMP]]),2)</f>
        <v>0.27</v>
      </c>
      <c r="J3" s="46">
        <f>ROUND(IF(DATA_2_M[[#This Row],[HUM]]="",AVERAGE(DATA_2_M[HUM]),DATA_2_M[[#This Row],[HUM]]),2)</f>
        <v>0.8</v>
      </c>
    </row>
    <row r="4" spans="1:10" x14ac:dyDescent="0.25">
      <c r="A4" s="18">
        <v>2</v>
      </c>
      <c r="B4" s="17">
        <v>3</v>
      </c>
      <c r="C4" s="17">
        <v>0.2727</v>
      </c>
      <c r="D4" s="17">
        <v>0.8</v>
      </c>
      <c r="E4" s="17">
        <v>0</v>
      </c>
      <c r="F4" s="17">
        <v>5</v>
      </c>
      <c r="G4" s="17">
        <v>27</v>
      </c>
      <c r="H4" s="16">
        <v>32</v>
      </c>
      <c r="I4" s="34">
        <f>ROUND(IF(DATA_2_M[[#This Row],[ATEMP]]="",AVERAGE(DATA_2_M[ATEMP]),DATA_2_M[[#This Row],[ATEMP]]),2)</f>
        <v>0.27</v>
      </c>
      <c r="J4" s="46">
        <f>ROUND(IF(DATA_2_M[[#This Row],[HUM]]="",AVERAGE(DATA_2_M[HUM]),DATA_2_M[[#This Row],[HUM]]),2)</f>
        <v>0.8</v>
      </c>
    </row>
    <row r="5" spans="1:10" x14ac:dyDescent="0.25">
      <c r="A5" s="18">
        <v>3</v>
      </c>
      <c r="B5" s="17">
        <v>4</v>
      </c>
      <c r="C5" s="17">
        <v>0.28789999999999999</v>
      </c>
      <c r="D5" s="17">
        <v>0.75</v>
      </c>
      <c r="E5" s="17">
        <v>0</v>
      </c>
      <c r="F5" s="17">
        <v>3</v>
      </c>
      <c r="G5" s="17">
        <v>10</v>
      </c>
      <c r="H5" s="16">
        <v>13</v>
      </c>
      <c r="I5" s="34">
        <f>ROUND(IF(DATA_2_M[[#This Row],[ATEMP]]="",AVERAGE(DATA_2_M[ATEMP]),DATA_2_M[[#This Row],[ATEMP]]),2)</f>
        <v>0.28999999999999998</v>
      </c>
      <c r="J5" s="46">
        <f>ROUND(IF(DATA_2_M[[#This Row],[HUM]]="",AVERAGE(DATA_2_M[HUM]),DATA_2_M[[#This Row],[HUM]]),2)</f>
        <v>0.75</v>
      </c>
    </row>
    <row r="6" spans="1:10" x14ac:dyDescent="0.25">
      <c r="A6" s="18">
        <v>4</v>
      </c>
      <c r="B6" s="17">
        <v>5</v>
      </c>
      <c r="C6" s="17">
        <v>0.28789999999999999</v>
      </c>
      <c r="D6" s="17">
        <v>0.75</v>
      </c>
      <c r="E6" s="17">
        <v>0</v>
      </c>
      <c r="F6" s="17">
        <v>0</v>
      </c>
      <c r="G6" s="17">
        <v>1</v>
      </c>
      <c r="H6" s="16">
        <v>1</v>
      </c>
      <c r="I6" s="34">
        <f>ROUND(IF(DATA_2_M[[#This Row],[ATEMP]]="",AVERAGE(DATA_2_M[ATEMP]),DATA_2_M[[#This Row],[ATEMP]]),2)</f>
        <v>0.28999999999999998</v>
      </c>
      <c r="J6" s="46">
        <f>ROUND(IF(DATA_2_M[[#This Row],[HUM]]="",AVERAGE(DATA_2_M[HUM]),DATA_2_M[[#This Row],[HUM]]),2)</f>
        <v>0.75</v>
      </c>
    </row>
    <row r="7" spans="1:10" x14ac:dyDescent="0.25">
      <c r="A7" s="18">
        <v>5</v>
      </c>
      <c r="B7" s="17">
        <v>6</v>
      </c>
      <c r="C7" s="17">
        <v>0.2576</v>
      </c>
      <c r="D7" s="17">
        <v>0.75</v>
      </c>
      <c r="E7" s="17">
        <v>8.9599999999999999E-2</v>
      </c>
      <c r="F7" s="17">
        <v>0</v>
      </c>
      <c r="G7" s="17">
        <v>1</v>
      </c>
      <c r="H7" s="16">
        <v>1</v>
      </c>
      <c r="I7" s="34">
        <f>ROUND(IF(DATA_2_M[[#This Row],[ATEMP]]="",AVERAGE(DATA_2_M[ATEMP]),DATA_2_M[[#This Row],[ATEMP]]),2)</f>
        <v>0.26</v>
      </c>
      <c r="J7" s="46">
        <f>ROUND(IF(DATA_2_M[[#This Row],[HUM]]="",AVERAGE(DATA_2_M[HUM]),DATA_2_M[[#This Row],[HUM]]),2)</f>
        <v>0.75</v>
      </c>
    </row>
    <row r="8" spans="1:10" x14ac:dyDescent="0.25">
      <c r="A8" s="18">
        <v>6</v>
      </c>
      <c r="B8" s="17">
        <v>7</v>
      </c>
      <c r="C8" s="17">
        <v>0.2727</v>
      </c>
      <c r="D8" s="17">
        <v>0.8</v>
      </c>
      <c r="E8" s="17">
        <v>0</v>
      </c>
      <c r="F8" s="17">
        <v>2</v>
      </c>
      <c r="G8" s="17">
        <v>0</v>
      </c>
      <c r="H8" s="16">
        <v>2</v>
      </c>
      <c r="I8" s="34">
        <f>ROUND(IF(DATA_2_M[[#This Row],[ATEMP]]="",AVERAGE(DATA_2_M[ATEMP]),DATA_2_M[[#This Row],[ATEMP]]),2)</f>
        <v>0.27</v>
      </c>
      <c r="J8" s="46">
        <f>ROUND(IF(DATA_2_M[[#This Row],[HUM]]="",AVERAGE(DATA_2_M[HUM]),DATA_2_M[[#This Row],[HUM]]),2)</f>
        <v>0.8</v>
      </c>
    </row>
    <row r="9" spans="1:10" x14ac:dyDescent="0.25">
      <c r="A9" s="18">
        <v>7</v>
      </c>
      <c r="B9" s="17">
        <v>8</v>
      </c>
      <c r="C9" s="17">
        <v>0.2576</v>
      </c>
      <c r="D9" s="17">
        <v>0.86</v>
      </c>
      <c r="E9" s="17">
        <v>0</v>
      </c>
      <c r="F9" s="17">
        <v>1</v>
      </c>
      <c r="G9" s="17">
        <v>2</v>
      </c>
      <c r="H9" s="16">
        <v>3</v>
      </c>
      <c r="I9" s="34">
        <f>ROUND(IF(DATA_2_M[[#This Row],[ATEMP]]="",AVERAGE(DATA_2_M[ATEMP]),DATA_2_M[[#This Row],[ATEMP]]),2)</f>
        <v>0.26</v>
      </c>
      <c r="J9" s="46">
        <f>ROUND(IF(DATA_2_M[[#This Row],[HUM]]="",AVERAGE(DATA_2_M[HUM]),DATA_2_M[[#This Row],[HUM]]),2)</f>
        <v>0.86</v>
      </c>
    </row>
    <row r="10" spans="1:10" x14ac:dyDescent="0.25">
      <c r="A10" s="18">
        <v>8</v>
      </c>
      <c r="B10" s="17">
        <v>9</v>
      </c>
      <c r="C10" s="22"/>
      <c r="D10" s="17">
        <v>0.75</v>
      </c>
      <c r="E10" s="17">
        <v>0</v>
      </c>
      <c r="F10" s="17">
        <v>1</v>
      </c>
      <c r="G10" s="17">
        <v>7</v>
      </c>
      <c r="H10" s="16">
        <v>8</v>
      </c>
      <c r="I10" s="34">
        <f>ROUND(IF(DATA_2_M[[#This Row],[ATEMP]]="",AVERAGE(DATA_2_M[ATEMP]),DATA_2_M[[#This Row],[ATEMP]]),2)</f>
        <v>0.2</v>
      </c>
      <c r="J10" s="46">
        <f>ROUND(IF(DATA_2_M[[#This Row],[HUM]]="",AVERAGE(DATA_2_M[HUM]),DATA_2_M[[#This Row],[HUM]]),2)</f>
        <v>0.75</v>
      </c>
    </row>
    <row r="11" spans="1:10" x14ac:dyDescent="0.25">
      <c r="A11" s="18">
        <v>9</v>
      </c>
      <c r="B11" s="17">
        <v>10</v>
      </c>
      <c r="C11" s="17">
        <v>0.34849999999999998</v>
      </c>
      <c r="D11" s="17">
        <v>0.76</v>
      </c>
      <c r="E11" s="17">
        <v>0</v>
      </c>
      <c r="F11" s="17">
        <v>8</v>
      </c>
      <c r="G11" s="17">
        <v>6</v>
      </c>
      <c r="H11" s="16">
        <v>14</v>
      </c>
      <c r="I11" s="34">
        <f>ROUND(IF(DATA_2_M[[#This Row],[ATEMP]]="",AVERAGE(DATA_2_M[ATEMP]),DATA_2_M[[#This Row],[ATEMP]]),2)</f>
        <v>0.35</v>
      </c>
      <c r="J11" s="46">
        <f>ROUND(IF(DATA_2_M[[#This Row],[HUM]]="",AVERAGE(DATA_2_M[HUM]),DATA_2_M[[#This Row],[HUM]]),2)</f>
        <v>0.76</v>
      </c>
    </row>
    <row r="12" spans="1:10" x14ac:dyDescent="0.25">
      <c r="A12" s="18">
        <v>10</v>
      </c>
      <c r="B12" s="17">
        <v>11</v>
      </c>
      <c r="C12" s="17">
        <v>0.39389999999999997</v>
      </c>
      <c r="D12" s="17">
        <v>0.76</v>
      </c>
      <c r="E12" s="17">
        <v>0.25369999999999998</v>
      </c>
      <c r="F12" s="17">
        <v>12</v>
      </c>
      <c r="G12" s="17">
        <v>24</v>
      </c>
      <c r="H12" s="16">
        <v>36</v>
      </c>
      <c r="I12" s="34">
        <f>ROUND(IF(DATA_2_M[[#This Row],[ATEMP]]="",AVERAGE(DATA_2_M[ATEMP]),DATA_2_M[[#This Row],[ATEMP]]),2)</f>
        <v>0.39</v>
      </c>
      <c r="J12" s="46">
        <f>ROUND(IF(DATA_2_M[[#This Row],[HUM]]="",AVERAGE(DATA_2_M[HUM]),DATA_2_M[[#This Row],[HUM]]),2)</f>
        <v>0.76</v>
      </c>
    </row>
    <row r="13" spans="1:10" x14ac:dyDescent="0.25">
      <c r="A13" s="18">
        <v>11</v>
      </c>
      <c r="B13" s="17">
        <v>12</v>
      </c>
      <c r="C13" s="17">
        <v>0.33329999999999999</v>
      </c>
      <c r="D13" s="17">
        <v>0.81</v>
      </c>
      <c r="E13" s="17">
        <v>0.28360000000000002</v>
      </c>
      <c r="F13" s="17">
        <v>26</v>
      </c>
      <c r="G13" s="17">
        <v>30</v>
      </c>
      <c r="H13" s="16">
        <v>56</v>
      </c>
      <c r="I13" s="34">
        <f>ROUND(IF(DATA_2_M[[#This Row],[ATEMP]]="",AVERAGE(DATA_2_M[ATEMP]),DATA_2_M[[#This Row],[ATEMP]]),2)</f>
        <v>0.33</v>
      </c>
      <c r="J13" s="46">
        <f>ROUND(IF(DATA_2_M[[#This Row],[HUM]]="",AVERAGE(DATA_2_M[HUM]),DATA_2_M[[#This Row],[HUM]]),2)</f>
        <v>0.81</v>
      </c>
    </row>
    <row r="14" spans="1:10" x14ac:dyDescent="0.25">
      <c r="A14" s="18">
        <v>12</v>
      </c>
      <c r="B14" s="17">
        <v>13</v>
      </c>
      <c r="C14" s="17">
        <v>0.42420000000000002</v>
      </c>
      <c r="D14" s="17">
        <v>0.77</v>
      </c>
      <c r="E14" s="17">
        <v>0.28360000000000002</v>
      </c>
      <c r="F14" s="17">
        <v>29</v>
      </c>
      <c r="G14" s="17">
        <v>55</v>
      </c>
      <c r="H14" s="16">
        <v>84</v>
      </c>
      <c r="I14" s="34">
        <f>ROUND(IF(DATA_2_M[[#This Row],[ATEMP]]="",AVERAGE(DATA_2_M[ATEMP]),DATA_2_M[[#This Row],[ATEMP]]),2)</f>
        <v>0.42</v>
      </c>
      <c r="J14" s="46">
        <f>ROUND(IF(DATA_2_M[[#This Row],[HUM]]="",AVERAGE(DATA_2_M[HUM]),DATA_2_M[[#This Row],[HUM]]),2)</f>
        <v>0.77</v>
      </c>
    </row>
    <row r="15" spans="1:10" x14ac:dyDescent="0.25">
      <c r="A15" s="18">
        <v>13</v>
      </c>
      <c r="B15" s="17">
        <v>14</v>
      </c>
      <c r="C15" s="17">
        <v>0.45450000000000002</v>
      </c>
      <c r="D15" s="17">
        <v>0.72</v>
      </c>
      <c r="E15" s="17">
        <v>0.29849999999999999</v>
      </c>
      <c r="F15" s="17">
        <v>47</v>
      </c>
      <c r="G15" s="17">
        <v>47</v>
      </c>
      <c r="H15" s="16">
        <v>94</v>
      </c>
      <c r="I15" s="34">
        <f>ROUND(IF(DATA_2_M[[#This Row],[ATEMP]]="",AVERAGE(DATA_2_M[ATEMP]),DATA_2_M[[#This Row],[ATEMP]]),2)</f>
        <v>0.45</v>
      </c>
      <c r="J15" s="46">
        <f>ROUND(IF(DATA_2_M[[#This Row],[HUM]]="",AVERAGE(DATA_2_M[HUM]),DATA_2_M[[#This Row],[HUM]]),2)</f>
        <v>0.72</v>
      </c>
    </row>
    <row r="16" spans="1:10" x14ac:dyDescent="0.25">
      <c r="A16" s="18">
        <v>14</v>
      </c>
      <c r="B16" s="17">
        <v>15</v>
      </c>
      <c r="C16" s="17">
        <v>0.45450000000000002</v>
      </c>
      <c r="D16" s="17">
        <v>0.72</v>
      </c>
      <c r="E16" s="17">
        <v>0.28360000000000002</v>
      </c>
      <c r="F16" s="17">
        <v>35</v>
      </c>
      <c r="G16" s="17">
        <v>71</v>
      </c>
      <c r="H16" s="16">
        <v>106</v>
      </c>
      <c r="I16" s="34">
        <f>ROUND(IF(DATA_2_M[[#This Row],[ATEMP]]="",AVERAGE(DATA_2_M[ATEMP]),DATA_2_M[[#This Row],[ATEMP]]),2)</f>
        <v>0.45</v>
      </c>
      <c r="J16" s="46">
        <f>ROUND(IF(DATA_2_M[[#This Row],[HUM]]="",AVERAGE(DATA_2_M[HUM]),DATA_2_M[[#This Row],[HUM]]),2)</f>
        <v>0.72</v>
      </c>
    </row>
    <row r="17" spans="1:10" x14ac:dyDescent="0.25">
      <c r="A17" s="18">
        <v>15</v>
      </c>
      <c r="B17" s="17">
        <v>16</v>
      </c>
      <c r="C17" s="17">
        <v>0.43940000000000001</v>
      </c>
      <c r="D17" s="17">
        <v>0.77</v>
      </c>
      <c r="E17" s="17">
        <v>0.29849999999999999</v>
      </c>
      <c r="F17" s="17">
        <v>40</v>
      </c>
      <c r="G17" s="17">
        <v>70</v>
      </c>
      <c r="H17" s="16">
        <v>110</v>
      </c>
      <c r="I17" s="34">
        <f>ROUND(IF(DATA_2_M[[#This Row],[ATEMP]]="",AVERAGE(DATA_2_M[ATEMP]),DATA_2_M[[#This Row],[ATEMP]]),2)</f>
        <v>0.44</v>
      </c>
      <c r="J17" s="46">
        <f>ROUND(IF(DATA_2_M[[#This Row],[HUM]]="",AVERAGE(DATA_2_M[HUM]),DATA_2_M[[#This Row],[HUM]]),2)</f>
        <v>0.77</v>
      </c>
    </row>
    <row r="18" spans="1:10" x14ac:dyDescent="0.25">
      <c r="A18" s="18">
        <v>16</v>
      </c>
      <c r="B18" s="17">
        <v>17</v>
      </c>
      <c r="C18" s="17">
        <v>0.42420000000000002</v>
      </c>
      <c r="D18" s="17">
        <v>0.82</v>
      </c>
      <c r="E18" s="17">
        <v>0.29849999999999999</v>
      </c>
      <c r="F18" s="17">
        <v>41</v>
      </c>
      <c r="G18" s="17">
        <v>52</v>
      </c>
      <c r="H18" s="16">
        <v>93</v>
      </c>
      <c r="I18" s="34">
        <f>ROUND(IF(DATA_2_M[[#This Row],[ATEMP]]="",AVERAGE(DATA_2_M[ATEMP]),DATA_2_M[[#This Row],[ATEMP]]),2)</f>
        <v>0.42</v>
      </c>
      <c r="J18" s="46">
        <f>ROUND(IF(DATA_2_M[[#This Row],[HUM]]="",AVERAGE(DATA_2_M[HUM]),DATA_2_M[[#This Row],[HUM]]),2)</f>
        <v>0.82</v>
      </c>
    </row>
    <row r="19" spans="1:10" x14ac:dyDescent="0.25">
      <c r="A19" s="18">
        <v>17</v>
      </c>
      <c r="B19" s="17">
        <v>18</v>
      </c>
      <c r="C19" s="22"/>
      <c r="D19" s="17">
        <v>0.82</v>
      </c>
      <c r="E19" s="17">
        <v>0.28360000000000002</v>
      </c>
      <c r="F19" s="17">
        <v>15</v>
      </c>
      <c r="G19" s="17">
        <v>52</v>
      </c>
      <c r="H19" s="16">
        <v>67</v>
      </c>
      <c r="I19" s="34">
        <f>ROUND(IF(DATA_2_M[[#This Row],[ATEMP]]="",AVERAGE(DATA_2_M[ATEMP]),DATA_2_M[[#This Row],[ATEMP]]),2)</f>
        <v>0.2</v>
      </c>
      <c r="J19" s="46">
        <f>ROUND(IF(DATA_2_M[[#This Row],[HUM]]="",AVERAGE(DATA_2_M[HUM]),DATA_2_M[[#This Row],[HUM]]),2)</f>
        <v>0.82</v>
      </c>
    </row>
    <row r="20" spans="1:10" x14ac:dyDescent="0.25">
      <c r="A20" s="18">
        <v>18</v>
      </c>
      <c r="B20" s="17">
        <v>19</v>
      </c>
      <c r="C20" s="17">
        <v>0.42420000000000002</v>
      </c>
      <c r="D20" s="17">
        <v>0.88</v>
      </c>
      <c r="E20" s="17">
        <v>0.25369999999999998</v>
      </c>
      <c r="F20" s="17">
        <v>9</v>
      </c>
      <c r="G20" s="17">
        <v>26</v>
      </c>
      <c r="H20" s="16">
        <v>35</v>
      </c>
      <c r="I20" s="34">
        <f>ROUND(IF(DATA_2_M[[#This Row],[ATEMP]]="",AVERAGE(DATA_2_M[ATEMP]),DATA_2_M[[#This Row],[ATEMP]]),2)</f>
        <v>0.42</v>
      </c>
      <c r="J20" s="46">
        <f>ROUND(IF(DATA_2_M[[#This Row],[HUM]]="",AVERAGE(DATA_2_M[HUM]),DATA_2_M[[#This Row],[HUM]]),2)</f>
        <v>0.88</v>
      </c>
    </row>
    <row r="21" spans="1:10" ht="15.75" customHeight="1" x14ac:dyDescent="0.25">
      <c r="A21" s="18">
        <v>19</v>
      </c>
      <c r="B21" s="17">
        <v>20</v>
      </c>
      <c r="C21" s="17">
        <v>0.42420000000000002</v>
      </c>
      <c r="D21" s="17">
        <v>0.88</v>
      </c>
      <c r="E21" s="17">
        <v>0.25369999999999998</v>
      </c>
      <c r="F21" s="17">
        <v>6</v>
      </c>
      <c r="G21" s="17">
        <v>31</v>
      </c>
      <c r="H21" s="16">
        <v>37</v>
      </c>
      <c r="I21" s="34">
        <f>ROUND(IF(DATA_2_M[[#This Row],[ATEMP]]="",AVERAGE(DATA_2_M[ATEMP]),DATA_2_M[[#This Row],[ATEMP]]),2)</f>
        <v>0.42</v>
      </c>
      <c r="J21" s="46">
        <f>ROUND(IF(DATA_2_M[[#This Row],[HUM]]="",AVERAGE(DATA_2_M[HUM]),DATA_2_M[[#This Row],[HUM]]),2)</f>
        <v>0.88</v>
      </c>
    </row>
    <row r="22" spans="1:10" ht="15.75" customHeight="1" x14ac:dyDescent="0.25">
      <c r="A22" s="18">
        <v>20</v>
      </c>
      <c r="B22" s="17">
        <v>21</v>
      </c>
      <c r="C22" s="17">
        <v>0.40910000000000002</v>
      </c>
      <c r="D22" s="17">
        <v>0.87</v>
      </c>
      <c r="E22" s="17">
        <v>0.25369999999999998</v>
      </c>
      <c r="F22" s="17">
        <v>11</v>
      </c>
      <c r="G22" s="17">
        <v>25</v>
      </c>
      <c r="H22" s="16">
        <v>36</v>
      </c>
      <c r="I22" s="34">
        <f>ROUND(IF(DATA_2_M[[#This Row],[ATEMP]]="",AVERAGE(DATA_2_M[ATEMP]),DATA_2_M[[#This Row],[ATEMP]]),2)</f>
        <v>0.41</v>
      </c>
      <c r="J22" s="46">
        <f>ROUND(IF(DATA_2_M[[#This Row],[HUM]]="",AVERAGE(DATA_2_M[HUM]),DATA_2_M[[#This Row],[HUM]]),2)</f>
        <v>0.87</v>
      </c>
    </row>
    <row r="23" spans="1:10" ht="15.75" customHeight="1" x14ac:dyDescent="0.25">
      <c r="A23" s="18">
        <v>21</v>
      </c>
      <c r="B23" s="17">
        <v>22</v>
      </c>
      <c r="C23" s="17">
        <v>0.40910000000000002</v>
      </c>
      <c r="D23" s="17">
        <v>0.87</v>
      </c>
      <c r="E23" s="17">
        <v>0.19400000000000001</v>
      </c>
      <c r="F23" s="17">
        <v>3</v>
      </c>
      <c r="G23" s="17">
        <v>31</v>
      </c>
      <c r="H23" s="16">
        <v>34</v>
      </c>
      <c r="I23" s="34">
        <f>ROUND(IF(DATA_2_M[[#This Row],[ATEMP]]="",AVERAGE(DATA_2_M[ATEMP]),DATA_2_M[[#This Row],[ATEMP]]),2)</f>
        <v>0.41</v>
      </c>
      <c r="J23" s="46">
        <f>ROUND(IF(DATA_2_M[[#This Row],[HUM]]="",AVERAGE(DATA_2_M[HUM]),DATA_2_M[[#This Row],[HUM]]),2)</f>
        <v>0.87</v>
      </c>
    </row>
    <row r="24" spans="1:10" ht="15.75" customHeight="1" x14ac:dyDescent="0.25">
      <c r="A24" s="18">
        <v>22</v>
      </c>
      <c r="B24" s="17">
        <v>23</v>
      </c>
      <c r="C24" s="17">
        <v>0.40910000000000002</v>
      </c>
      <c r="D24" s="17">
        <v>0.94</v>
      </c>
      <c r="E24" s="17">
        <v>0.22389999999999999</v>
      </c>
      <c r="F24" s="17">
        <v>11</v>
      </c>
      <c r="G24" s="17">
        <v>17</v>
      </c>
      <c r="H24" s="16">
        <v>28</v>
      </c>
      <c r="I24" s="34">
        <f>ROUND(IF(DATA_2_M[[#This Row],[ATEMP]]="",AVERAGE(DATA_2_M[ATEMP]),DATA_2_M[[#This Row],[ATEMP]]),2)</f>
        <v>0.41</v>
      </c>
      <c r="J24" s="46">
        <f>ROUND(IF(DATA_2_M[[#This Row],[HUM]]="",AVERAGE(DATA_2_M[HUM]),DATA_2_M[[#This Row],[HUM]]),2)</f>
        <v>0.94</v>
      </c>
    </row>
    <row r="25" spans="1:10" ht="15.75" customHeight="1" x14ac:dyDescent="0.25">
      <c r="A25" s="18">
        <v>23</v>
      </c>
      <c r="B25" s="17">
        <v>24</v>
      </c>
      <c r="C25" s="22"/>
      <c r="D25" s="17">
        <v>0.88</v>
      </c>
      <c r="E25" s="17">
        <v>0.29849999999999999</v>
      </c>
      <c r="F25" s="17">
        <v>15</v>
      </c>
      <c r="G25" s="17">
        <v>24</v>
      </c>
      <c r="H25" s="16">
        <v>39</v>
      </c>
      <c r="I25" s="34">
        <f>ROUND(IF(DATA_2_M[[#This Row],[ATEMP]]="",AVERAGE(DATA_2_M[ATEMP]),DATA_2_M[[#This Row],[ATEMP]]),2)</f>
        <v>0.2</v>
      </c>
      <c r="J25" s="46">
        <f>ROUND(IF(DATA_2_M[[#This Row],[HUM]]="",AVERAGE(DATA_2_M[HUM]),DATA_2_M[[#This Row],[HUM]]),2)</f>
        <v>0.88</v>
      </c>
    </row>
    <row r="26" spans="1:10" ht="15.75" customHeight="1" x14ac:dyDescent="0.25">
      <c r="A26" s="18">
        <v>24</v>
      </c>
      <c r="B26" s="17">
        <v>25</v>
      </c>
      <c r="C26" s="17">
        <v>0.45450000000000002</v>
      </c>
      <c r="D26" s="17">
        <v>0.88</v>
      </c>
      <c r="E26" s="17">
        <v>0.29849999999999999</v>
      </c>
      <c r="F26" s="17">
        <v>4</v>
      </c>
      <c r="G26" s="17">
        <v>13</v>
      </c>
      <c r="H26" s="16">
        <v>17</v>
      </c>
      <c r="I26" s="34">
        <f>ROUND(IF(DATA_2_M[[#This Row],[ATEMP]]="",AVERAGE(DATA_2_M[ATEMP]),DATA_2_M[[#This Row],[ATEMP]]),2)</f>
        <v>0.45</v>
      </c>
      <c r="J26" s="46">
        <f>ROUND(IF(DATA_2_M[[#This Row],[HUM]]="",AVERAGE(DATA_2_M[HUM]),DATA_2_M[[#This Row],[HUM]]),2)</f>
        <v>0.88</v>
      </c>
    </row>
    <row r="27" spans="1:10" ht="15.75" customHeight="1" x14ac:dyDescent="0.25">
      <c r="A27" s="18">
        <v>25</v>
      </c>
      <c r="B27" s="17">
        <v>26</v>
      </c>
      <c r="C27" s="17">
        <v>0.43940000000000001</v>
      </c>
      <c r="D27" s="17">
        <v>0.94</v>
      </c>
      <c r="E27" s="17">
        <v>0.25369999999999998</v>
      </c>
      <c r="F27" s="17">
        <v>1</v>
      </c>
      <c r="G27" s="17">
        <v>16</v>
      </c>
      <c r="H27" s="16">
        <v>17</v>
      </c>
      <c r="I27" s="34">
        <f>ROUND(IF(DATA_2_M[[#This Row],[ATEMP]]="",AVERAGE(DATA_2_M[ATEMP]),DATA_2_M[[#This Row],[ATEMP]]),2)</f>
        <v>0.44</v>
      </c>
      <c r="J27" s="46">
        <f>ROUND(IF(DATA_2_M[[#This Row],[HUM]]="",AVERAGE(DATA_2_M[HUM]),DATA_2_M[[#This Row],[HUM]]),2)</f>
        <v>0.94</v>
      </c>
    </row>
    <row r="28" spans="1:10" ht="15.75" customHeight="1" x14ac:dyDescent="0.25">
      <c r="A28" s="18">
        <v>26</v>
      </c>
      <c r="B28" s="17">
        <v>27</v>
      </c>
      <c r="C28" s="17">
        <v>0.42420000000000002</v>
      </c>
      <c r="D28" s="17">
        <v>1</v>
      </c>
      <c r="E28" s="17">
        <v>0.28360000000000002</v>
      </c>
      <c r="F28" s="17">
        <v>1</v>
      </c>
      <c r="G28" s="17">
        <v>8</v>
      </c>
      <c r="H28" s="16">
        <v>9</v>
      </c>
      <c r="I28" s="34">
        <f>ROUND(IF(DATA_2_M[[#This Row],[ATEMP]]="",AVERAGE(DATA_2_M[ATEMP]),DATA_2_M[[#This Row],[ATEMP]]),2)</f>
        <v>0.42</v>
      </c>
      <c r="J28" s="46">
        <f>ROUND(IF(DATA_2_M[[#This Row],[HUM]]="",AVERAGE(DATA_2_M[HUM]),DATA_2_M[[#This Row],[HUM]]),2)</f>
        <v>1</v>
      </c>
    </row>
    <row r="29" spans="1:10" ht="15.75" customHeight="1" x14ac:dyDescent="0.25">
      <c r="A29" s="18">
        <v>27</v>
      </c>
      <c r="B29" s="17">
        <v>28</v>
      </c>
      <c r="C29" s="17">
        <v>0.45450000000000002</v>
      </c>
      <c r="D29" s="17">
        <v>0.94</v>
      </c>
      <c r="E29" s="17">
        <v>0.19400000000000001</v>
      </c>
      <c r="F29" s="17">
        <v>2</v>
      </c>
      <c r="G29" s="17">
        <v>4</v>
      </c>
      <c r="H29" s="16">
        <v>6</v>
      </c>
      <c r="I29" s="34">
        <f>ROUND(IF(DATA_2_M[[#This Row],[ATEMP]]="",AVERAGE(DATA_2_M[ATEMP]),DATA_2_M[[#This Row],[ATEMP]]),2)</f>
        <v>0.45</v>
      </c>
      <c r="J29" s="46">
        <f>ROUND(IF(DATA_2_M[[#This Row],[HUM]]="",AVERAGE(DATA_2_M[HUM]),DATA_2_M[[#This Row],[HUM]]),2)</f>
        <v>0.94</v>
      </c>
    </row>
    <row r="30" spans="1:10" ht="15.75" customHeight="1" x14ac:dyDescent="0.25">
      <c r="A30" s="18">
        <v>28</v>
      </c>
      <c r="B30" s="17">
        <v>29</v>
      </c>
      <c r="C30" s="22"/>
      <c r="D30" s="17">
        <v>0.94</v>
      </c>
      <c r="E30" s="17">
        <v>0.19400000000000001</v>
      </c>
      <c r="F30" s="17">
        <v>2</v>
      </c>
      <c r="G30" s="17">
        <v>1</v>
      </c>
      <c r="H30" s="16">
        <v>3</v>
      </c>
      <c r="I30" s="34">
        <f>ROUND(IF(DATA_2_M[[#This Row],[ATEMP]]="",AVERAGE(DATA_2_M[ATEMP]),DATA_2_M[[#This Row],[ATEMP]]),2)</f>
        <v>0.2</v>
      </c>
      <c r="J30" s="46">
        <f>ROUND(IF(DATA_2_M[[#This Row],[HUM]]="",AVERAGE(DATA_2_M[HUM]),DATA_2_M[[#This Row],[HUM]]),2)</f>
        <v>0.94</v>
      </c>
    </row>
    <row r="31" spans="1:10" ht="15.75" customHeight="1" x14ac:dyDescent="0.25">
      <c r="A31" s="18">
        <v>29</v>
      </c>
      <c r="B31" s="17">
        <v>30</v>
      </c>
      <c r="C31" s="17">
        <v>0.42420000000000002</v>
      </c>
      <c r="D31" s="17">
        <v>0.77</v>
      </c>
      <c r="E31" s="17">
        <v>0.29849999999999999</v>
      </c>
      <c r="F31" s="17">
        <v>0</v>
      </c>
      <c r="G31" s="17">
        <v>2</v>
      </c>
      <c r="H31" s="16">
        <v>2</v>
      </c>
      <c r="I31" s="34">
        <f>ROUND(IF(DATA_2_M[[#This Row],[ATEMP]]="",AVERAGE(DATA_2_M[ATEMP]),DATA_2_M[[#This Row],[ATEMP]]),2)</f>
        <v>0.42</v>
      </c>
      <c r="J31" s="46">
        <f>ROUND(IF(DATA_2_M[[#This Row],[HUM]]="",AVERAGE(DATA_2_M[HUM]),DATA_2_M[[#This Row],[HUM]]),2)</f>
        <v>0.77</v>
      </c>
    </row>
    <row r="32" spans="1:10" ht="15.75" customHeight="1" x14ac:dyDescent="0.25">
      <c r="A32" s="18">
        <v>30</v>
      </c>
      <c r="B32" s="17">
        <v>31</v>
      </c>
      <c r="C32" s="17">
        <v>0.40910000000000002</v>
      </c>
      <c r="D32" s="17">
        <v>0.76</v>
      </c>
      <c r="E32" s="17">
        <v>0.19400000000000001</v>
      </c>
      <c r="F32" s="17">
        <v>0</v>
      </c>
      <c r="G32" s="17">
        <v>1</v>
      </c>
      <c r="H32" s="16">
        <v>1</v>
      </c>
      <c r="I32" s="34">
        <f>ROUND(IF(DATA_2_M[[#This Row],[ATEMP]]="",AVERAGE(DATA_2_M[ATEMP]),DATA_2_M[[#This Row],[ATEMP]]),2)</f>
        <v>0.41</v>
      </c>
      <c r="J32" s="46">
        <f>ROUND(IF(DATA_2_M[[#This Row],[HUM]]="",AVERAGE(DATA_2_M[HUM]),DATA_2_M[[#This Row],[HUM]]),2)</f>
        <v>0.76</v>
      </c>
    </row>
    <row r="33" spans="1:10" ht="15.75" customHeight="1" x14ac:dyDescent="0.25">
      <c r="A33" s="18">
        <v>31</v>
      </c>
      <c r="B33" s="17">
        <v>32</v>
      </c>
      <c r="C33" s="17">
        <v>0.40910000000000002</v>
      </c>
      <c r="D33" s="17">
        <v>0.71</v>
      </c>
      <c r="E33" s="17">
        <v>0.22389999999999999</v>
      </c>
      <c r="F33" s="17">
        <v>0</v>
      </c>
      <c r="G33" s="17">
        <v>8</v>
      </c>
      <c r="H33" s="16">
        <v>8</v>
      </c>
      <c r="I33" s="34">
        <f>ROUND(IF(DATA_2_M[[#This Row],[ATEMP]]="",AVERAGE(DATA_2_M[ATEMP]),DATA_2_M[[#This Row],[ATEMP]]),2)</f>
        <v>0.41</v>
      </c>
      <c r="J33" s="46">
        <f>ROUND(IF(DATA_2_M[[#This Row],[HUM]]="",AVERAGE(DATA_2_M[HUM]),DATA_2_M[[#This Row],[HUM]]),2)</f>
        <v>0.71</v>
      </c>
    </row>
    <row r="34" spans="1:10" ht="15.75" customHeight="1" x14ac:dyDescent="0.25">
      <c r="A34" s="18">
        <v>32</v>
      </c>
      <c r="B34" s="17">
        <v>33</v>
      </c>
      <c r="C34" s="22"/>
      <c r="D34" s="17">
        <v>0.76</v>
      </c>
      <c r="E34" s="17">
        <v>0.22389999999999999</v>
      </c>
      <c r="F34" s="17">
        <v>1</v>
      </c>
      <c r="G34" s="17">
        <v>19</v>
      </c>
      <c r="H34" s="16">
        <v>20</v>
      </c>
      <c r="I34" s="34">
        <f>ROUND(IF(DATA_2_M[[#This Row],[ATEMP]]="",AVERAGE(DATA_2_M[ATEMP]),DATA_2_M[[#This Row],[ATEMP]]),2)</f>
        <v>0.2</v>
      </c>
      <c r="J34" s="46">
        <f>ROUND(IF(DATA_2_M[[#This Row],[HUM]]="",AVERAGE(DATA_2_M[HUM]),DATA_2_M[[#This Row],[HUM]]),2)</f>
        <v>0.76</v>
      </c>
    </row>
    <row r="35" spans="1:10" ht="15.75" customHeight="1" x14ac:dyDescent="0.25">
      <c r="A35" s="18">
        <v>33</v>
      </c>
      <c r="B35" s="17">
        <v>34</v>
      </c>
      <c r="C35" s="17">
        <v>0.34849999999999998</v>
      </c>
      <c r="D35" s="17">
        <v>0.81</v>
      </c>
      <c r="E35" s="17">
        <v>0.22389999999999999</v>
      </c>
      <c r="F35" s="17">
        <v>7</v>
      </c>
      <c r="G35" s="17">
        <v>46</v>
      </c>
      <c r="H35" s="16">
        <v>53</v>
      </c>
      <c r="I35" s="34">
        <f>ROUND(IF(DATA_2_M[[#This Row],[ATEMP]]="",AVERAGE(DATA_2_M[ATEMP]),DATA_2_M[[#This Row],[ATEMP]]),2)</f>
        <v>0.35</v>
      </c>
      <c r="J35" s="46">
        <f>ROUND(IF(DATA_2_M[[#This Row],[HUM]]="",AVERAGE(DATA_2_M[HUM]),DATA_2_M[[#This Row],[HUM]]),2)</f>
        <v>0.81</v>
      </c>
    </row>
    <row r="36" spans="1:10" ht="15.75" customHeight="1" x14ac:dyDescent="0.25">
      <c r="A36" s="18">
        <v>34</v>
      </c>
      <c r="B36" s="17">
        <v>35</v>
      </c>
      <c r="C36" s="17">
        <v>0.33329999999999999</v>
      </c>
      <c r="D36" s="17">
        <v>0.71</v>
      </c>
      <c r="E36" s="17">
        <v>0.25369999999999998</v>
      </c>
      <c r="F36" s="17">
        <v>16</v>
      </c>
      <c r="G36" s="17">
        <v>54</v>
      </c>
      <c r="H36" s="16">
        <v>70</v>
      </c>
      <c r="I36" s="34">
        <f>ROUND(IF(DATA_2_M[[#This Row],[ATEMP]]="",AVERAGE(DATA_2_M[ATEMP]),DATA_2_M[[#This Row],[ATEMP]]),2)</f>
        <v>0.33</v>
      </c>
      <c r="J36" s="46">
        <f>ROUND(IF(DATA_2_M[[#This Row],[HUM]]="",AVERAGE(DATA_2_M[HUM]),DATA_2_M[[#This Row],[HUM]]),2)</f>
        <v>0.71</v>
      </c>
    </row>
    <row r="37" spans="1:10" ht="15.75" customHeight="1" x14ac:dyDescent="0.25">
      <c r="A37" s="18">
        <v>35</v>
      </c>
      <c r="B37" s="17">
        <v>36</v>
      </c>
      <c r="C37" s="17">
        <v>0.33329999999999999</v>
      </c>
      <c r="D37" s="17">
        <v>0.66</v>
      </c>
      <c r="E37" s="17">
        <v>0.29849999999999999</v>
      </c>
      <c r="F37" s="17">
        <v>20</v>
      </c>
      <c r="G37" s="17">
        <v>73</v>
      </c>
      <c r="H37" s="16">
        <v>93</v>
      </c>
      <c r="I37" s="34">
        <f>ROUND(IF(DATA_2_M[[#This Row],[ATEMP]]="",AVERAGE(DATA_2_M[ATEMP]),DATA_2_M[[#This Row],[ATEMP]]),2)</f>
        <v>0.33</v>
      </c>
      <c r="J37" s="46">
        <f>ROUND(IF(DATA_2_M[[#This Row],[HUM]]="",AVERAGE(DATA_2_M[HUM]),DATA_2_M[[#This Row],[HUM]]),2)</f>
        <v>0.66</v>
      </c>
    </row>
    <row r="38" spans="1:10" ht="15.75" customHeight="1" x14ac:dyDescent="0.25">
      <c r="A38" s="18">
        <v>36</v>
      </c>
      <c r="B38" s="17">
        <v>37</v>
      </c>
      <c r="C38" s="17">
        <v>0.34849999999999998</v>
      </c>
      <c r="D38" s="17">
        <v>0.66</v>
      </c>
      <c r="E38" s="17">
        <v>0.1343</v>
      </c>
      <c r="F38" s="17">
        <v>11</v>
      </c>
      <c r="G38" s="17">
        <v>64</v>
      </c>
      <c r="H38" s="16">
        <v>75</v>
      </c>
      <c r="I38" s="34">
        <f>ROUND(IF(DATA_2_M[[#This Row],[ATEMP]]="",AVERAGE(DATA_2_M[ATEMP]),DATA_2_M[[#This Row],[ATEMP]]),2)</f>
        <v>0.35</v>
      </c>
      <c r="J38" s="46">
        <f>ROUND(IF(DATA_2_M[[#This Row],[HUM]]="",AVERAGE(DATA_2_M[HUM]),DATA_2_M[[#This Row],[HUM]]),2)</f>
        <v>0.66</v>
      </c>
    </row>
    <row r="39" spans="1:10" ht="15.75" customHeight="1" x14ac:dyDescent="0.25">
      <c r="A39" s="18">
        <v>37</v>
      </c>
      <c r="B39" s="17">
        <v>38</v>
      </c>
      <c r="C39" s="22"/>
      <c r="D39" s="17">
        <v>0.76</v>
      </c>
      <c r="E39" s="17">
        <v>0.19400000000000001</v>
      </c>
      <c r="F39" s="17">
        <v>4</v>
      </c>
      <c r="G39" s="17">
        <v>55</v>
      </c>
      <c r="H39" s="16">
        <v>59</v>
      </c>
      <c r="I39" s="34">
        <f>ROUND(IF(DATA_2_M[[#This Row],[ATEMP]]="",AVERAGE(DATA_2_M[ATEMP]),DATA_2_M[[#This Row],[ATEMP]]),2)</f>
        <v>0.2</v>
      </c>
      <c r="J39" s="46">
        <f>ROUND(IF(DATA_2_M[[#This Row],[HUM]]="",AVERAGE(DATA_2_M[HUM]),DATA_2_M[[#This Row],[HUM]]),2)</f>
        <v>0.76</v>
      </c>
    </row>
    <row r="40" spans="1:10" ht="15.75" customHeight="1" x14ac:dyDescent="0.25">
      <c r="A40" s="18">
        <v>38</v>
      </c>
      <c r="B40" s="17">
        <v>39</v>
      </c>
      <c r="C40" s="17">
        <v>0.33329999999999999</v>
      </c>
      <c r="D40" s="17">
        <v>0.81</v>
      </c>
      <c r="E40" s="17">
        <v>0.16420000000000001</v>
      </c>
      <c r="F40" s="17">
        <v>19</v>
      </c>
      <c r="G40" s="17">
        <v>55</v>
      </c>
      <c r="H40" s="16">
        <v>74</v>
      </c>
      <c r="I40" s="34">
        <f>ROUND(IF(DATA_2_M[[#This Row],[ATEMP]]="",AVERAGE(DATA_2_M[ATEMP]),DATA_2_M[[#This Row],[ATEMP]]),2)</f>
        <v>0.33</v>
      </c>
      <c r="J40" s="46">
        <f>ROUND(IF(DATA_2_M[[#This Row],[HUM]]="",AVERAGE(DATA_2_M[HUM]),DATA_2_M[[#This Row],[HUM]]),2)</f>
        <v>0.81</v>
      </c>
    </row>
    <row r="41" spans="1:10" ht="15.75" customHeight="1" x14ac:dyDescent="0.25">
      <c r="A41" s="18">
        <v>39</v>
      </c>
      <c r="B41" s="17">
        <v>40</v>
      </c>
      <c r="C41" s="17">
        <v>0.33329999999999999</v>
      </c>
      <c r="D41" s="17">
        <v>0.71</v>
      </c>
      <c r="E41" s="17">
        <v>0.16420000000000001</v>
      </c>
      <c r="F41" s="17">
        <v>9</v>
      </c>
      <c r="G41" s="17">
        <v>67</v>
      </c>
      <c r="H41" s="16">
        <v>76</v>
      </c>
      <c r="I41" s="34">
        <f>ROUND(IF(DATA_2_M[[#This Row],[ATEMP]]="",AVERAGE(DATA_2_M[ATEMP]),DATA_2_M[[#This Row],[ATEMP]]),2)</f>
        <v>0.33</v>
      </c>
      <c r="J41" s="46">
        <f>ROUND(IF(DATA_2_M[[#This Row],[HUM]]="",AVERAGE(DATA_2_M[HUM]),DATA_2_M[[#This Row],[HUM]]),2)</f>
        <v>0.71</v>
      </c>
    </row>
    <row r="42" spans="1:10" ht="15.75" customHeight="1" x14ac:dyDescent="0.25">
      <c r="A42" s="18">
        <v>40</v>
      </c>
      <c r="B42" s="17">
        <v>41</v>
      </c>
      <c r="C42" s="17">
        <v>0.33329999999999999</v>
      </c>
      <c r="D42" s="17">
        <v>0.56999999999999995</v>
      </c>
      <c r="E42" s="17">
        <v>0.19400000000000001</v>
      </c>
      <c r="F42" s="17">
        <v>7</v>
      </c>
      <c r="G42" s="17">
        <v>58</v>
      </c>
      <c r="H42" s="16">
        <v>65</v>
      </c>
      <c r="I42" s="34">
        <f>ROUND(IF(DATA_2_M[[#This Row],[ATEMP]]="",AVERAGE(DATA_2_M[ATEMP]),DATA_2_M[[#This Row],[ATEMP]]),2)</f>
        <v>0.33</v>
      </c>
      <c r="J42" s="46">
        <f>ROUND(IF(DATA_2_M[[#This Row],[HUM]]="",AVERAGE(DATA_2_M[HUM]),DATA_2_M[[#This Row],[HUM]]),2)</f>
        <v>0.56999999999999995</v>
      </c>
    </row>
    <row r="43" spans="1:10" ht="15.75" customHeight="1" x14ac:dyDescent="0.25">
      <c r="A43" s="18">
        <v>41</v>
      </c>
      <c r="B43" s="17">
        <v>42</v>
      </c>
      <c r="C43" s="17">
        <v>0.33329999999999999</v>
      </c>
      <c r="D43" s="17">
        <v>0.46</v>
      </c>
      <c r="E43" s="17">
        <v>0.32840000000000003</v>
      </c>
      <c r="F43" s="17">
        <v>10</v>
      </c>
      <c r="G43" s="17">
        <v>43</v>
      </c>
      <c r="H43" s="16">
        <v>53</v>
      </c>
      <c r="I43" s="34">
        <f>ROUND(IF(DATA_2_M[[#This Row],[ATEMP]]="",AVERAGE(DATA_2_M[ATEMP]),DATA_2_M[[#This Row],[ATEMP]]),2)</f>
        <v>0.33</v>
      </c>
      <c r="J43" s="46">
        <f>ROUND(IF(DATA_2_M[[#This Row],[HUM]]="",AVERAGE(DATA_2_M[HUM]),DATA_2_M[[#This Row],[HUM]]),2)</f>
        <v>0.46</v>
      </c>
    </row>
    <row r="44" spans="1:10" ht="15.75" customHeight="1" x14ac:dyDescent="0.25">
      <c r="A44" s="18">
        <v>42</v>
      </c>
      <c r="B44" s="17">
        <v>43</v>
      </c>
      <c r="C44" s="17">
        <v>0.28789999999999999</v>
      </c>
      <c r="D44" s="17">
        <v>0.42</v>
      </c>
      <c r="E44" s="17">
        <v>0.44779999999999998</v>
      </c>
      <c r="F44" s="17">
        <v>1</v>
      </c>
      <c r="G44" s="17">
        <v>29</v>
      </c>
      <c r="H44" s="16">
        <v>30</v>
      </c>
      <c r="I44" s="34">
        <f>ROUND(IF(DATA_2_M[[#This Row],[ATEMP]]="",AVERAGE(DATA_2_M[ATEMP]),DATA_2_M[[#This Row],[ATEMP]]),2)</f>
        <v>0.28999999999999998</v>
      </c>
      <c r="J44" s="46">
        <f>ROUND(IF(DATA_2_M[[#This Row],[HUM]]="",AVERAGE(DATA_2_M[HUM]),DATA_2_M[[#This Row],[HUM]]),2)</f>
        <v>0.42</v>
      </c>
    </row>
    <row r="45" spans="1:10" ht="15.75" customHeight="1" x14ac:dyDescent="0.25">
      <c r="A45" s="18">
        <v>43</v>
      </c>
      <c r="B45" s="17">
        <v>44</v>
      </c>
      <c r="C45" s="22"/>
      <c r="D45" s="17">
        <v>0.39</v>
      </c>
      <c r="E45" s="17">
        <v>0.35820000000000002</v>
      </c>
      <c r="F45" s="17">
        <v>5</v>
      </c>
      <c r="G45" s="17">
        <v>17</v>
      </c>
      <c r="H45" s="16">
        <v>22</v>
      </c>
      <c r="I45" s="34">
        <f>ROUND(IF(DATA_2_M[[#This Row],[ATEMP]]="",AVERAGE(DATA_2_M[ATEMP]),DATA_2_M[[#This Row],[ATEMP]]),2)</f>
        <v>0.2</v>
      </c>
      <c r="J45" s="46">
        <f>ROUND(IF(DATA_2_M[[#This Row],[HUM]]="",AVERAGE(DATA_2_M[HUM]),DATA_2_M[[#This Row],[HUM]]),2)</f>
        <v>0.39</v>
      </c>
    </row>
    <row r="46" spans="1:10" ht="15.75" customHeight="1" x14ac:dyDescent="0.25">
      <c r="A46" s="18">
        <v>44</v>
      </c>
      <c r="B46" s="17">
        <v>45</v>
      </c>
      <c r="C46" s="17">
        <v>0.2273</v>
      </c>
      <c r="D46" s="17">
        <v>0.44</v>
      </c>
      <c r="E46" s="17">
        <v>0.32840000000000003</v>
      </c>
      <c r="F46" s="17">
        <v>11</v>
      </c>
      <c r="G46" s="17">
        <v>20</v>
      </c>
      <c r="H46" s="16">
        <v>31</v>
      </c>
      <c r="I46" s="34">
        <f>ROUND(IF(DATA_2_M[[#This Row],[ATEMP]]="",AVERAGE(DATA_2_M[ATEMP]),DATA_2_M[[#This Row],[ATEMP]]),2)</f>
        <v>0.23</v>
      </c>
      <c r="J46" s="46">
        <f>ROUND(IF(DATA_2_M[[#This Row],[HUM]]="",AVERAGE(DATA_2_M[HUM]),DATA_2_M[[#This Row],[HUM]]),2)</f>
        <v>0.44</v>
      </c>
    </row>
    <row r="47" spans="1:10" ht="15.75" customHeight="1" x14ac:dyDescent="0.25">
      <c r="A47" s="18">
        <v>45</v>
      </c>
      <c r="B47" s="17">
        <v>46</v>
      </c>
      <c r="C47" s="17">
        <v>0.21210000000000001</v>
      </c>
      <c r="D47" s="17">
        <v>0.44</v>
      </c>
      <c r="E47" s="17">
        <v>0.29849999999999999</v>
      </c>
      <c r="F47" s="17">
        <v>0</v>
      </c>
      <c r="G47" s="17">
        <v>9</v>
      </c>
      <c r="H47" s="16">
        <v>9</v>
      </c>
      <c r="I47" s="34">
        <f>ROUND(IF(DATA_2_M[[#This Row],[ATEMP]]="",AVERAGE(DATA_2_M[ATEMP]),DATA_2_M[[#This Row],[ATEMP]]),2)</f>
        <v>0.21</v>
      </c>
      <c r="J47" s="46">
        <f>ROUND(IF(DATA_2_M[[#This Row],[HUM]]="",AVERAGE(DATA_2_M[HUM]),DATA_2_M[[#This Row],[HUM]]),2)</f>
        <v>0.44</v>
      </c>
    </row>
    <row r="48" spans="1:10" ht="15.75" customHeight="1" x14ac:dyDescent="0.25">
      <c r="A48" s="18">
        <v>46</v>
      </c>
      <c r="B48" s="17">
        <v>47</v>
      </c>
      <c r="C48" s="17">
        <v>0.2273</v>
      </c>
      <c r="D48" s="17">
        <v>0.47</v>
      </c>
      <c r="E48" s="17">
        <v>0.16420000000000001</v>
      </c>
      <c r="F48" s="17">
        <v>0</v>
      </c>
      <c r="G48" s="17">
        <v>8</v>
      </c>
      <c r="H48" s="16">
        <v>8</v>
      </c>
      <c r="I48" s="34">
        <f>ROUND(IF(DATA_2_M[[#This Row],[ATEMP]]="",AVERAGE(DATA_2_M[ATEMP]),DATA_2_M[[#This Row],[ATEMP]]),2)</f>
        <v>0.23</v>
      </c>
      <c r="J48" s="46">
        <f>ROUND(IF(DATA_2_M[[#This Row],[HUM]]="",AVERAGE(DATA_2_M[HUM]),DATA_2_M[[#This Row],[HUM]]),2)</f>
        <v>0.47</v>
      </c>
    </row>
    <row r="49" spans="1:10" ht="15.75" customHeight="1" x14ac:dyDescent="0.25">
      <c r="A49" s="18">
        <v>47</v>
      </c>
      <c r="B49" s="17">
        <v>48</v>
      </c>
      <c r="C49" s="17">
        <v>0.19700000000000001</v>
      </c>
      <c r="D49" s="17">
        <v>0.44</v>
      </c>
      <c r="E49" s="17">
        <v>0.35820000000000002</v>
      </c>
      <c r="F49" s="17">
        <v>0</v>
      </c>
      <c r="G49" s="17">
        <v>5</v>
      </c>
      <c r="H49" s="16">
        <v>5</v>
      </c>
      <c r="I49" s="34">
        <f>ROUND(IF(DATA_2_M[[#This Row],[ATEMP]]="",AVERAGE(DATA_2_M[ATEMP]),DATA_2_M[[#This Row],[ATEMP]]),2)</f>
        <v>0.2</v>
      </c>
      <c r="J49" s="46">
        <f>ROUND(IF(DATA_2_M[[#This Row],[HUM]]="",AVERAGE(DATA_2_M[HUM]),DATA_2_M[[#This Row],[HUM]]),2)</f>
        <v>0.44</v>
      </c>
    </row>
    <row r="50" spans="1:10" ht="15.75" customHeight="1" x14ac:dyDescent="0.25">
      <c r="A50" s="18">
        <v>48</v>
      </c>
      <c r="B50" s="17">
        <v>49</v>
      </c>
      <c r="C50" s="22"/>
      <c r="D50" s="17">
        <v>0.44</v>
      </c>
      <c r="E50" s="17">
        <v>0.41789999999999999</v>
      </c>
      <c r="F50" s="17">
        <v>0</v>
      </c>
      <c r="G50" s="17">
        <v>2</v>
      </c>
      <c r="H50" s="16">
        <v>2</v>
      </c>
      <c r="I50" s="34">
        <f>ROUND(IF(DATA_2_M[[#This Row],[ATEMP]]="",AVERAGE(DATA_2_M[ATEMP]),DATA_2_M[[#This Row],[ATEMP]]),2)</f>
        <v>0.2</v>
      </c>
      <c r="J50" s="46">
        <f>ROUND(IF(DATA_2_M[[#This Row],[HUM]]="",AVERAGE(DATA_2_M[HUM]),DATA_2_M[[#This Row],[HUM]]),2)</f>
        <v>0.44</v>
      </c>
    </row>
    <row r="51" spans="1:10" ht="15.75" customHeight="1" x14ac:dyDescent="0.25">
      <c r="A51" s="18">
        <v>49</v>
      </c>
      <c r="B51" s="17">
        <v>50</v>
      </c>
      <c r="C51" s="17">
        <v>0.13639999999999999</v>
      </c>
      <c r="D51" s="17">
        <v>0.47</v>
      </c>
      <c r="E51" s="17">
        <v>0.3881</v>
      </c>
      <c r="F51" s="17">
        <v>0</v>
      </c>
      <c r="G51" s="17">
        <v>1</v>
      </c>
      <c r="H51" s="16">
        <v>1</v>
      </c>
      <c r="I51" s="34">
        <f>ROUND(IF(DATA_2_M[[#This Row],[ATEMP]]="",AVERAGE(DATA_2_M[ATEMP]),DATA_2_M[[#This Row],[ATEMP]]),2)</f>
        <v>0.14000000000000001</v>
      </c>
      <c r="J51" s="46">
        <f>ROUND(IF(DATA_2_M[[#This Row],[HUM]]="",AVERAGE(DATA_2_M[HUM]),DATA_2_M[[#This Row],[HUM]]),2)</f>
        <v>0.47</v>
      </c>
    </row>
    <row r="52" spans="1:10" ht="15.75" customHeight="1" x14ac:dyDescent="0.25">
      <c r="A52" s="18">
        <v>50</v>
      </c>
      <c r="B52" s="17">
        <v>51</v>
      </c>
      <c r="C52" s="17">
        <v>0.13639999999999999</v>
      </c>
      <c r="D52" s="17">
        <v>0.47</v>
      </c>
      <c r="E52" s="17">
        <v>0.28360000000000002</v>
      </c>
      <c r="F52" s="17">
        <v>0</v>
      </c>
      <c r="G52" s="17">
        <v>3</v>
      </c>
      <c r="H52" s="16">
        <v>3</v>
      </c>
      <c r="I52" s="34">
        <f>ROUND(IF(DATA_2_M[[#This Row],[ATEMP]]="",AVERAGE(DATA_2_M[ATEMP]),DATA_2_M[[#This Row],[ATEMP]]),2)</f>
        <v>0.14000000000000001</v>
      </c>
      <c r="J52" s="46">
        <f>ROUND(IF(DATA_2_M[[#This Row],[HUM]]="",AVERAGE(DATA_2_M[HUM]),DATA_2_M[[#This Row],[HUM]]),2)</f>
        <v>0.47</v>
      </c>
    </row>
    <row r="53" spans="1:10" ht="15.75" customHeight="1" x14ac:dyDescent="0.25">
      <c r="A53" s="18">
        <v>51</v>
      </c>
      <c r="B53" s="17">
        <v>52</v>
      </c>
      <c r="C53" s="17">
        <v>0.1061</v>
      </c>
      <c r="D53" s="17">
        <v>0.5</v>
      </c>
      <c r="E53" s="17">
        <v>0.3881</v>
      </c>
      <c r="F53" s="17">
        <v>0</v>
      </c>
      <c r="G53" s="17">
        <v>30</v>
      </c>
      <c r="H53" s="16">
        <v>30</v>
      </c>
      <c r="I53" s="34">
        <f>ROUND(IF(DATA_2_M[[#This Row],[ATEMP]]="",AVERAGE(DATA_2_M[ATEMP]),DATA_2_M[[#This Row],[ATEMP]]),2)</f>
        <v>0.11</v>
      </c>
      <c r="J53" s="46">
        <f>ROUND(IF(DATA_2_M[[#This Row],[HUM]]="",AVERAGE(DATA_2_M[HUM]),DATA_2_M[[#This Row],[HUM]]),2)</f>
        <v>0.5</v>
      </c>
    </row>
    <row r="54" spans="1:10" ht="15.75" customHeight="1" x14ac:dyDescent="0.25">
      <c r="A54" s="18">
        <v>52</v>
      </c>
      <c r="B54" s="17">
        <v>53</v>
      </c>
      <c r="C54" s="17">
        <v>0.13639999999999999</v>
      </c>
      <c r="D54" s="17">
        <v>0.5</v>
      </c>
      <c r="E54" s="17">
        <v>0.19400000000000001</v>
      </c>
      <c r="F54" s="17">
        <v>1</v>
      </c>
      <c r="G54" s="17">
        <v>63</v>
      </c>
      <c r="H54" s="16">
        <v>64</v>
      </c>
      <c r="I54" s="34">
        <f>ROUND(IF(DATA_2_M[[#This Row],[ATEMP]]="",AVERAGE(DATA_2_M[ATEMP]),DATA_2_M[[#This Row],[ATEMP]]),2)</f>
        <v>0.14000000000000001</v>
      </c>
      <c r="J54" s="46">
        <f>ROUND(IF(DATA_2_M[[#This Row],[HUM]]="",AVERAGE(DATA_2_M[HUM]),DATA_2_M[[#This Row],[HUM]]),2)</f>
        <v>0.5</v>
      </c>
    </row>
    <row r="55" spans="1:10" ht="15.75" customHeight="1" x14ac:dyDescent="0.25">
      <c r="A55" s="18">
        <v>53</v>
      </c>
      <c r="B55" s="17">
        <v>54</v>
      </c>
      <c r="C55" s="17">
        <v>0.1212</v>
      </c>
      <c r="D55" s="17">
        <v>0.5</v>
      </c>
      <c r="E55" s="17">
        <v>0.28360000000000002</v>
      </c>
      <c r="F55" s="17">
        <v>1</v>
      </c>
      <c r="G55" s="17">
        <v>153</v>
      </c>
      <c r="H55" s="16">
        <v>154</v>
      </c>
      <c r="I55" s="34">
        <f>ROUND(IF(DATA_2_M[[#This Row],[ATEMP]]="",AVERAGE(DATA_2_M[ATEMP]),DATA_2_M[[#This Row],[ATEMP]]),2)</f>
        <v>0.12</v>
      </c>
      <c r="J55" s="46">
        <f>ROUND(IF(DATA_2_M[[#This Row],[HUM]]="",AVERAGE(DATA_2_M[HUM]),DATA_2_M[[#This Row],[HUM]]),2)</f>
        <v>0.5</v>
      </c>
    </row>
    <row r="56" spans="1:10" ht="15.75" customHeight="1" x14ac:dyDescent="0.25">
      <c r="A56" s="18">
        <v>54</v>
      </c>
      <c r="B56" s="17">
        <v>55</v>
      </c>
      <c r="C56" s="17">
        <v>0.13639999999999999</v>
      </c>
      <c r="D56" s="17">
        <v>0.43</v>
      </c>
      <c r="E56" s="17">
        <v>0.3881</v>
      </c>
      <c r="F56" s="17">
        <v>7</v>
      </c>
      <c r="G56" s="17">
        <v>81</v>
      </c>
      <c r="H56" s="16">
        <v>88</v>
      </c>
      <c r="I56" s="34">
        <f>ROUND(IF(DATA_2_M[[#This Row],[ATEMP]]="",AVERAGE(DATA_2_M[ATEMP]),DATA_2_M[[#This Row],[ATEMP]]),2)</f>
        <v>0.14000000000000001</v>
      </c>
      <c r="J56" s="46">
        <f>ROUND(IF(DATA_2_M[[#This Row],[HUM]]="",AVERAGE(DATA_2_M[HUM]),DATA_2_M[[#This Row],[HUM]]),2)</f>
        <v>0.43</v>
      </c>
    </row>
    <row r="57" spans="1:10" ht="15.75" customHeight="1" x14ac:dyDescent="0.25">
      <c r="A57" s="18">
        <v>55</v>
      </c>
      <c r="B57" s="17">
        <v>56</v>
      </c>
      <c r="C57" s="17">
        <v>0.16669999999999999</v>
      </c>
      <c r="D57" s="17">
        <v>0.43</v>
      </c>
      <c r="E57" s="17">
        <v>0.25369999999999998</v>
      </c>
      <c r="F57" s="17">
        <v>11</v>
      </c>
      <c r="G57" s="17">
        <v>33</v>
      </c>
      <c r="H57" s="16">
        <v>44</v>
      </c>
      <c r="I57" s="34">
        <f>ROUND(IF(DATA_2_M[[#This Row],[ATEMP]]="",AVERAGE(DATA_2_M[ATEMP]),DATA_2_M[[#This Row],[ATEMP]]),2)</f>
        <v>0.17</v>
      </c>
      <c r="J57" s="46">
        <f>ROUND(IF(DATA_2_M[[#This Row],[HUM]]="",AVERAGE(DATA_2_M[HUM]),DATA_2_M[[#This Row],[HUM]]),2)</f>
        <v>0.43</v>
      </c>
    </row>
    <row r="58" spans="1:10" ht="15.75" customHeight="1" x14ac:dyDescent="0.25">
      <c r="A58" s="18">
        <v>56</v>
      </c>
      <c r="B58" s="17">
        <v>57</v>
      </c>
      <c r="C58" s="17">
        <v>0.18179999999999999</v>
      </c>
      <c r="D58" s="17">
        <v>0.4</v>
      </c>
      <c r="E58" s="17">
        <v>0.32840000000000003</v>
      </c>
      <c r="F58" s="17">
        <v>10</v>
      </c>
      <c r="G58" s="17">
        <v>41</v>
      </c>
      <c r="H58" s="16">
        <v>51</v>
      </c>
      <c r="I58" s="34">
        <f>ROUND(IF(DATA_2_M[[#This Row],[ATEMP]]="",AVERAGE(DATA_2_M[ATEMP]),DATA_2_M[[#This Row],[ATEMP]]),2)</f>
        <v>0.18</v>
      </c>
      <c r="J58" s="46">
        <f>ROUND(IF(DATA_2_M[[#This Row],[HUM]]="",AVERAGE(DATA_2_M[HUM]),DATA_2_M[[#This Row],[HUM]]),2)</f>
        <v>0.4</v>
      </c>
    </row>
    <row r="59" spans="1:10" ht="15.75" customHeight="1" x14ac:dyDescent="0.25">
      <c r="A59" s="18">
        <v>57</v>
      </c>
      <c r="B59" s="17">
        <v>58</v>
      </c>
      <c r="C59" s="17">
        <v>0.21210000000000001</v>
      </c>
      <c r="D59" s="17">
        <v>0.35</v>
      </c>
      <c r="E59" s="17">
        <v>0.29849999999999999</v>
      </c>
      <c r="F59" s="17">
        <v>13</v>
      </c>
      <c r="G59" s="17">
        <v>48</v>
      </c>
      <c r="H59" s="16">
        <v>61</v>
      </c>
      <c r="I59" s="34">
        <f>ROUND(IF(DATA_2_M[[#This Row],[ATEMP]]="",AVERAGE(DATA_2_M[ATEMP]),DATA_2_M[[#This Row],[ATEMP]]),2)</f>
        <v>0.21</v>
      </c>
      <c r="J59" s="46">
        <f>ROUND(IF(DATA_2_M[[#This Row],[HUM]]="",AVERAGE(DATA_2_M[HUM]),DATA_2_M[[#This Row],[HUM]]),2)</f>
        <v>0.35</v>
      </c>
    </row>
    <row r="60" spans="1:10" ht="15.75" customHeight="1" x14ac:dyDescent="0.25">
      <c r="A60" s="18">
        <v>58</v>
      </c>
      <c r="B60" s="17">
        <v>59</v>
      </c>
      <c r="C60" s="22"/>
      <c r="D60" s="17">
        <v>0.35</v>
      </c>
      <c r="E60" s="17">
        <v>0.28360000000000002</v>
      </c>
      <c r="F60" s="17">
        <v>8</v>
      </c>
      <c r="G60" s="17">
        <v>53</v>
      </c>
      <c r="H60" s="16">
        <v>61</v>
      </c>
      <c r="I60" s="34">
        <f>ROUND(IF(DATA_2_M[[#This Row],[ATEMP]]="",AVERAGE(DATA_2_M[ATEMP]),DATA_2_M[[#This Row],[ATEMP]]),2)</f>
        <v>0.2</v>
      </c>
      <c r="J60" s="46">
        <f>ROUND(IF(DATA_2_M[[#This Row],[HUM]]="",AVERAGE(DATA_2_M[HUM]),DATA_2_M[[#This Row],[HUM]]),2)</f>
        <v>0.35</v>
      </c>
    </row>
    <row r="61" spans="1:10" ht="15.75" customHeight="1" x14ac:dyDescent="0.25">
      <c r="A61" s="18">
        <v>59</v>
      </c>
      <c r="B61" s="17">
        <v>60</v>
      </c>
      <c r="C61" s="17">
        <v>0.2424</v>
      </c>
      <c r="D61" s="17">
        <v>0.3</v>
      </c>
      <c r="E61" s="17">
        <v>0.28360000000000002</v>
      </c>
      <c r="F61" s="17">
        <v>11</v>
      </c>
      <c r="G61" s="17">
        <v>66</v>
      </c>
      <c r="H61" s="16">
        <v>77</v>
      </c>
      <c r="I61" s="34">
        <f>ROUND(IF(DATA_2_M[[#This Row],[ATEMP]]="",AVERAGE(DATA_2_M[ATEMP]),DATA_2_M[[#This Row],[ATEMP]]),2)</f>
        <v>0.24</v>
      </c>
      <c r="J61" s="46">
        <f>ROUND(IF(DATA_2_M[[#This Row],[HUM]]="",AVERAGE(DATA_2_M[HUM]),DATA_2_M[[#This Row],[HUM]]),2)</f>
        <v>0.3</v>
      </c>
    </row>
    <row r="62" spans="1:10" ht="15.75" customHeight="1" x14ac:dyDescent="0.25">
      <c r="A62" s="18">
        <v>60</v>
      </c>
      <c r="B62" s="17">
        <v>61</v>
      </c>
      <c r="C62" s="17">
        <v>0.2424</v>
      </c>
      <c r="D62" s="17">
        <v>0.3</v>
      </c>
      <c r="E62" s="17">
        <v>0.25369999999999998</v>
      </c>
      <c r="F62" s="17">
        <v>14</v>
      </c>
      <c r="G62" s="17">
        <v>58</v>
      </c>
      <c r="H62" s="16">
        <v>72</v>
      </c>
      <c r="I62" s="34">
        <f>ROUND(IF(DATA_2_M[[#This Row],[ATEMP]]="",AVERAGE(DATA_2_M[ATEMP]),DATA_2_M[[#This Row],[ATEMP]]),2)</f>
        <v>0.24</v>
      </c>
      <c r="J62" s="46">
        <f>ROUND(IF(DATA_2_M[[#This Row],[HUM]]="",AVERAGE(DATA_2_M[HUM]),DATA_2_M[[#This Row],[HUM]]),2)</f>
        <v>0.3</v>
      </c>
    </row>
    <row r="63" spans="1:10" ht="15.75" customHeight="1" x14ac:dyDescent="0.25">
      <c r="A63" s="18">
        <v>61</v>
      </c>
      <c r="B63" s="17">
        <v>62</v>
      </c>
      <c r="C63" s="17">
        <v>0.2424</v>
      </c>
      <c r="D63" s="17">
        <v>0.3</v>
      </c>
      <c r="E63" s="17">
        <v>0.25369999999999998</v>
      </c>
      <c r="F63" s="17">
        <v>9</v>
      </c>
      <c r="G63" s="17">
        <v>67</v>
      </c>
      <c r="H63" s="16">
        <v>76</v>
      </c>
      <c r="I63" s="34">
        <f>ROUND(IF(DATA_2_M[[#This Row],[ATEMP]]="",AVERAGE(DATA_2_M[ATEMP]),DATA_2_M[[#This Row],[ATEMP]]),2)</f>
        <v>0.24</v>
      </c>
      <c r="J63" s="46">
        <f>ROUND(IF(DATA_2_M[[#This Row],[HUM]]="",AVERAGE(DATA_2_M[HUM]),DATA_2_M[[#This Row],[HUM]]),2)</f>
        <v>0.3</v>
      </c>
    </row>
    <row r="64" spans="1:10" ht="15.75" customHeight="1" x14ac:dyDescent="0.25">
      <c r="A64" s="18">
        <v>62</v>
      </c>
      <c r="B64" s="17">
        <v>63</v>
      </c>
      <c r="C64" s="17">
        <v>0.2273</v>
      </c>
      <c r="D64" s="17">
        <v>0.3</v>
      </c>
      <c r="E64" s="17">
        <v>0.22389999999999999</v>
      </c>
      <c r="F64" s="17">
        <v>11</v>
      </c>
      <c r="G64" s="17">
        <v>146</v>
      </c>
      <c r="H64" s="16">
        <v>157</v>
      </c>
      <c r="I64" s="34">
        <f>ROUND(IF(DATA_2_M[[#This Row],[ATEMP]]="",AVERAGE(DATA_2_M[ATEMP]),DATA_2_M[[#This Row],[ATEMP]]),2)</f>
        <v>0.23</v>
      </c>
      <c r="J64" s="46">
        <f>ROUND(IF(DATA_2_M[[#This Row],[HUM]]="",AVERAGE(DATA_2_M[HUM]),DATA_2_M[[#This Row],[HUM]]),2)</f>
        <v>0.3</v>
      </c>
    </row>
    <row r="65" spans="1:10" ht="15.75" customHeight="1" x14ac:dyDescent="0.25">
      <c r="A65" s="18">
        <v>63</v>
      </c>
      <c r="B65" s="17">
        <v>64</v>
      </c>
      <c r="C65" s="17">
        <v>0.2576</v>
      </c>
      <c r="D65" s="17">
        <v>0.32</v>
      </c>
      <c r="E65" s="17">
        <v>0.1045</v>
      </c>
      <c r="F65" s="17">
        <v>9</v>
      </c>
      <c r="G65" s="17">
        <v>148</v>
      </c>
      <c r="H65" s="16">
        <v>157</v>
      </c>
      <c r="I65" s="34">
        <f>ROUND(IF(DATA_2_M[[#This Row],[ATEMP]]="",AVERAGE(DATA_2_M[ATEMP]),DATA_2_M[[#This Row],[ATEMP]]),2)</f>
        <v>0.26</v>
      </c>
      <c r="J65" s="46">
        <f>ROUND(IF(DATA_2_M[[#This Row],[HUM]]="",AVERAGE(DATA_2_M[HUM]),DATA_2_M[[#This Row],[HUM]]),2)</f>
        <v>0.32</v>
      </c>
    </row>
    <row r="66" spans="1:10" ht="15.75" customHeight="1" x14ac:dyDescent="0.25">
      <c r="A66" s="18">
        <v>64</v>
      </c>
      <c r="B66" s="17">
        <v>65</v>
      </c>
      <c r="C66" s="17">
        <v>0.2576</v>
      </c>
      <c r="D66" s="17">
        <v>0.47</v>
      </c>
      <c r="E66" s="17">
        <v>0</v>
      </c>
      <c r="F66" s="17">
        <v>8</v>
      </c>
      <c r="G66" s="17">
        <v>102</v>
      </c>
      <c r="H66" s="16">
        <v>110</v>
      </c>
      <c r="I66" s="34">
        <f>ROUND(IF(DATA_2_M[[#This Row],[ATEMP]]="",AVERAGE(DATA_2_M[ATEMP]),DATA_2_M[[#This Row],[ATEMP]]),2)</f>
        <v>0.26</v>
      </c>
      <c r="J66" s="46">
        <f>ROUND(IF(DATA_2_M[[#This Row],[HUM]]="",AVERAGE(DATA_2_M[HUM]),DATA_2_M[[#This Row],[HUM]]),2)</f>
        <v>0.47</v>
      </c>
    </row>
    <row r="67" spans="1:10" ht="15.75" customHeight="1" x14ac:dyDescent="0.25">
      <c r="A67" s="18">
        <v>65</v>
      </c>
      <c r="B67" s="17">
        <v>66</v>
      </c>
      <c r="C67" s="22"/>
      <c r="D67" s="17">
        <v>0.47</v>
      </c>
      <c r="E67" s="17">
        <v>0.1045</v>
      </c>
      <c r="F67" s="17">
        <v>3</v>
      </c>
      <c r="G67" s="17">
        <v>49</v>
      </c>
      <c r="H67" s="16">
        <v>52</v>
      </c>
      <c r="I67" s="34">
        <f>ROUND(IF(DATA_2_M[[#This Row],[ATEMP]]="",AVERAGE(DATA_2_M[ATEMP]),DATA_2_M[[#This Row],[ATEMP]]),2)</f>
        <v>0.2</v>
      </c>
      <c r="J67" s="46">
        <f>ROUND(IF(DATA_2_M[[#This Row],[HUM]]="",AVERAGE(DATA_2_M[HUM]),DATA_2_M[[#This Row],[HUM]]),2)</f>
        <v>0.47</v>
      </c>
    </row>
    <row r="68" spans="1:10" ht="15.75" customHeight="1" x14ac:dyDescent="0.25">
      <c r="A68" s="18">
        <v>66</v>
      </c>
      <c r="B68" s="17">
        <v>67</v>
      </c>
      <c r="C68" s="17">
        <v>0.19700000000000001</v>
      </c>
      <c r="D68" s="17">
        <v>0.64</v>
      </c>
      <c r="E68" s="17">
        <v>0.1343</v>
      </c>
      <c r="F68" s="17">
        <v>3</v>
      </c>
      <c r="G68" s="17">
        <v>49</v>
      </c>
      <c r="H68" s="16">
        <v>52</v>
      </c>
      <c r="I68" s="34">
        <f>ROUND(IF(DATA_2_M[[#This Row],[ATEMP]]="",AVERAGE(DATA_2_M[ATEMP]),DATA_2_M[[#This Row],[ATEMP]]),2)</f>
        <v>0.2</v>
      </c>
      <c r="J68" s="46">
        <f>ROUND(IF(DATA_2_M[[#This Row],[HUM]]="",AVERAGE(DATA_2_M[HUM]),DATA_2_M[[#This Row],[HUM]]),2)</f>
        <v>0.64</v>
      </c>
    </row>
    <row r="69" spans="1:10" ht="15.75" customHeight="1" x14ac:dyDescent="0.25">
      <c r="A69" s="18">
        <v>67</v>
      </c>
      <c r="B69" s="17">
        <v>68</v>
      </c>
      <c r="C69" s="17">
        <v>0.1515</v>
      </c>
      <c r="D69" s="17">
        <v>0.69</v>
      </c>
      <c r="E69" s="17">
        <v>0.1343</v>
      </c>
      <c r="F69" s="17">
        <v>0</v>
      </c>
      <c r="G69" s="17">
        <v>20</v>
      </c>
      <c r="H69" s="16">
        <v>20</v>
      </c>
      <c r="I69" s="34">
        <f>ROUND(IF(DATA_2_M[[#This Row],[ATEMP]]="",AVERAGE(DATA_2_M[ATEMP]),DATA_2_M[[#This Row],[ATEMP]]),2)</f>
        <v>0.15</v>
      </c>
      <c r="J69" s="46">
        <f>ROUND(IF(DATA_2_M[[#This Row],[HUM]]="",AVERAGE(DATA_2_M[HUM]),DATA_2_M[[#This Row],[HUM]]),2)</f>
        <v>0.69</v>
      </c>
    </row>
    <row r="70" spans="1:10" ht="15.75" customHeight="1" x14ac:dyDescent="0.25">
      <c r="A70" s="18">
        <v>68</v>
      </c>
      <c r="B70" s="17">
        <v>69</v>
      </c>
      <c r="C70" s="17">
        <v>0.21210000000000001</v>
      </c>
      <c r="D70" s="17">
        <v>0.55000000000000004</v>
      </c>
      <c r="E70" s="17">
        <v>0.1045</v>
      </c>
      <c r="F70" s="17">
        <v>1</v>
      </c>
      <c r="G70" s="17">
        <v>11</v>
      </c>
      <c r="H70" s="16">
        <v>12</v>
      </c>
      <c r="I70" s="34">
        <f>ROUND(IF(DATA_2_M[[#This Row],[ATEMP]]="",AVERAGE(DATA_2_M[ATEMP]),DATA_2_M[[#This Row],[ATEMP]]),2)</f>
        <v>0.21</v>
      </c>
      <c r="J70" s="46">
        <f>ROUND(IF(DATA_2_M[[#This Row],[HUM]]="",AVERAGE(DATA_2_M[HUM]),DATA_2_M[[#This Row],[HUM]]),2)</f>
        <v>0.55000000000000004</v>
      </c>
    </row>
    <row r="71" spans="1:10" ht="15.75" customHeight="1" x14ac:dyDescent="0.25">
      <c r="A71" s="18">
        <v>69</v>
      </c>
      <c r="B71" s="17">
        <v>70</v>
      </c>
      <c r="C71" s="22"/>
      <c r="D71" s="17">
        <v>0.55000000000000004</v>
      </c>
      <c r="E71" s="17">
        <v>0.1045</v>
      </c>
      <c r="F71" s="17">
        <v>0</v>
      </c>
      <c r="G71" s="17">
        <v>5</v>
      </c>
      <c r="H71" s="16">
        <v>5</v>
      </c>
      <c r="I71" s="34">
        <f>ROUND(IF(DATA_2_M[[#This Row],[ATEMP]]="",AVERAGE(DATA_2_M[ATEMP]),DATA_2_M[[#This Row],[ATEMP]]),2)</f>
        <v>0.2</v>
      </c>
      <c r="J71" s="46">
        <f>ROUND(IF(DATA_2_M[[#This Row],[HUM]]="",AVERAGE(DATA_2_M[HUM]),DATA_2_M[[#This Row],[HUM]]),2)</f>
        <v>0.55000000000000004</v>
      </c>
    </row>
    <row r="72" spans="1:10" ht="15.75" customHeight="1" x14ac:dyDescent="0.25">
      <c r="A72" s="18">
        <v>70</v>
      </c>
      <c r="B72" s="17">
        <v>71</v>
      </c>
      <c r="C72" s="17">
        <v>0.18179999999999999</v>
      </c>
      <c r="D72" s="17">
        <v>0.59</v>
      </c>
      <c r="E72" s="17">
        <v>0.1045</v>
      </c>
      <c r="F72" s="17">
        <v>0</v>
      </c>
      <c r="G72" s="17">
        <v>2</v>
      </c>
      <c r="H72" s="16">
        <v>2</v>
      </c>
      <c r="I72" s="34">
        <f>ROUND(IF(DATA_2_M[[#This Row],[ATEMP]]="",AVERAGE(DATA_2_M[ATEMP]),DATA_2_M[[#This Row],[ATEMP]]),2)</f>
        <v>0.18</v>
      </c>
      <c r="J72" s="46">
        <f>ROUND(IF(DATA_2_M[[#This Row],[HUM]]="",AVERAGE(DATA_2_M[HUM]),DATA_2_M[[#This Row],[HUM]]),2)</f>
        <v>0.59</v>
      </c>
    </row>
    <row r="73" spans="1:10" ht="15.75" customHeight="1" x14ac:dyDescent="0.25">
      <c r="A73" s="18">
        <v>71</v>
      </c>
      <c r="B73" s="17">
        <v>72</v>
      </c>
      <c r="C73" s="17">
        <v>0.1515</v>
      </c>
      <c r="D73" s="17">
        <v>0.63</v>
      </c>
      <c r="E73" s="17">
        <v>0.1343</v>
      </c>
      <c r="F73" s="17">
        <v>0</v>
      </c>
      <c r="G73" s="17">
        <v>1</v>
      </c>
      <c r="H73" s="16">
        <v>1</v>
      </c>
      <c r="I73" s="34">
        <f>ROUND(IF(DATA_2_M[[#This Row],[ATEMP]]="",AVERAGE(DATA_2_M[ATEMP]),DATA_2_M[[#This Row],[ATEMP]]),2)</f>
        <v>0.15</v>
      </c>
      <c r="J73" s="46">
        <f>ROUND(IF(DATA_2_M[[#This Row],[HUM]]="",AVERAGE(DATA_2_M[HUM]),DATA_2_M[[#This Row],[HUM]]),2)</f>
        <v>0.63</v>
      </c>
    </row>
    <row r="74" spans="1:10" ht="15.75" customHeight="1" x14ac:dyDescent="0.25">
      <c r="A74" s="18">
        <v>72</v>
      </c>
      <c r="B74" s="17">
        <v>73</v>
      </c>
      <c r="C74" s="17">
        <v>0.18179999999999999</v>
      </c>
      <c r="D74" s="17">
        <v>0.63</v>
      </c>
      <c r="E74" s="17">
        <v>8.9599999999999999E-2</v>
      </c>
      <c r="F74" s="17">
        <v>0</v>
      </c>
      <c r="G74" s="17">
        <v>2</v>
      </c>
      <c r="H74" s="16">
        <v>2</v>
      </c>
      <c r="I74" s="34">
        <f>ROUND(IF(DATA_2_M[[#This Row],[ATEMP]]="",AVERAGE(DATA_2_M[ATEMP]),DATA_2_M[[#This Row],[ATEMP]]),2)</f>
        <v>0.18</v>
      </c>
      <c r="J74" s="46">
        <f>ROUND(IF(DATA_2_M[[#This Row],[HUM]]="",AVERAGE(DATA_2_M[HUM]),DATA_2_M[[#This Row],[HUM]]),2)</f>
        <v>0.63</v>
      </c>
    </row>
    <row r="75" spans="1:10" ht="15.75" customHeight="1" x14ac:dyDescent="0.25">
      <c r="A75" s="18">
        <v>73</v>
      </c>
      <c r="B75" s="17">
        <v>74</v>
      </c>
      <c r="C75" s="17">
        <v>0.1515</v>
      </c>
      <c r="D75" s="17">
        <v>0.68</v>
      </c>
      <c r="E75" s="17">
        <v>0.1045</v>
      </c>
      <c r="F75" s="17">
        <v>0</v>
      </c>
      <c r="G75" s="17">
        <v>4</v>
      </c>
      <c r="H75" s="16">
        <v>4</v>
      </c>
      <c r="I75" s="34">
        <f>ROUND(IF(DATA_2_M[[#This Row],[ATEMP]]="",AVERAGE(DATA_2_M[ATEMP]),DATA_2_M[[#This Row],[ATEMP]]),2)</f>
        <v>0.15</v>
      </c>
      <c r="J75" s="46">
        <f>ROUND(IF(DATA_2_M[[#This Row],[HUM]]="",AVERAGE(DATA_2_M[HUM]),DATA_2_M[[#This Row],[HUM]]),2)</f>
        <v>0.68</v>
      </c>
    </row>
    <row r="76" spans="1:10" ht="15.75" customHeight="1" x14ac:dyDescent="0.25">
      <c r="A76" s="18">
        <v>74</v>
      </c>
      <c r="B76" s="17">
        <v>75</v>
      </c>
      <c r="C76" s="17">
        <v>0.1515</v>
      </c>
      <c r="D76" s="17">
        <v>0.74</v>
      </c>
      <c r="E76" s="17">
        <v>0.1045</v>
      </c>
      <c r="F76" s="17">
        <v>0</v>
      </c>
      <c r="G76" s="17">
        <v>36</v>
      </c>
      <c r="H76" s="16">
        <v>36</v>
      </c>
      <c r="I76" s="34">
        <f>ROUND(IF(DATA_2_M[[#This Row],[ATEMP]]="",AVERAGE(DATA_2_M[ATEMP]),DATA_2_M[[#This Row],[ATEMP]]),2)</f>
        <v>0.15</v>
      </c>
      <c r="J76" s="46">
        <f>ROUND(IF(DATA_2_M[[#This Row],[HUM]]="",AVERAGE(DATA_2_M[HUM]),DATA_2_M[[#This Row],[HUM]]),2)</f>
        <v>0.74</v>
      </c>
    </row>
    <row r="77" spans="1:10" ht="15.75" customHeight="1" x14ac:dyDescent="0.25">
      <c r="A77" s="18">
        <v>75</v>
      </c>
      <c r="B77" s="17">
        <v>76</v>
      </c>
      <c r="C77" s="17">
        <v>0.1515</v>
      </c>
      <c r="D77" s="17">
        <v>0.74</v>
      </c>
      <c r="E77" s="17">
        <v>0.1343</v>
      </c>
      <c r="F77" s="17">
        <v>2</v>
      </c>
      <c r="G77" s="17">
        <v>92</v>
      </c>
      <c r="H77" s="16">
        <v>94</v>
      </c>
      <c r="I77" s="34">
        <f>ROUND(IF(DATA_2_M[[#This Row],[ATEMP]]="",AVERAGE(DATA_2_M[ATEMP]),DATA_2_M[[#This Row],[ATEMP]]),2)</f>
        <v>0.15</v>
      </c>
      <c r="J77" s="46">
        <f>ROUND(IF(DATA_2_M[[#This Row],[HUM]]="",AVERAGE(DATA_2_M[HUM]),DATA_2_M[[#This Row],[HUM]]),2)</f>
        <v>0.74</v>
      </c>
    </row>
    <row r="78" spans="1:10" ht="15.75" customHeight="1" x14ac:dyDescent="0.25">
      <c r="A78" s="18">
        <v>76</v>
      </c>
      <c r="B78" s="17">
        <v>77</v>
      </c>
      <c r="C78" s="17">
        <v>0.1515</v>
      </c>
      <c r="D78" s="17">
        <v>0.69</v>
      </c>
      <c r="E78" s="17">
        <v>0.16420000000000001</v>
      </c>
      <c r="F78" s="17">
        <v>2</v>
      </c>
      <c r="G78" s="17">
        <v>177</v>
      </c>
      <c r="H78" s="16">
        <v>179</v>
      </c>
      <c r="I78" s="34">
        <f>ROUND(IF(DATA_2_M[[#This Row],[ATEMP]]="",AVERAGE(DATA_2_M[ATEMP]),DATA_2_M[[#This Row],[ATEMP]]),2)</f>
        <v>0.15</v>
      </c>
      <c r="J78" s="46">
        <f>ROUND(IF(DATA_2_M[[#This Row],[HUM]]="",AVERAGE(DATA_2_M[HUM]),DATA_2_M[[#This Row],[HUM]]),2)</f>
        <v>0.69</v>
      </c>
    </row>
    <row r="79" spans="1:10" ht="15.75" customHeight="1" x14ac:dyDescent="0.25">
      <c r="A79" s="18">
        <v>77</v>
      </c>
      <c r="B79" s="17">
        <v>78</v>
      </c>
      <c r="C79" s="17">
        <v>0.1515</v>
      </c>
      <c r="D79" s="17">
        <v>0.64</v>
      </c>
      <c r="E79" s="17">
        <v>0.22389999999999999</v>
      </c>
      <c r="F79" s="17">
        <v>2</v>
      </c>
      <c r="G79" s="17">
        <v>98</v>
      </c>
      <c r="H79" s="16">
        <v>100</v>
      </c>
      <c r="I79" s="34">
        <f>ROUND(IF(DATA_2_M[[#This Row],[ATEMP]]="",AVERAGE(DATA_2_M[ATEMP]),DATA_2_M[[#This Row],[ATEMP]]),2)</f>
        <v>0.15</v>
      </c>
      <c r="J79" s="46">
        <f>ROUND(IF(DATA_2_M[[#This Row],[HUM]]="",AVERAGE(DATA_2_M[HUM]),DATA_2_M[[#This Row],[HUM]]),2)</f>
        <v>0.64</v>
      </c>
    </row>
    <row r="80" spans="1:10" ht="15.75" customHeight="1" x14ac:dyDescent="0.25">
      <c r="A80" s="18">
        <v>78</v>
      </c>
      <c r="B80" s="17">
        <v>79</v>
      </c>
      <c r="C80" s="17">
        <v>0.13639999999999999</v>
      </c>
      <c r="D80" s="17">
        <v>0.69</v>
      </c>
      <c r="E80" s="17">
        <v>0.32840000000000003</v>
      </c>
      <c r="F80" s="17">
        <v>5</v>
      </c>
      <c r="G80" s="17">
        <v>37</v>
      </c>
      <c r="H80" s="16">
        <v>42</v>
      </c>
      <c r="I80" s="34">
        <f>ROUND(IF(DATA_2_M[[#This Row],[ATEMP]]="",AVERAGE(DATA_2_M[ATEMP]),DATA_2_M[[#This Row],[ATEMP]]),2)</f>
        <v>0.14000000000000001</v>
      </c>
      <c r="J80" s="46">
        <f>ROUND(IF(DATA_2_M[[#This Row],[HUM]]="",AVERAGE(DATA_2_M[HUM]),DATA_2_M[[#This Row],[HUM]]),2)</f>
        <v>0.69</v>
      </c>
    </row>
    <row r="81" spans="1:10" ht="15.75" customHeight="1" x14ac:dyDescent="0.25">
      <c r="A81" s="18">
        <v>79</v>
      </c>
      <c r="B81" s="17">
        <v>80</v>
      </c>
      <c r="C81" s="17">
        <v>0.21210000000000001</v>
      </c>
      <c r="D81" s="17">
        <v>0.51</v>
      </c>
      <c r="E81" s="17">
        <v>0.29849999999999999</v>
      </c>
      <c r="F81" s="17">
        <v>7</v>
      </c>
      <c r="G81" s="17">
        <v>50</v>
      </c>
      <c r="H81" s="16">
        <v>57</v>
      </c>
      <c r="I81" s="34">
        <f>ROUND(IF(DATA_2_M[[#This Row],[ATEMP]]="",AVERAGE(DATA_2_M[ATEMP]),DATA_2_M[[#This Row],[ATEMP]]),2)</f>
        <v>0.21</v>
      </c>
      <c r="J81" s="46">
        <f>ROUND(IF(DATA_2_M[[#This Row],[HUM]]="",AVERAGE(DATA_2_M[HUM]),DATA_2_M[[#This Row],[HUM]]),2)</f>
        <v>0.51</v>
      </c>
    </row>
    <row r="82" spans="1:10" ht="15.75" customHeight="1" x14ac:dyDescent="0.25">
      <c r="A82" s="18">
        <v>80</v>
      </c>
      <c r="B82" s="17">
        <v>81</v>
      </c>
      <c r="C82" s="17">
        <v>0.2273</v>
      </c>
      <c r="D82" s="17">
        <v>0.51</v>
      </c>
      <c r="E82" s="17">
        <v>0.16420000000000001</v>
      </c>
      <c r="F82" s="17">
        <v>12</v>
      </c>
      <c r="G82" s="17">
        <v>66</v>
      </c>
      <c r="H82" s="16">
        <v>78</v>
      </c>
      <c r="I82" s="34">
        <f>ROUND(IF(DATA_2_M[[#This Row],[ATEMP]]="",AVERAGE(DATA_2_M[ATEMP]),DATA_2_M[[#This Row],[ATEMP]]),2)</f>
        <v>0.23</v>
      </c>
      <c r="J82" s="46">
        <f>ROUND(IF(DATA_2_M[[#This Row],[HUM]]="",AVERAGE(DATA_2_M[HUM]),DATA_2_M[[#This Row],[HUM]]),2)</f>
        <v>0.51</v>
      </c>
    </row>
    <row r="83" spans="1:10" ht="15.75" customHeight="1" x14ac:dyDescent="0.25">
      <c r="A83" s="18">
        <v>81</v>
      </c>
      <c r="B83" s="17">
        <v>82</v>
      </c>
      <c r="C83" s="17">
        <v>0.2273</v>
      </c>
      <c r="D83" s="17">
        <v>0.56000000000000005</v>
      </c>
      <c r="E83" s="17">
        <v>0.19400000000000001</v>
      </c>
      <c r="F83" s="17">
        <v>18</v>
      </c>
      <c r="G83" s="17">
        <v>79</v>
      </c>
      <c r="H83" s="16">
        <v>97</v>
      </c>
      <c r="I83" s="34">
        <f>ROUND(IF(DATA_2_M[[#This Row],[ATEMP]]="",AVERAGE(DATA_2_M[ATEMP]),DATA_2_M[[#This Row],[ATEMP]]),2)</f>
        <v>0.23</v>
      </c>
      <c r="J83" s="46">
        <f>ROUND(IF(DATA_2_M[[#This Row],[HUM]]="",AVERAGE(DATA_2_M[HUM]),DATA_2_M[[#This Row],[HUM]]),2)</f>
        <v>0.56000000000000005</v>
      </c>
    </row>
    <row r="84" spans="1:10" ht="15.75" customHeight="1" x14ac:dyDescent="0.25">
      <c r="A84" s="18">
        <v>82</v>
      </c>
      <c r="B84" s="17">
        <v>83</v>
      </c>
      <c r="C84" s="17">
        <v>0.2576</v>
      </c>
      <c r="D84" s="17">
        <v>0.52</v>
      </c>
      <c r="E84" s="17">
        <v>0.22389999999999999</v>
      </c>
      <c r="F84" s="17">
        <v>9</v>
      </c>
      <c r="G84" s="17">
        <v>54</v>
      </c>
      <c r="H84" s="16">
        <v>63</v>
      </c>
      <c r="I84" s="34">
        <f>ROUND(IF(DATA_2_M[[#This Row],[ATEMP]]="",AVERAGE(DATA_2_M[ATEMP]),DATA_2_M[[#This Row],[ATEMP]]),2)</f>
        <v>0.26</v>
      </c>
      <c r="J84" s="46">
        <f>ROUND(IF(DATA_2_M[[#This Row],[HUM]]="",AVERAGE(DATA_2_M[HUM]),DATA_2_M[[#This Row],[HUM]]),2)</f>
        <v>0.52</v>
      </c>
    </row>
    <row r="85" spans="1:10" ht="15.75" customHeight="1" x14ac:dyDescent="0.25">
      <c r="A85" s="18">
        <v>83</v>
      </c>
      <c r="B85" s="17">
        <v>84</v>
      </c>
      <c r="C85" s="17">
        <v>0.2727</v>
      </c>
      <c r="D85" s="17">
        <v>0.52</v>
      </c>
      <c r="E85" s="17">
        <v>0.25369999999999998</v>
      </c>
      <c r="F85" s="17">
        <v>17</v>
      </c>
      <c r="G85" s="17">
        <v>48</v>
      </c>
      <c r="H85" s="16">
        <v>65</v>
      </c>
      <c r="I85" s="34">
        <f>ROUND(IF(DATA_2_M[[#This Row],[ATEMP]]="",AVERAGE(DATA_2_M[ATEMP]),DATA_2_M[[#This Row],[ATEMP]]),2)</f>
        <v>0.27</v>
      </c>
      <c r="J85" s="46">
        <f>ROUND(IF(DATA_2_M[[#This Row],[HUM]]="",AVERAGE(DATA_2_M[HUM]),DATA_2_M[[#This Row],[HUM]]),2)</f>
        <v>0.52</v>
      </c>
    </row>
    <row r="86" spans="1:10" ht="15.75" customHeight="1" x14ac:dyDescent="0.25">
      <c r="A86" s="18">
        <v>84</v>
      </c>
      <c r="B86" s="17">
        <v>85</v>
      </c>
      <c r="C86" s="17">
        <v>0.28789999999999999</v>
      </c>
      <c r="D86" s="17">
        <v>0.49</v>
      </c>
      <c r="E86" s="17">
        <v>0.25369999999999998</v>
      </c>
      <c r="F86" s="17">
        <v>15</v>
      </c>
      <c r="G86" s="17">
        <v>68</v>
      </c>
      <c r="H86" s="16">
        <v>83</v>
      </c>
      <c r="I86" s="34">
        <f>ROUND(IF(DATA_2_M[[#This Row],[ATEMP]]="",AVERAGE(DATA_2_M[ATEMP]),DATA_2_M[[#This Row],[ATEMP]]),2)</f>
        <v>0.28999999999999998</v>
      </c>
      <c r="J86" s="46">
        <f>ROUND(IF(DATA_2_M[[#This Row],[HUM]]="",AVERAGE(DATA_2_M[HUM]),DATA_2_M[[#This Row],[HUM]]),2)</f>
        <v>0.49</v>
      </c>
    </row>
    <row r="87" spans="1:10" ht="15.75" customHeight="1" x14ac:dyDescent="0.25">
      <c r="A87" s="18">
        <v>85</v>
      </c>
      <c r="B87" s="17">
        <v>86</v>
      </c>
      <c r="C87" s="17">
        <v>0.2727</v>
      </c>
      <c r="D87" s="17">
        <v>0.48</v>
      </c>
      <c r="E87" s="17">
        <v>0.22389999999999999</v>
      </c>
      <c r="F87" s="17">
        <v>10</v>
      </c>
      <c r="G87" s="17">
        <v>202</v>
      </c>
      <c r="H87" s="16">
        <v>212</v>
      </c>
      <c r="I87" s="34">
        <f>ROUND(IF(DATA_2_M[[#This Row],[ATEMP]]="",AVERAGE(DATA_2_M[ATEMP]),DATA_2_M[[#This Row],[ATEMP]]),2)</f>
        <v>0.27</v>
      </c>
      <c r="J87" s="46">
        <f>ROUND(IF(DATA_2_M[[#This Row],[HUM]]="",AVERAGE(DATA_2_M[HUM]),DATA_2_M[[#This Row],[HUM]]),2)</f>
        <v>0.48</v>
      </c>
    </row>
    <row r="88" spans="1:10" ht="15.75" customHeight="1" x14ac:dyDescent="0.25">
      <c r="A88" s="18">
        <v>86</v>
      </c>
      <c r="B88" s="17">
        <v>87</v>
      </c>
      <c r="C88" s="17">
        <v>0.2576</v>
      </c>
      <c r="D88" s="17">
        <v>0.48</v>
      </c>
      <c r="E88" s="17">
        <v>0.19400000000000001</v>
      </c>
      <c r="F88" s="17">
        <v>3</v>
      </c>
      <c r="G88" s="17">
        <v>179</v>
      </c>
      <c r="H88" s="16">
        <v>182</v>
      </c>
      <c r="I88" s="34">
        <f>ROUND(IF(DATA_2_M[[#This Row],[ATEMP]]="",AVERAGE(DATA_2_M[ATEMP]),DATA_2_M[[#This Row],[ATEMP]]),2)</f>
        <v>0.26</v>
      </c>
      <c r="J88" s="46">
        <f>ROUND(IF(DATA_2_M[[#This Row],[HUM]]="",AVERAGE(DATA_2_M[HUM]),DATA_2_M[[#This Row],[HUM]]),2)</f>
        <v>0.48</v>
      </c>
    </row>
    <row r="89" spans="1:10" ht="15.75" customHeight="1" x14ac:dyDescent="0.25">
      <c r="A89" s="18">
        <v>87</v>
      </c>
      <c r="B89" s="17">
        <v>88</v>
      </c>
      <c r="C89" s="17">
        <v>0.2576</v>
      </c>
      <c r="D89" s="17">
        <v>0.48</v>
      </c>
      <c r="E89" s="17">
        <v>0.1045</v>
      </c>
      <c r="F89" s="17">
        <v>2</v>
      </c>
      <c r="G89" s="17">
        <v>110</v>
      </c>
      <c r="H89" s="16">
        <v>112</v>
      </c>
      <c r="I89" s="34">
        <f>ROUND(IF(DATA_2_M[[#This Row],[ATEMP]]="",AVERAGE(DATA_2_M[ATEMP]),DATA_2_M[[#This Row],[ATEMP]]),2)</f>
        <v>0.26</v>
      </c>
      <c r="J89" s="46">
        <f>ROUND(IF(DATA_2_M[[#This Row],[HUM]]="",AVERAGE(DATA_2_M[HUM]),DATA_2_M[[#This Row],[HUM]]),2)</f>
        <v>0.48</v>
      </c>
    </row>
    <row r="90" spans="1:10" ht="15.75" customHeight="1" x14ac:dyDescent="0.25">
      <c r="A90" s="18">
        <v>88</v>
      </c>
      <c r="B90" s="17">
        <v>89</v>
      </c>
      <c r="C90" s="17">
        <v>0.2576</v>
      </c>
      <c r="D90" s="17">
        <v>0.48</v>
      </c>
      <c r="E90" s="17">
        <v>0.1045</v>
      </c>
      <c r="F90" s="17">
        <v>1</v>
      </c>
      <c r="G90" s="17">
        <v>53</v>
      </c>
      <c r="H90" s="16">
        <v>54</v>
      </c>
      <c r="I90" s="34">
        <f>ROUND(IF(DATA_2_M[[#This Row],[ATEMP]]="",AVERAGE(DATA_2_M[ATEMP]),DATA_2_M[[#This Row],[ATEMP]]),2)</f>
        <v>0.26</v>
      </c>
      <c r="J90" s="46">
        <f>ROUND(IF(DATA_2_M[[#This Row],[HUM]]="",AVERAGE(DATA_2_M[HUM]),DATA_2_M[[#This Row],[HUM]]),2)</f>
        <v>0.48</v>
      </c>
    </row>
    <row r="91" spans="1:10" ht="15.75" customHeight="1" x14ac:dyDescent="0.25">
      <c r="A91" s="18">
        <v>89</v>
      </c>
      <c r="B91" s="17">
        <v>90</v>
      </c>
      <c r="C91" s="17">
        <v>0.2727</v>
      </c>
      <c r="D91" s="17">
        <v>0.64</v>
      </c>
      <c r="E91" s="17">
        <v>0</v>
      </c>
      <c r="F91" s="17">
        <v>0</v>
      </c>
      <c r="G91" s="17">
        <v>48</v>
      </c>
      <c r="H91" s="16">
        <v>48</v>
      </c>
      <c r="I91" s="34">
        <f>ROUND(IF(DATA_2_M[[#This Row],[ATEMP]]="",AVERAGE(DATA_2_M[ATEMP]),DATA_2_M[[#This Row],[ATEMP]]),2)</f>
        <v>0.27</v>
      </c>
      <c r="J91" s="46">
        <f>ROUND(IF(DATA_2_M[[#This Row],[HUM]]="",AVERAGE(DATA_2_M[HUM]),DATA_2_M[[#This Row],[HUM]]),2)</f>
        <v>0.64</v>
      </c>
    </row>
    <row r="92" spans="1:10" ht="15.75" customHeight="1" x14ac:dyDescent="0.25">
      <c r="A92" s="18">
        <v>90</v>
      </c>
      <c r="B92" s="17">
        <v>91</v>
      </c>
      <c r="C92" s="17">
        <v>0.2576</v>
      </c>
      <c r="D92" s="17">
        <v>0.64</v>
      </c>
      <c r="E92" s="17">
        <v>8.9599999999999999E-2</v>
      </c>
      <c r="F92" s="17">
        <v>1</v>
      </c>
      <c r="G92" s="17">
        <v>34</v>
      </c>
      <c r="H92" s="16">
        <v>35</v>
      </c>
      <c r="I92" s="34">
        <f>ROUND(IF(DATA_2_M[[#This Row],[ATEMP]]="",AVERAGE(DATA_2_M[ATEMP]),DATA_2_M[[#This Row],[ATEMP]]),2)</f>
        <v>0.26</v>
      </c>
      <c r="J92" s="46">
        <f>ROUND(IF(DATA_2_M[[#This Row],[HUM]]="",AVERAGE(DATA_2_M[HUM]),DATA_2_M[[#This Row],[HUM]]),2)</f>
        <v>0.64</v>
      </c>
    </row>
    <row r="93" spans="1:10" ht="15.75" customHeight="1" x14ac:dyDescent="0.25">
      <c r="A93" s="18">
        <v>91</v>
      </c>
      <c r="B93" s="17">
        <v>92</v>
      </c>
      <c r="C93" s="17">
        <v>0.2273</v>
      </c>
      <c r="D93" s="17">
        <v>0.69</v>
      </c>
      <c r="E93" s="17">
        <v>8.9599999999999999E-2</v>
      </c>
      <c r="F93" s="17">
        <v>2</v>
      </c>
      <c r="G93" s="17">
        <v>9</v>
      </c>
      <c r="H93" s="16">
        <v>11</v>
      </c>
      <c r="I93" s="34">
        <f>ROUND(IF(DATA_2_M[[#This Row],[ATEMP]]="",AVERAGE(DATA_2_M[ATEMP]),DATA_2_M[[#This Row],[ATEMP]]),2)</f>
        <v>0.23</v>
      </c>
      <c r="J93" s="46">
        <f>ROUND(IF(DATA_2_M[[#This Row],[HUM]]="",AVERAGE(DATA_2_M[HUM]),DATA_2_M[[#This Row],[HUM]]),2)</f>
        <v>0.69</v>
      </c>
    </row>
    <row r="94" spans="1:10" ht="15.75" customHeight="1" x14ac:dyDescent="0.25">
      <c r="A94" s="18">
        <v>92</v>
      </c>
      <c r="B94" s="17">
        <v>93</v>
      </c>
      <c r="C94" s="17">
        <v>0.2576</v>
      </c>
      <c r="D94" s="17">
        <v>0.64</v>
      </c>
      <c r="E94" s="17">
        <v>0</v>
      </c>
      <c r="F94" s="17">
        <v>0</v>
      </c>
      <c r="G94" s="17">
        <v>6</v>
      </c>
      <c r="H94" s="16">
        <v>6</v>
      </c>
      <c r="I94" s="34">
        <f>ROUND(IF(DATA_2_M[[#This Row],[ATEMP]]="",AVERAGE(DATA_2_M[ATEMP]),DATA_2_M[[#This Row],[ATEMP]]),2)</f>
        <v>0.26</v>
      </c>
      <c r="J94" s="46">
        <f>ROUND(IF(DATA_2_M[[#This Row],[HUM]]="",AVERAGE(DATA_2_M[HUM]),DATA_2_M[[#This Row],[HUM]]),2)</f>
        <v>0.64</v>
      </c>
    </row>
    <row r="95" spans="1:10" ht="15.75" customHeight="1" x14ac:dyDescent="0.25">
      <c r="A95" s="18">
        <v>93</v>
      </c>
      <c r="B95" s="17">
        <v>94</v>
      </c>
      <c r="C95" s="17">
        <v>0.19700000000000001</v>
      </c>
      <c r="D95" s="17">
        <v>0.74</v>
      </c>
      <c r="E95" s="17">
        <v>8.9599999999999999E-2</v>
      </c>
      <c r="F95" s="17">
        <v>0</v>
      </c>
      <c r="G95" s="17">
        <v>6</v>
      </c>
      <c r="H95" s="16">
        <v>6</v>
      </c>
      <c r="I95" s="34">
        <f>ROUND(IF(DATA_2_M[[#This Row],[ATEMP]]="",AVERAGE(DATA_2_M[ATEMP]),DATA_2_M[[#This Row],[ATEMP]]),2)</f>
        <v>0.2</v>
      </c>
      <c r="J95" s="46">
        <f>ROUND(IF(DATA_2_M[[#This Row],[HUM]]="",AVERAGE(DATA_2_M[HUM]),DATA_2_M[[#This Row],[HUM]]),2)</f>
        <v>0.74</v>
      </c>
    </row>
    <row r="96" spans="1:10" ht="15.75" customHeight="1" x14ac:dyDescent="0.25">
      <c r="A96" s="18">
        <v>94</v>
      </c>
      <c r="B96" s="17">
        <v>95</v>
      </c>
      <c r="C96" s="17">
        <v>0.19700000000000001</v>
      </c>
      <c r="D96" s="17">
        <v>0.74</v>
      </c>
      <c r="E96" s="17">
        <v>8.9599999999999999E-2</v>
      </c>
      <c r="F96" s="17">
        <v>0</v>
      </c>
      <c r="G96" s="17">
        <v>2</v>
      </c>
      <c r="H96" s="16">
        <v>2</v>
      </c>
      <c r="I96" s="34">
        <f>ROUND(IF(DATA_2_M[[#This Row],[ATEMP]]="",AVERAGE(DATA_2_M[ATEMP]),DATA_2_M[[#This Row],[ATEMP]]),2)</f>
        <v>0.2</v>
      </c>
      <c r="J96" s="46">
        <f>ROUND(IF(DATA_2_M[[#This Row],[HUM]]="",AVERAGE(DATA_2_M[HUM]),DATA_2_M[[#This Row],[HUM]]),2)</f>
        <v>0.74</v>
      </c>
    </row>
    <row r="97" spans="1:10" ht="15.75" customHeight="1" x14ac:dyDescent="0.25">
      <c r="A97" s="18">
        <v>95</v>
      </c>
      <c r="B97" s="17">
        <v>96</v>
      </c>
      <c r="C97" s="17">
        <v>0.2273</v>
      </c>
      <c r="D97" s="17">
        <v>0.48</v>
      </c>
      <c r="E97" s="17">
        <v>0.22389999999999999</v>
      </c>
      <c r="F97" s="17">
        <v>0</v>
      </c>
      <c r="G97" s="17">
        <v>2</v>
      </c>
      <c r="H97" s="16">
        <v>2</v>
      </c>
      <c r="I97" s="34">
        <f>ROUND(IF(DATA_2_M[[#This Row],[ATEMP]]="",AVERAGE(DATA_2_M[ATEMP]),DATA_2_M[[#This Row],[ATEMP]]),2)</f>
        <v>0.23</v>
      </c>
      <c r="J97" s="46">
        <f>ROUND(IF(DATA_2_M[[#This Row],[HUM]]="",AVERAGE(DATA_2_M[HUM]),DATA_2_M[[#This Row],[HUM]]),2)</f>
        <v>0.48</v>
      </c>
    </row>
    <row r="98" spans="1:10" ht="15.75" customHeight="1" x14ac:dyDescent="0.25">
      <c r="A98" s="18">
        <v>96</v>
      </c>
      <c r="B98" s="17">
        <v>97</v>
      </c>
      <c r="C98" s="17">
        <v>0.2273</v>
      </c>
      <c r="D98" s="17">
        <v>0.47</v>
      </c>
      <c r="E98" s="17">
        <v>0.16420000000000001</v>
      </c>
      <c r="F98" s="17">
        <v>0</v>
      </c>
      <c r="G98" s="17">
        <v>3</v>
      </c>
      <c r="H98" s="16">
        <v>3</v>
      </c>
      <c r="I98" s="34">
        <f>ROUND(IF(DATA_2_M[[#This Row],[ATEMP]]="",AVERAGE(DATA_2_M[ATEMP]),DATA_2_M[[#This Row],[ATEMP]]),2)</f>
        <v>0.23</v>
      </c>
      <c r="J98" s="46">
        <f>ROUND(IF(DATA_2_M[[#This Row],[HUM]]="",AVERAGE(DATA_2_M[HUM]),DATA_2_M[[#This Row],[HUM]]),2)</f>
        <v>0.47</v>
      </c>
    </row>
    <row r="99" spans="1:10" ht="15.75" customHeight="1" x14ac:dyDescent="0.25">
      <c r="A99" s="18">
        <v>97</v>
      </c>
      <c r="B99" s="17">
        <v>98</v>
      </c>
      <c r="C99" s="17">
        <v>0.19700000000000001</v>
      </c>
      <c r="D99" s="17">
        <v>0.47</v>
      </c>
      <c r="E99" s="17">
        <v>0.22389999999999999</v>
      </c>
      <c r="F99" s="17">
        <v>0</v>
      </c>
      <c r="G99" s="17">
        <v>33</v>
      </c>
      <c r="H99" s="16">
        <v>33</v>
      </c>
      <c r="I99" s="34">
        <f>ROUND(IF(DATA_2_M[[#This Row],[ATEMP]]="",AVERAGE(DATA_2_M[ATEMP]),DATA_2_M[[#This Row],[ATEMP]]),2)</f>
        <v>0.2</v>
      </c>
      <c r="J99" s="46">
        <f>ROUND(IF(DATA_2_M[[#This Row],[HUM]]="",AVERAGE(DATA_2_M[HUM]),DATA_2_M[[#This Row],[HUM]]),2)</f>
        <v>0.47</v>
      </c>
    </row>
    <row r="100" spans="1:10" ht="15.75" customHeight="1" x14ac:dyDescent="0.25">
      <c r="A100" s="18">
        <v>98</v>
      </c>
      <c r="B100" s="17">
        <v>99</v>
      </c>
      <c r="C100" s="17">
        <v>0.18179999999999999</v>
      </c>
      <c r="D100" s="17">
        <v>0.43</v>
      </c>
      <c r="E100" s="17">
        <v>0.19400000000000001</v>
      </c>
      <c r="F100" s="17">
        <v>1</v>
      </c>
      <c r="G100" s="17">
        <v>87</v>
      </c>
      <c r="H100" s="16">
        <v>88</v>
      </c>
      <c r="I100" s="34">
        <f>ROUND(IF(DATA_2_M[[#This Row],[ATEMP]]="",AVERAGE(DATA_2_M[ATEMP]),DATA_2_M[[#This Row],[ATEMP]]),2)</f>
        <v>0.18</v>
      </c>
      <c r="J100" s="46">
        <f>ROUND(IF(DATA_2_M[[#This Row],[HUM]]="",AVERAGE(DATA_2_M[HUM]),DATA_2_M[[#This Row],[HUM]]),2)</f>
        <v>0.43</v>
      </c>
    </row>
    <row r="101" spans="1:10" ht="15.75" customHeight="1" x14ac:dyDescent="0.25">
      <c r="A101" s="18">
        <v>99</v>
      </c>
      <c r="B101" s="17">
        <v>100</v>
      </c>
      <c r="C101" s="17">
        <v>0.18179999999999999</v>
      </c>
      <c r="D101" s="17">
        <v>0.4</v>
      </c>
      <c r="E101" s="17">
        <v>0.29849999999999999</v>
      </c>
      <c r="F101" s="17">
        <v>3</v>
      </c>
      <c r="G101" s="17">
        <v>192</v>
      </c>
      <c r="H101" s="16">
        <v>195</v>
      </c>
      <c r="I101" s="34">
        <f>ROUND(IF(DATA_2_M[[#This Row],[ATEMP]]="",AVERAGE(DATA_2_M[ATEMP]),DATA_2_M[[#This Row],[ATEMP]]),2)</f>
        <v>0.18</v>
      </c>
      <c r="J101" s="46">
        <f>ROUND(IF(DATA_2_M[[#This Row],[HUM]]="",AVERAGE(DATA_2_M[HUM]),DATA_2_M[[#This Row],[HUM]]),2)</f>
        <v>0.4</v>
      </c>
    </row>
    <row r="102" spans="1:10" ht="15.75" customHeight="1" x14ac:dyDescent="0.25">
      <c r="A102" s="18">
        <v>100</v>
      </c>
      <c r="B102" s="17">
        <v>101</v>
      </c>
      <c r="C102" s="17">
        <v>0.19700000000000001</v>
      </c>
      <c r="D102" s="17">
        <v>0.37</v>
      </c>
      <c r="E102" s="17">
        <v>0.32840000000000003</v>
      </c>
      <c r="F102" s="17">
        <v>6</v>
      </c>
      <c r="G102" s="17">
        <v>109</v>
      </c>
      <c r="H102" s="16">
        <v>115</v>
      </c>
      <c r="I102" s="34">
        <f>ROUND(IF(DATA_2_M[[#This Row],[ATEMP]]="",AVERAGE(DATA_2_M[ATEMP]),DATA_2_M[[#This Row],[ATEMP]]),2)</f>
        <v>0.2</v>
      </c>
      <c r="J102" s="46">
        <f>ROUND(IF(DATA_2_M[[#This Row],[HUM]]="",AVERAGE(DATA_2_M[HUM]),DATA_2_M[[#This Row],[HUM]]),2)</f>
        <v>0.37</v>
      </c>
    </row>
    <row r="103" spans="1:10" ht="15.75" customHeight="1" x14ac:dyDescent="0.25">
      <c r="A103" s="18">
        <v>101</v>
      </c>
      <c r="B103" s="17">
        <v>102</v>
      </c>
      <c r="C103" s="17">
        <v>0.19700000000000001</v>
      </c>
      <c r="D103" s="17">
        <v>0.37</v>
      </c>
      <c r="E103" s="17">
        <v>0.32840000000000003</v>
      </c>
      <c r="F103" s="17">
        <v>4</v>
      </c>
      <c r="G103" s="17">
        <v>53</v>
      </c>
      <c r="H103" s="16">
        <v>57</v>
      </c>
      <c r="I103" s="34">
        <f>ROUND(IF(DATA_2_M[[#This Row],[ATEMP]]="",AVERAGE(DATA_2_M[ATEMP]),DATA_2_M[[#This Row],[ATEMP]]),2)</f>
        <v>0.2</v>
      </c>
      <c r="J103" s="46">
        <f>ROUND(IF(DATA_2_M[[#This Row],[HUM]]="",AVERAGE(DATA_2_M[HUM]),DATA_2_M[[#This Row],[HUM]]),2)</f>
        <v>0.37</v>
      </c>
    </row>
    <row r="104" spans="1:10" ht="15.75" customHeight="1" x14ac:dyDescent="0.25">
      <c r="A104" s="18">
        <v>102</v>
      </c>
      <c r="B104" s="17">
        <v>103</v>
      </c>
      <c r="C104" s="17">
        <v>0.2273</v>
      </c>
      <c r="D104" s="17">
        <v>0.33</v>
      </c>
      <c r="E104" s="17">
        <v>0.32840000000000003</v>
      </c>
      <c r="F104" s="17">
        <v>12</v>
      </c>
      <c r="G104" s="17">
        <v>34</v>
      </c>
      <c r="H104" s="16">
        <v>46</v>
      </c>
      <c r="I104" s="34">
        <f>ROUND(IF(DATA_2_M[[#This Row],[ATEMP]]="",AVERAGE(DATA_2_M[ATEMP]),DATA_2_M[[#This Row],[ATEMP]]),2)</f>
        <v>0.23</v>
      </c>
      <c r="J104" s="46">
        <f>ROUND(IF(DATA_2_M[[#This Row],[HUM]]="",AVERAGE(DATA_2_M[HUM]),DATA_2_M[[#This Row],[HUM]]),2)</f>
        <v>0.33</v>
      </c>
    </row>
    <row r="105" spans="1:10" ht="15.75" customHeight="1" x14ac:dyDescent="0.25">
      <c r="A105" s="18">
        <v>103</v>
      </c>
      <c r="B105" s="17">
        <v>104</v>
      </c>
      <c r="C105" s="17">
        <v>0.2273</v>
      </c>
      <c r="D105" s="17">
        <v>0.33</v>
      </c>
      <c r="E105" s="17">
        <v>0.32840000000000003</v>
      </c>
      <c r="F105" s="17">
        <v>5</v>
      </c>
      <c r="G105" s="17">
        <v>74</v>
      </c>
      <c r="H105" s="16">
        <v>79</v>
      </c>
      <c r="I105" s="34">
        <f>ROUND(IF(DATA_2_M[[#This Row],[ATEMP]]="",AVERAGE(DATA_2_M[ATEMP]),DATA_2_M[[#This Row],[ATEMP]]),2)</f>
        <v>0.23</v>
      </c>
      <c r="J105" s="46">
        <f>ROUND(IF(DATA_2_M[[#This Row],[HUM]]="",AVERAGE(DATA_2_M[HUM]),DATA_2_M[[#This Row],[HUM]]),2)</f>
        <v>0.33</v>
      </c>
    </row>
    <row r="106" spans="1:10" ht="15.75" customHeight="1" x14ac:dyDescent="0.25">
      <c r="A106" s="18">
        <v>104</v>
      </c>
      <c r="B106" s="17">
        <v>105</v>
      </c>
      <c r="C106" s="17">
        <v>0.2576</v>
      </c>
      <c r="D106" s="17">
        <v>0.3</v>
      </c>
      <c r="E106" s="17">
        <v>0.29849999999999999</v>
      </c>
      <c r="F106" s="17">
        <v>6</v>
      </c>
      <c r="G106" s="17">
        <v>65</v>
      </c>
      <c r="H106" s="16">
        <v>71</v>
      </c>
      <c r="I106" s="34">
        <f>ROUND(IF(DATA_2_M[[#This Row],[ATEMP]]="",AVERAGE(DATA_2_M[ATEMP]),DATA_2_M[[#This Row],[ATEMP]]),2)</f>
        <v>0.26</v>
      </c>
      <c r="J106" s="46">
        <f>ROUND(IF(DATA_2_M[[#This Row],[HUM]]="",AVERAGE(DATA_2_M[HUM]),DATA_2_M[[#This Row],[HUM]]),2)</f>
        <v>0.3</v>
      </c>
    </row>
    <row r="107" spans="1:10" ht="15.75" customHeight="1" x14ac:dyDescent="0.25">
      <c r="A107" s="18">
        <v>105</v>
      </c>
      <c r="B107" s="17">
        <v>106</v>
      </c>
      <c r="C107" s="17">
        <v>0.28789999999999999</v>
      </c>
      <c r="D107" s="17">
        <v>0.28000000000000003</v>
      </c>
      <c r="E107" s="17">
        <v>0.19400000000000001</v>
      </c>
      <c r="F107" s="17">
        <v>10</v>
      </c>
      <c r="G107" s="17">
        <v>52</v>
      </c>
      <c r="H107" s="16">
        <v>62</v>
      </c>
      <c r="I107" s="34">
        <f>ROUND(IF(DATA_2_M[[#This Row],[ATEMP]]="",AVERAGE(DATA_2_M[ATEMP]),DATA_2_M[[#This Row],[ATEMP]]),2)</f>
        <v>0.28999999999999998</v>
      </c>
      <c r="J107" s="46">
        <f>ROUND(IF(DATA_2_M[[#This Row],[HUM]]="",AVERAGE(DATA_2_M[HUM]),DATA_2_M[[#This Row],[HUM]]),2)</f>
        <v>0.28000000000000003</v>
      </c>
    </row>
    <row r="108" spans="1:10" ht="15.75" customHeight="1" x14ac:dyDescent="0.25">
      <c r="A108" s="18">
        <v>106</v>
      </c>
      <c r="B108" s="17">
        <v>107</v>
      </c>
      <c r="C108" s="17">
        <v>0.28789999999999999</v>
      </c>
      <c r="D108" s="17">
        <v>0.28000000000000003</v>
      </c>
      <c r="E108" s="17">
        <v>0.19400000000000001</v>
      </c>
      <c r="F108" s="17">
        <v>7</v>
      </c>
      <c r="G108" s="17">
        <v>55</v>
      </c>
      <c r="H108" s="16">
        <v>62</v>
      </c>
      <c r="I108" s="34">
        <f>ROUND(IF(DATA_2_M[[#This Row],[ATEMP]]="",AVERAGE(DATA_2_M[ATEMP]),DATA_2_M[[#This Row],[ATEMP]]),2)</f>
        <v>0.28999999999999998</v>
      </c>
      <c r="J108" s="46">
        <f>ROUND(IF(DATA_2_M[[#This Row],[HUM]]="",AVERAGE(DATA_2_M[HUM]),DATA_2_M[[#This Row],[HUM]]),2)</f>
        <v>0.28000000000000003</v>
      </c>
    </row>
    <row r="109" spans="1:10" ht="15.75" customHeight="1" x14ac:dyDescent="0.25">
      <c r="A109" s="18">
        <v>107</v>
      </c>
      <c r="B109" s="17">
        <v>108</v>
      </c>
      <c r="C109" s="17">
        <v>0.31819999999999998</v>
      </c>
      <c r="D109" s="17">
        <v>0.28000000000000003</v>
      </c>
      <c r="E109" s="17">
        <v>8.9599999999999999E-2</v>
      </c>
      <c r="F109" s="17">
        <v>4</v>
      </c>
      <c r="G109" s="17">
        <v>85</v>
      </c>
      <c r="H109" s="16">
        <v>89</v>
      </c>
      <c r="I109" s="34">
        <f>ROUND(IF(DATA_2_M[[#This Row],[ATEMP]]="",AVERAGE(DATA_2_M[ATEMP]),DATA_2_M[[#This Row],[ATEMP]]),2)</f>
        <v>0.32</v>
      </c>
      <c r="J109" s="46">
        <f>ROUND(IF(DATA_2_M[[#This Row],[HUM]]="",AVERAGE(DATA_2_M[HUM]),DATA_2_M[[#This Row],[HUM]]),2)</f>
        <v>0.28000000000000003</v>
      </c>
    </row>
    <row r="110" spans="1:10" ht="15.75" customHeight="1" x14ac:dyDescent="0.25">
      <c r="A110" s="18">
        <v>108</v>
      </c>
      <c r="B110" s="17">
        <v>109</v>
      </c>
      <c r="C110" s="17">
        <v>0.2273</v>
      </c>
      <c r="D110" s="17">
        <v>0.38</v>
      </c>
      <c r="E110" s="17">
        <v>0.19400000000000001</v>
      </c>
      <c r="F110" s="17">
        <v>4</v>
      </c>
      <c r="G110" s="17">
        <v>186</v>
      </c>
      <c r="H110" s="16">
        <v>190</v>
      </c>
      <c r="I110" s="34">
        <f>ROUND(IF(DATA_2_M[[#This Row],[ATEMP]]="",AVERAGE(DATA_2_M[ATEMP]),DATA_2_M[[#This Row],[ATEMP]]),2)</f>
        <v>0.23</v>
      </c>
      <c r="J110" s="46">
        <f>ROUND(IF(DATA_2_M[[#This Row],[HUM]]="",AVERAGE(DATA_2_M[HUM]),DATA_2_M[[#This Row],[HUM]]),2)</f>
        <v>0.38</v>
      </c>
    </row>
    <row r="111" spans="1:10" ht="15.75" customHeight="1" x14ac:dyDescent="0.25">
      <c r="A111" s="18">
        <v>109</v>
      </c>
      <c r="B111" s="17">
        <v>110</v>
      </c>
      <c r="C111" s="17">
        <v>0.2424</v>
      </c>
      <c r="D111" s="17">
        <v>0.38</v>
      </c>
      <c r="E111" s="17">
        <v>0.1343</v>
      </c>
      <c r="F111" s="17">
        <v>3</v>
      </c>
      <c r="G111" s="17">
        <v>166</v>
      </c>
      <c r="H111" s="16">
        <v>169</v>
      </c>
      <c r="I111" s="34">
        <f>ROUND(IF(DATA_2_M[[#This Row],[ATEMP]]="",AVERAGE(DATA_2_M[ATEMP]),DATA_2_M[[#This Row],[ATEMP]]),2)</f>
        <v>0.24</v>
      </c>
      <c r="J111" s="46">
        <f>ROUND(IF(DATA_2_M[[#This Row],[HUM]]="",AVERAGE(DATA_2_M[HUM]),DATA_2_M[[#This Row],[HUM]]),2)</f>
        <v>0.38</v>
      </c>
    </row>
    <row r="112" spans="1:10" ht="15.75" customHeight="1" x14ac:dyDescent="0.25">
      <c r="A112" s="18">
        <v>110</v>
      </c>
      <c r="B112" s="17">
        <v>111</v>
      </c>
      <c r="C112" s="17">
        <v>0.2576</v>
      </c>
      <c r="D112" s="17">
        <v>0.38</v>
      </c>
      <c r="E112" s="17">
        <v>0.1045</v>
      </c>
      <c r="F112" s="17">
        <v>5</v>
      </c>
      <c r="G112" s="17">
        <v>127</v>
      </c>
      <c r="H112" s="16">
        <v>132</v>
      </c>
      <c r="I112" s="34">
        <f>ROUND(IF(DATA_2_M[[#This Row],[ATEMP]]="",AVERAGE(DATA_2_M[ATEMP]),DATA_2_M[[#This Row],[ATEMP]]),2)</f>
        <v>0.26</v>
      </c>
      <c r="J112" s="46">
        <f>ROUND(IF(DATA_2_M[[#This Row],[HUM]]="",AVERAGE(DATA_2_M[HUM]),DATA_2_M[[#This Row],[HUM]]),2)</f>
        <v>0.38</v>
      </c>
    </row>
    <row r="113" spans="1:10" ht="15.75" customHeight="1" x14ac:dyDescent="0.25">
      <c r="A113" s="18">
        <v>111</v>
      </c>
      <c r="B113" s="17">
        <v>112</v>
      </c>
      <c r="C113" s="17">
        <v>0.2273</v>
      </c>
      <c r="D113" s="17">
        <v>0.47</v>
      </c>
      <c r="E113" s="17">
        <v>0.16420000000000001</v>
      </c>
      <c r="F113" s="17">
        <v>7</v>
      </c>
      <c r="G113" s="17">
        <v>82</v>
      </c>
      <c r="H113" s="16">
        <v>89</v>
      </c>
      <c r="I113" s="34">
        <f>ROUND(IF(DATA_2_M[[#This Row],[ATEMP]]="",AVERAGE(DATA_2_M[ATEMP]),DATA_2_M[[#This Row],[ATEMP]]),2)</f>
        <v>0.23</v>
      </c>
      <c r="J113" s="46">
        <f>ROUND(IF(DATA_2_M[[#This Row],[HUM]]="",AVERAGE(DATA_2_M[HUM]),DATA_2_M[[#This Row],[HUM]]),2)</f>
        <v>0.47</v>
      </c>
    </row>
    <row r="114" spans="1:10" ht="15.75" customHeight="1" x14ac:dyDescent="0.25">
      <c r="A114" s="18">
        <v>112</v>
      </c>
      <c r="B114" s="17">
        <v>113</v>
      </c>
      <c r="C114" s="17">
        <v>0.19700000000000001</v>
      </c>
      <c r="D114" s="17">
        <v>0.51</v>
      </c>
      <c r="E114" s="17">
        <v>0.19400000000000001</v>
      </c>
      <c r="F114" s="17">
        <v>3</v>
      </c>
      <c r="G114" s="17">
        <v>40</v>
      </c>
      <c r="H114" s="16">
        <v>43</v>
      </c>
      <c r="I114" s="34">
        <f>ROUND(IF(DATA_2_M[[#This Row],[ATEMP]]="",AVERAGE(DATA_2_M[ATEMP]),DATA_2_M[[#This Row],[ATEMP]]),2)</f>
        <v>0.2</v>
      </c>
      <c r="J114" s="46">
        <f>ROUND(IF(DATA_2_M[[#This Row],[HUM]]="",AVERAGE(DATA_2_M[HUM]),DATA_2_M[[#This Row],[HUM]]),2)</f>
        <v>0.51</v>
      </c>
    </row>
    <row r="115" spans="1:10" ht="15.75" customHeight="1" x14ac:dyDescent="0.25">
      <c r="A115" s="18">
        <v>113</v>
      </c>
      <c r="B115" s="17">
        <v>114</v>
      </c>
      <c r="C115" s="17">
        <v>0.19700000000000001</v>
      </c>
      <c r="D115" s="17">
        <v>0.55000000000000004</v>
      </c>
      <c r="E115" s="17">
        <v>0.1343</v>
      </c>
      <c r="F115" s="17">
        <v>1</v>
      </c>
      <c r="G115" s="17">
        <v>41</v>
      </c>
      <c r="H115" s="16">
        <v>42</v>
      </c>
      <c r="I115" s="34">
        <f>ROUND(IF(DATA_2_M[[#This Row],[ATEMP]]="",AVERAGE(DATA_2_M[ATEMP]),DATA_2_M[[#This Row],[ATEMP]]),2)</f>
        <v>0.2</v>
      </c>
      <c r="J115" s="46">
        <f>ROUND(IF(DATA_2_M[[#This Row],[HUM]]="",AVERAGE(DATA_2_M[HUM]),DATA_2_M[[#This Row],[HUM]]),2)</f>
        <v>0.55000000000000004</v>
      </c>
    </row>
    <row r="116" spans="1:10" ht="15.75" customHeight="1" x14ac:dyDescent="0.25">
      <c r="A116" s="18">
        <v>114</v>
      </c>
      <c r="B116" s="17">
        <v>115</v>
      </c>
      <c r="C116" s="17">
        <v>0.2576</v>
      </c>
      <c r="D116" s="17">
        <v>0.47</v>
      </c>
      <c r="E116" s="17">
        <v>0</v>
      </c>
      <c r="F116" s="17">
        <v>1</v>
      </c>
      <c r="G116" s="17">
        <v>18</v>
      </c>
      <c r="H116" s="16">
        <v>19</v>
      </c>
      <c r="I116" s="34">
        <f>ROUND(IF(DATA_2_M[[#This Row],[ATEMP]]="",AVERAGE(DATA_2_M[ATEMP]),DATA_2_M[[#This Row],[ATEMP]]),2)</f>
        <v>0.26</v>
      </c>
      <c r="J116" s="46">
        <f>ROUND(IF(DATA_2_M[[#This Row],[HUM]]="",AVERAGE(DATA_2_M[HUM]),DATA_2_M[[#This Row],[HUM]]),2)</f>
        <v>0.47</v>
      </c>
    </row>
    <row r="117" spans="1:10" ht="15.75" customHeight="1" x14ac:dyDescent="0.25">
      <c r="A117" s="18">
        <v>115</v>
      </c>
      <c r="B117" s="17">
        <v>116</v>
      </c>
      <c r="C117" s="17">
        <v>0.2424</v>
      </c>
      <c r="D117" s="17">
        <v>0.55000000000000004</v>
      </c>
      <c r="E117" s="17">
        <v>0</v>
      </c>
      <c r="F117" s="17">
        <v>0</v>
      </c>
      <c r="G117" s="17">
        <v>11</v>
      </c>
      <c r="H117" s="16">
        <v>11</v>
      </c>
      <c r="I117" s="34">
        <f>ROUND(IF(DATA_2_M[[#This Row],[ATEMP]]="",AVERAGE(DATA_2_M[ATEMP]),DATA_2_M[[#This Row],[ATEMP]]),2)</f>
        <v>0.24</v>
      </c>
      <c r="J117" s="46">
        <f>ROUND(IF(DATA_2_M[[#This Row],[HUM]]="",AVERAGE(DATA_2_M[HUM]),DATA_2_M[[#This Row],[HUM]]),2)</f>
        <v>0.55000000000000004</v>
      </c>
    </row>
    <row r="118" spans="1:10" ht="15.75" customHeight="1" x14ac:dyDescent="0.25">
      <c r="A118" s="18">
        <v>116</v>
      </c>
      <c r="B118" s="17">
        <v>117</v>
      </c>
      <c r="C118" s="17">
        <v>0.2273</v>
      </c>
      <c r="D118" s="17">
        <v>0.64</v>
      </c>
      <c r="E118" s="17">
        <v>0</v>
      </c>
      <c r="F118" s="17">
        <v>0</v>
      </c>
      <c r="G118" s="17">
        <v>4</v>
      </c>
      <c r="H118" s="16">
        <v>4</v>
      </c>
      <c r="I118" s="34">
        <f>ROUND(IF(DATA_2_M[[#This Row],[ATEMP]]="",AVERAGE(DATA_2_M[ATEMP]),DATA_2_M[[#This Row],[ATEMP]]),2)</f>
        <v>0.23</v>
      </c>
      <c r="J118" s="46">
        <f>ROUND(IF(DATA_2_M[[#This Row],[HUM]]="",AVERAGE(DATA_2_M[HUM]),DATA_2_M[[#This Row],[HUM]]),2)</f>
        <v>0.64</v>
      </c>
    </row>
    <row r="119" spans="1:10" ht="15.75" customHeight="1" x14ac:dyDescent="0.25">
      <c r="A119" s="18">
        <v>117</v>
      </c>
      <c r="B119" s="17">
        <v>118</v>
      </c>
      <c r="C119" s="17">
        <v>0.2273</v>
      </c>
      <c r="D119" s="17">
        <v>0.64</v>
      </c>
      <c r="E119" s="17">
        <v>0</v>
      </c>
      <c r="F119" s="17">
        <v>0</v>
      </c>
      <c r="G119" s="17">
        <v>2</v>
      </c>
      <c r="H119" s="16">
        <v>2</v>
      </c>
      <c r="I119" s="34">
        <f>ROUND(IF(DATA_2_M[[#This Row],[ATEMP]]="",AVERAGE(DATA_2_M[ATEMP]),DATA_2_M[[#This Row],[ATEMP]]),2)</f>
        <v>0.23</v>
      </c>
      <c r="J119" s="46">
        <f>ROUND(IF(DATA_2_M[[#This Row],[HUM]]="",AVERAGE(DATA_2_M[HUM]),DATA_2_M[[#This Row],[HUM]]),2)</f>
        <v>0.64</v>
      </c>
    </row>
    <row r="120" spans="1:10" ht="15.75" customHeight="1" x14ac:dyDescent="0.25">
      <c r="A120" s="18">
        <v>118</v>
      </c>
      <c r="B120" s="17">
        <v>119</v>
      </c>
      <c r="C120" s="17">
        <v>0.19700000000000001</v>
      </c>
      <c r="D120" s="17">
        <v>0.64</v>
      </c>
      <c r="E120" s="17">
        <v>8.9599999999999999E-2</v>
      </c>
      <c r="F120" s="17">
        <v>0</v>
      </c>
      <c r="G120" s="17">
        <v>1</v>
      </c>
      <c r="H120" s="16">
        <v>1</v>
      </c>
      <c r="I120" s="34">
        <f>ROUND(IF(DATA_2_M[[#This Row],[ATEMP]]="",AVERAGE(DATA_2_M[ATEMP]),DATA_2_M[[#This Row],[ATEMP]]),2)</f>
        <v>0.2</v>
      </c>
      <c r="J120" s="46">
        <f>ROUND(IF(DATA_2_M[[#This Row],[HUM]]="",AVERAGE(DATA_2_M[HUM]),DATA_2_M[[#This Row],[HUM]]),2)</f>
        <v>0.64</v>
      </c>
    </row>
    <row r="121" spans="1:10" ht="15.75" customHeight="1" x14ac:dyDescent="0.25">
      <c r="A121" s="18">
        <v>119</v>
      </c>
      <c r="B121" s="17">
        <v>120</v>
      </c>
      <c r="C121" s="17">
        <v>0.18179999999999999</v>
      </c>
      <c r="D121" s="17">
        <v>0.69</v>
      </c>
      <c r="E121" s="17">
        <v>8.9599999999999999E-2</v>
      </c>
      <c r="F121" s="17">
        <v>0</v>
      </c>
      <c r="G121" s="17">
        <v>4</v>
      </c>
      <c r="H121" s="16">
        <v>4</v>
      </c>
      <c r="I121" s="34">
        <f>ROUND(IF(DATA_2_M[[#This Row],[ATEMP]]="",AVERAGE(DATA_2_M[ATEMP]),DATA_2_M[[#This Row],[ATEMP]]),2)</f>
        <v>0.18</v>
      </c>
      <c r="J121" s="46">
        <f>ROUND(IF(DATA_2_M[[#This Row],[HUM]]="",AVERAGE(DATA_2_M[HUM]),DATA_2_M[[#This Row],[HUM]]),2)</f>
        <v>0.69</v>
      </c>
    </row>
    <row r="122" spans="1:10" ht="15.75" customHeight="1" x14ac:dyDescent="0.25">
      <c r="A122" s="18">
        <v>120</v>
      </c>
      <c r="B122" s="17">
        <v>121</v>
      </c>
      <c r="C122" s="17">
        <v>0.16669999999999999</v>
      </c>
      <c r="D122" s="17">
        <v>0.63</v>
      </c>
      <c r="E122" s="17">
        <v>0.1045</v>
      </c>
      <c r="F122" s="17">
        <v>0</v>
      </c>
      <c r="G122" s="17">
        <v>36</v>
      </c>
      <c r="H122" s="16">
        <v>36</v>
      </c>
      <c r="I122" s="34">
        <f>ROUND(IF(DATA_2_M[[#This Row],[ATEMP]]="",AVERAGE(DATA_2_M[ATEMP]),DATA_2_M[[#This Row],[ATEMP]]),2)</f>
        <v>0.17</v>
      </c>
      <c r="J122" s="46">
        <f>ROUND(IF(DATA_2_M[[#This Row],[HUM]]="",AVERAGE(DATA_2_M[HUM]),DATA_2_M[[#This Row],[HUM]]),2)</f>
        <v>0.63</v>
      </c>
    </row>
    <row r="123" spans="1:10" ht="15.75" customHeight="1" x14ac:dyDescent="0.25">
      <c r="A123" s="18">
        <v>121</v>
      </c>
      <c r="B123" s="17">
        <v>122</v>
      </c>
      <c r="C123" s="17">
        <v>0.2273</v>
      </c>
      <c r="D123" s="17">
        <v>0.59</v>
      </c>
      <c r="E123" s="17">
        <v>0</v>
      </c>
      <c r="F123" s="17">
        <v>0</v>
      </c>
      <c r="G123" s="17">
        <v>95</v>
      </c>
      <c r="H123" s="16">
        <v>95</v>
      </c>
      <c r="I123" s="34">
        <f>ROUND(IF(DATA_2_M[[#This Row],[ATEMP]]="",AVERAGE(DATA_2_M[ATEMP]),DATA_2_M[[#This Row],[ATEMP]]),2)</f>
        <v>0.23</v>
      </c>
      <c r="J123" s="46">
        <f>ROUND(IF(DATA_2_M[[#This Row],[HUM]]="",AVERAGE(DATA_2_M[HUM]),DATA_2_M[[#This Row],[HUM]]),2)</f>
        <v>0.59</v>
      </c>
    </row>
    <row r="124" spans="1:10" ht="15.75" customHeight="1" x14ac:dyDescent="0.25">
      <c r="A124" s="18">
        <v>122</v>
      </c>
      <c r="B124" s="17">
        <v>123</v>
      </c>
      <c r="C124" s="17">
        <v>0.2273</v>
      </c>
      <c r="D124" s="17">
        <v>0.59</v>
      </c>
      <c r="E124" s="17">
        <v>0</v>
      </c>
      <c r="F124" s="17">
        <v>3</v>
      </c>
      <c r="G124" s="17">
        <v>216</v>
      </c>
      <c r="H124" s="16">
        <v>219</v>
      </c>
      <c r="I124" s="34">
        <f>ROUND(IF(DATA_2_M[[#This Row],[ATEMP]]="",AVERAGE(DATA_2_M[ATEMP]),DATA_2_M[[#This Row],[ATEMP]]),2)</f>
        <v>0.23</v>
      </c>
      <c r="J124" s="46">
        <f>ROUND(IF(DATA_2_M[[#This Row],[HUM]]="",AVERAGE(DATA_2_M[HUM]),DATA_2_M[[#This Row],[HUM]]),2)</f>
        <v>0.59</v>
      </c>
    </row>
    <row r="125" spans="1:10" ht="15.75" customHeight="1" x14ac:dyDescent="0.25">
      <c r="A125" s="18">
        <v>123</v>
      </c>
      <c r="B125" s="17">
        <v>124</v>
      </c>
      <c r="C125" s="17">
        <v>0.2424</v>
      </c>
      <c r="D125" s="17">
        <v>0.51</v>
      </c>
      <c r="E125" s="17">
        <v>0</v>
      </c>
      <c r="F125" s="17">
        <v>6</v>
      </c>
      <c r="G125" s="17">
        <v>116</v>
      </c>
      <c r="H125" s="16">
        <v>122</v>
      </c>
      <c r="I125" s="34">
        <f>ROUND(IF(DATA_2_M[[#This Row],[ATEMP]]="",AVERAGE(DATA_2_M[ATEMP]),DATA_2_M[[#This Row],[ATEMP]]),2)</f>
        <v>0.24</v>
      </c>
      <c r="J125" s="46">
        <f>ROUND(IF(DATA_2_M[[#This Row],[HUM]]="",AVERAGE(DATA_2_M[HUM]),DATA_2_M[[#This Row],[HUM]]),2)</f>
        <v>0.51</v>
      </c>
    </row>
    <row r="126" spans="1:10" ht="15.75" customHeight="1" x14ac:dyDescent="0.25">
      <c r="A126" s="18">
        <v>124</v>
      </c>
      <c r="B126" s="17">
        <v>125</v>
      </c>
      <c r="C126" s="17">
        <v>0.2576</v>
      </c>
      <c r="D126" s="17">
        <v>0.47</v>
      </c>
      <c r="E126" s="17">
        <v>0</v>
      </c>
      <c r="F126" s="17">
        <v>3</v>
      </c>
      <c r="G126" s="17">
        <v>42</v>
      </c>
      <c r="H126" s="16">
        <v>45</v>
      </c>
      <c r="I126" s="34">
        <f>ROUND(IF(DATA_2_M[[#This Row],[ATEMP]]="",AVERAGE(DATA_2_M[ATEMP]),DATA_2_M[[#This Row],[ATEMP]]),2)</f>
        <v>0.26</v>
      </c>
      <c r="J126" s="46">
        <f>ROUND(IF(DATA_2_M[[#This Row],[HUM]]="",AVERAGE(DATA_2_M[HUM]),DATA_2_M[[#This Row],[HUM]]),2)</f>
        <v>0.47</v>
      </c>
    </row>
    <row r="127" spans="1:10" ht="15.75" customHeight="1" x14ac:dyDescent="0.25">
      <c r="A127" s="18">
        <v>125</v>
      </c>
      <c r="B127" s="17">
        <v>126</v>
      </c>
      <c r="C127" s="17">
        <v>0.2576</v>
      </c>
      <c r="D127" s="17">
        <v>0.44</v>
      </c>
      <c r="E127" s="17">
        <v>8.9599999999999999E-2</v>
      </c>
      <c r="F127" s="17">
        <v>2</v>
      </c>
      <c r="G127" s="17">
        <v>57</v>
      </c>
      <c r="H127" s="16">
        <v>59</v>
      </c>
      <c r="I127" s="34">
        <f>ROUND(IF(DATA_2_M[[#This Row],[ATEMP]]="",AVERAGE(DATA_2_M[ATEMP]),DATA_2_M[[#This Row],[ATEMP]]),2)</f>
        <v>0.26</v>
      </c>
      <c r="J127" s="46">
        <f>ROUND(IF(DATA_2_M[[#This Row],[HUM]]="",AVERAGE(DATA_2_M[HUM]),DATA_2_M[[#This Row],[HUM]]),2)</f>
        <v>0.44</v>
      </c>
    </row>
    <row r="128" spans="1:10" ht="15.75" customHeight="1" x14ac:dyDescent="0.25">
      <c r="A128" s="18">
        <v>126</v>
      </c>
      <c r="B128" s="17">
        <v>127</v>
      </c>
      <c r="C128" s="17">
        <v>0.28789999999999999</v>
      </c>
      <c r="D128" s="17">
        <v>0.35</v>
      </c>
      <c r="E128" s="17">
        <v>0</v>
      </c>
      <c r="F128" s="17">
        <v>6</v>
      </c>
      <c r="G128" s="17">
        <v>78</v>
      </c>
      <c r="H128" s="16">
        <v>84</v>
      </c>
      <c r="I128" s="34">
        <f>ROUND(IF(DATA_2_M[[#This Row],[ATEMP]]="",AVERAGE(DATA_2_M[ATEMP]),DATA_2_M[[#This Row],[ATEMP]]),2)</f>
        <v>0.28999999999999998</v>
      </c>
      <c r="J128" s="46">
        <f>ROUND(IF(DATA_2_M[[#This Row],[HUM]]="",AVERAGE(DATA_2_M[HUM]),DATA_2_M[[#This Row],[HUM]]),2)</f>
        <v>0.35</v>
      </c>
    </row>
    <row r="129" spans="1:10" ht="15.75" customHeight="1" x14ac:dyDescent="0.25">
      <c r="A129" s="18">
        <v>127</v>
      </c>
      <c r="B129" s="17">
        <v>128</v>
      </c>
      <c r="C129" s="17">
        <v>0.2727</v>
      </c>
      <c r="D129" s="17">
        <v>0.35</v>
      </c>
      <c r="E129" s="17">
        <v>0.1045</v>
      </c>
      <c r="F129" s="17">
        <v>12</v>
      </c>
      <c r="G129" s="17">
        <v>55</v>
      </c>
      <c r="H129" s="16">
        <v>67</v>
      </c>
      <c r="I129" s="34">
        <f>ROUND(IF(DATA_2_M[[#This Row],[ATEMP]]="",AVERAGE(DATA_2_M[ATEMP]),DATA_2_M[[#This Row],[ATEMP]]),2)</f>
        <v>0.27</v>
      </c>
      <c r="J129" s="46">
        <f>ROUND(IF(DATA_2_M[[#This Row],[HUM]]="",AVERAGE(DATA_2_M[HUM]),DATA_2_M[[#This Row],[HUM]]),2)</f>
        <v>0.35</v>
      </c>
    </row>
    <row r="130" spans="1:10" ht="15.75" customHeight="1" x14ac:dyDescent="0.25">
      <c r="A130" s="18">
        <v>128</v>
      </c>
      <c r="B130" s="17">
        <v>129</v>
      </c>
      <c r="C130" s="17">
        <v>0.2727</v>
      </c>
      <c r="D130" s="17">
        <v>0.36</v>
      </c>
      <c r="E130" s="17">
        <v>0.16420000000000001</v>
      </c>
      <c r="F130" s="17">
        <v>11</v>
      </c>
      <c r="G130" s="17">
        <v>59</v>
      </c>
      <c r="H130" s="16">
        <v>70</v>
      </c>
      <c r="I130" s="34">
        <f>ROUND(IF(DATA_2_M[[#This Row],[ATEMP]]="",AVERAGE(DATA_2_M[ATEMP]),DATA_2_M[[#This Row],[ATEMP]]),2)</f>
        <v>0.27</v>
      </c>
      <c r="J130" s="46">
        <f>ROUND(IF(DATA_2_M[[#This Row],[HUM]]="",AVERAGE(DATA_2_M[HUM]),DATA_2_M[[#This Row],[HUM]]),2)</f>
        <v>0.36</v>
      </c>
    </row>
    <row r="131" spans="1:10" ht="15.75" customHeight="1" x14ac:dyDescent="0.25">
      <c r="A131" s="18">
        <v>129</v>
      </c>
      <c r="B131" s="17">
        <v>130</v>
      </c>
      <c r="C131" s="17">
        <v>0.2727</v>
      </c>
      <c r="D131" s="17">
        <v>0.36</v>
      </c>
      <c r="E131" s="17">
        <v>0</v>
      </c>
      <c r="F131" s="17">
        <v>8</v>
      </c>
      <c r="G131" s="17">
        <v>54</v>
      </c>
      <c r="H131" s="16">
        <v>62</v>
      </c>
      <c r="I131" s="34">
        <f>ROUND(IF(DATA_2_M[[#This Row],[ATEMP]]="",AVERAGE(DATA_2_M[ATEMP]),DATA_2_M[[#This Row],[ATEMP]]),2)</f>
        <v>0.27</v>
      </c>
      <c r="J131" s="46">
        <f>ROUND(IF(DATA_2_M[[#This Row],[HUM]]="",AVERAGE(DATA_2_M[HUM]),DATA_2_M[[#This Row],[HUM]]),2)</f>
        <v>0.36</v>
      </c>
    </row>
    <row r="132" spans="1:10" ht="15.75" customHeight="1" x14ac:dyDescent="0.25">
      <c r="A132" s="18">
        <v>130</v>
      </c>
      <c r="B132" s="17">
        <v>131</v>
      </c>
      <c r="C132" s="17">
        <v>0.2576</v>
      </c>
      <c r="D132" s="17">
        <v>0.38</v>
      </c>
      <c r="E132" s="17">
        <v>0.16420000000000001</v>
      </c>
      <c r="F132" s="17">
        <v>12</v>
      </c>
      <c r="G132" s="17">
        <v>74</v>
      </c>
      <c r="H132" s="16">
        <v>86</v>
      </c>
      <c r="I132" s="34">
        <f>ROUND(IF(DATA_2_M[[#This Row],[ATEMP]]="",AVERAGE(DATA_2_M[ATEMP]),DATA_2_M[[#This Row],[ATEMP]]),2)</f>
        <v>0.26</v>
      </c>
      <c r="J132" s="46">
        <f>ROUND(IF(DATA_2_M[[#This Row],[HUM]]="",AVERAGE(DATA_2_M[HUM]),DATA_2_M[[#This Row],[HUM]]),2)</f>
        <v>0.38</v>
      </c>
    </row>
    <row r="133" spans="1:10" ht="15.75" customHeight="1" x14ac:dyDescent="0.25">
      <c r="A133" s="18">
        <v>131</v>
      </c>
      <c r="B133" s="17">
        <v>132</v>
      </c>
      <c r="C133" s="17">
        <v>0.2273</v>
      </c>
      <c r="D133" s="17">
        <v>0.51</v>
      </c>
      <c r="E133" s="17">
        <v>0.16420000000000001</v>
      </c>
      <c r="F133" s="17">
        <v>9</v>
      </c>
      <c r="G133" s="17">
        <v>163</v>
      </c>
      <c r="H133" s="16">
        <v>172</v>
      </c>
      <c r="I133" s="34">
        <f>ROUND(IF(DATA_2_M[[#This Row],[ATEMP]]="",AVERAGE(DATA_2_M[ATEMP]),DATA_2_M[[#This Row],[ATEMP]]),2)</f>
        <v>0.23</v>
      </c>
      <c r="J133" s="46">
        <f>ROUND(IF(DATA_2_M[[#This Row],[HUM]]="",AVERAGE(DATA_2_M[HUM]),DATA_2_M[[#This Row],[HUM]]),2)</f>
        <v>0.51</v>
      </c>
    </row>
    <row r="134" spans="1:10" ht="15.75" customHeight="1" x14ac:dyDescent="0.25">
      <c r="A134" s="18">
        <v>132</v>
      </c>
      <c r="B134" s="17">
        <v>133</v>
      </c>
      <c r="C134" s="17">
        <v>0.2273</v>
      </c>
      <c r="D134" s="17">
        <v>0.51</v>
      </c>
      <c r="E134" s="17">
        <v>0.1343</v>
      </c>
      <c r="F134" s="17">
        <v>5</v>
      </c>
      <c r="G134" s="17">
        <v>158</v>
      </c>
      <c r="H134" s="16">
        <v>163</v>
      </c>
      <c r="I134" s="34">
        <f>ROUND(IF(DATA_2_M[[#This Row],[ATEMP]]="",AVERAGE(DATA_2_M[ATEMP]),DATA_2_M[[#This Row],[ATEMP]]),2)</f>
        <v>0.23</v>
      </c>
      <c r="J134" s="46">
        <f>ROUND(IF(DATA_2_M[[#This Row],[HUM]]="",AVERAGE(DATA_2_M[HUM]),DATA_2_M[[#This Row],[HUM]]),2)</f>
        <v>0.51</v>
      </c>
    </row>
    <row r="135" spans="1:10" ht="15.75" customHeight="1" x14ac:dyDescent="0.25">
      <c r="A135" s="18">
        <v>133</v>
      </c>
      <c r="B135" s="17">
        <v>134</v>
      </c>
      <c r="C135" s="17">
        <v>0.2576</v>
      </c>
      <c r="D135" s="17">
        <v>0.55000000000000004</v>
      </c>
      <c r="E135" s="17">
        <v>8.9599999999999999E-2</v>
      </c>
      <c r="F135" s="17">
        <v>3</v>
      </c>
      <c r="G135" s="17">
        <v>109</v>
      </c>
      <c r="H135" s="16">
        <v>112</v>
      </c>
      <c r="I135" s="34">
        <f>ROUND(IF(DATA_2_M[[#This Row],[ATEMP]]="",AVERAGE(DATA_2_M[ATEMP]),DATA_2_M[[#This Row],[ATEMP]]),2)</f>
        <v>0.26</v>
      </c>
      <c r="J135" s="46">
        <f>ROUND(IF(DATA_2_M[[#This Row],[HUM]]="",AVERAGE(DATA_2_M[HUM]),DATA_2_M[[#This Row],[HUM]]),2)</f>
        <v>0.55000000000000004</v>
      </c>
    </row>
    <row r="136" spans="1:10" ht="15.75" customHeight="1" x14ac:dyDescent="0.25">
      <c r="A136" s="18">
        <v>134</v>
      </c>
      <c r="B136" s="17">
        <v>135</v>
      </c>
      <c r="C136" s="17">
        <v>0.21210000000000001</v>
      </c>
      <c r="D136" s="17">
        <v>0.51</v>
      </c>
      <c r="E136" s="17">
        <v>0.16420000000000001</v>
      </c>
      <c r="F136" s="17">
        <v>3</v>
      </c>
      <c r="G136" s="17">
        <v>66</v>
      </c>
      <c r="H136" s="16">
        <v>69</v>
      </c>
      <c r="I136" s="34">
        <f>ROUND(IF(DATA_2_M[[#This Row],[ATEMP]]="",AVERAGE(DATA_2_M[ATEMP]),DATA_2_M[[#This Row],[ATEMP]]),2)</f>
        <v>0.21</v>
      </c>
      <c r="J136" s="46">
        <f>ROUND(IF(DATA_2_M[[#This Row],[HUM]]="",AVERAGE(DATA_2_M[HUM]),DATA_2_M[[#This Row],[HUM]]),2)</f>
        <v>0.51</v>
      </c>
    </row>
    <row r="137" spans="1:10" ht="15.75" customHeight="1" x14ac:dyDescent="0.25">
      <c r="A137" s="18">
        <v>135</v>
      </c>
      <c r="B137" s="17">
        <v>136</v>
      </c>
      <c r="C137" s="17">
        <v>0.21210000000000001</v>
      </c>
      <c r="D137" s="17">
        <v>0.55000000000000004</v>
      </c>
      <c r="E137" s="17">
        <v>0.22389999999999999</v>
      </c>
      <c r="F137" s="17">
        <v>0</v>
      </c>
      <c r="G137" s="17">
        <v>48</v>
      </c>
      <c r="H137" s="16">
        <v>48</v>
      </c>
      <c r="I137" s="34">
        <f>ROUND(IF(DATA_2_M[[#This Row],[ATEMP]]="",AVERAGE(DATA_2_M[ATEMP]),DATA_2_M[[#This Row],[ATEMP]]),2)</f>
        <v>0.21</v>
      </c>
      <c r="J137" s="46">
        <f>ROUND(IF(DATA_2_M[[#This Row],[HUM]]="",AVERAGE(DATA_2_M[HUM]),DATA_2_M[[#This Row],[HUM]]),2)</f>
        <v>0.55000000000000004</v>
      </c>
    </row>
    <row r="138" spans="1:10" ht="15.75" customHeight="1" x14ac:dyDescent="0.25">
      <c r="A138" s="18">
        <v>136</v>
      </c>
      <c r="B138" s="17">
        <v>137</v>
      </c>
      <c r="C138" s="17">
        <v>0.21210000000000001</v>
      </c>
      <c r="D138" s="17">
        <v>0.51</v>
      </c>
      <c r="E138" s="17">
        <v>0.28360000000000002</v>
      </c>
      <c r="F138" s="17">
        <v>1</v>
      </c>
      <c r="G138" s="17">
        <v>51</v>
      </c>
      <c r="H138" s="16">
        <v>52</v>
      </c>
      <c r="I138" s="34">
        <f>ROUND(IF(DATA_2_M[[#This Row],[ATEMP]]="",AVERAGE(DATA_2_M[ATEMP]),DATA_2_M[[#This Row],[ATEMP]]),2)</f>
        <v>0.21</v>
      </c>
      <c r="J138" s="46">
        <f>ROUND(IF(DATA_2_M[[#This Row],[HUM]]="",AVERAGE(DATA_2_M[HUM]),DATA_2_M[[#This Row],[HUM]]),2)</f>
        <v>0.51</v>
      </c>
    </row>
    <row r="139" spans="1:10" ht="15.75" customHeight="1" x14ac:dyDescent="0.25">
      <c r="A139" s="18">
        <v>137</v>
      </c>
      <c r="B139" s="17">
        <v>138</v>
      </c>
      <c r="C139" s="17">
        <v>0.19700000000000001</v>
      </c>
      <c r="D139" s="17">
        <v>0.59</v>
      </c>
      <c r="E139" s="17">
        <v>0.19400000000000001</v>
      </c>
      <c r="F139" s="17">
        <v>4</v>
      </c>
      <c r="G139" s="17">
        <v>19</v>
      </c>
      <c r="H139" s="16">
        <v>23</v>
      </c>
      <c r="I139" s="34">
        <f>ROUND(IF(DATA_2_M[[#This Row],[ATEMP]]="",AVERAGE(DATA_2_M[ATEMP]),DATA_2_M[[#This Row],[ATEMP]]),2)</f>
        <v>0.2</v>
      </c>
      <c r="J139" s="46">
        <f>ROUND(IF(DATA_2_M[[#This Row],[HUM]]="",AVERAGE(DATA_2_M[HUM]),DATA_2_M[[#This Row],[HUM]]),2)</f>
        <v>0.59</v>
      </c>
    </row>
    <row r="140" spans="1:10" ht="15.75" customHeight="1" x14ac:dyDescent="0.25">
      <c r="A140" s="18">
        <v>138</v>
      </c>
      <c r="B140" s="17">
        <v>139</v>
      </c>
      <c r="C140" s="17">
        <v>0.19700000000000001</v>
      </c>
      <c r="D140" s="17">
        <v>0.64</v>
      </c>
      <c r="E140" s="17">
        <v>0.19400000000000001</v>
      </c>
      <c r="F140" s="17">
        <v>4</v>
      </c>
      <c r="G140" s="17">
        <v>13</v>
      </c>
      <c r="H140" s="16">
        <v>17</v>
      </c>
      <c r="I140" s="34">
        <f>ROUND(IF(DATA_2_M[[#This Row],[ATEMP]]="",AVERAGE(DATA_2_M[ATEMP]),DATA_2_M[[#This Row],[ATEMP]]),2)</f>
        <v>0.2</v>
      </c>
      <c r="J140" s="46">
        <f>ROUND(IF(DATA_2_M[[#This Row],[HUM]]="",AVERAGE(DATA_2_M[HUM]),DATA_2_M[[#This Row],[HUM]]),2)</f>
        <v>0.64</v>
      </c>
    </row>
    <row r="141" spans="1:10" ht="15.75" customHeight="1" x14ac:dyDescent="0.25">
      <c r="A141" s="18">
        <v>139</v>
      </c>
      <c r="B141" s="17">
        <v>140</v>
      </c>
      <c r="C141" s="17">
        <v>0.19700000000000001</v>
      </c>
      <c r="D141" s="17">
        <v>0.69</v>
      </c>
      <c r="E141" s="17">
        <v>0.22389999999999999</v>
      </c>
      <c r="F141" s="17">
        <v>2</v>
      </c>
      <c r="G141" s="17">
        <v>5</v>
      </c>
      <c r="H141" s="16">
        <v>7</v>
      </c>
      <c r="I141" s="34">
        <f>ROUND(IF(DATA_2_M[[#This Row],[ATEMP]]="",AVERAGE(DATA_2_M[ATEMP]),DATA_2_M[[#This Row],[ATEMP]]),2)</f>
        <v>0.2</v>
      </c>
      <c r="J141" s="46">
        <f>ROUND(IF(DATA_2_M[[#This Row],[HUM]]="",AVERAGE(DATA_2_M[HUM]),DATA_2_M[[#This Row],[HUM]]),2)</f>
        <v>0.69</v>
      </c>
    </row>
    <row r="142" spans="1:10" ht="15.75" customHeight="1" x14ac:dyDescent="0.25">
      <c r="A142" s="18">
        <v>140</v>
      </c>
      <c r="B142" s="17">
        <v>141</v>
      </c>
      <c r="C142" s="17">
        <v>0.19700000000000001</v>
      </c>
      <c r="D142" s="17">
        <v>0.69</v>
      </c>
      <c r="E142" s="17">
        <v>0.22389999999999999</v>
      </c>
      <c r="F142" s="17">
        <v>0</v>
      </c>
      <c r="G142" s="17">
        <v>1</v>
      </c>
      <c r="H142" s="16">
        <v>1</v>
      </c>
      <c r="I142" s="34">
        <f>ROUND(IF(DATA_2_M[[#This Row],[ATEMP]]="",AVERAGE(DATA_2_M[ATEMP]),DATA_2_M[[#This Row],[ATEMP]]),2)</f>
        <v>0.2</v>
      </c>
      <c r="J142" s="46">
        <f>ROUND(IF(DATA_2_M[[#This Row],[HUM]]="",AVERAGE(DATA_2_M[HUM]),DATA_2_M[[#This Row],[HUM]]),2)</f>
        <v>0.69</v>
      </c>
    </row>
    <row r="143" spans="1:10" ht="15.75" customHeight="1" x14ac:dyDescent="0.25">
      <c r="A143" s="18">
        <v>141</v>
      </c>
      <c r="B143" s="17">
        <v>142</v>
      </c>
      <c r="C143" s="17">
        <v>0.21210000000000001</v>
      </c>
      <c r="D143" s="17">
        <v>0.69</v>
      </c>
      <c r="E143" s="17">
        <v>0.1343</v>
      </c>
      <c r="F143" s="17">
        <v>0</v>
      </c>
      <c r="G143" s="17">
        <v>1</v>
      </c>
      <c r="H143" s="16">
        <v>1</v>
      </c>
      <c r="I143" s="34">
        <f>ROUND(IF(DATA_2_M[[#This Row],[ATEMP]]="",AVERAGE(DATA_2_M[ATEMP]),DATA_2_M[[#This Row],[ATEMP]]),2)</f>
        <v>0.21</v>
      </c>
      <c r="J143" s="46">
        <f>ROUND(IF(DATA_2_M[[#This Row],[HUM]]="",AVERAGE(DATA_2_M[HUM]),DATA_2_M[[#This Row],[HUM]]),2)</f>
        <v>0.69</v>
      </c>
    </row>
    <row r="144" spans="1:10" ht="15.75" customHeight="1" x14ac:dyDescent="0.25">
      <c r="A144" s="18">
        <v>142</v>
      </c>
      <c r="B144" s="17">
        <v>143</v>
      </c>
      <c r="C144" s="17">
        <v>0.2727</v>
      </c>
      <c r="D144" s="17">
        <v>0.55000000000000004</v>
      </c>
      <c r="E144" s="17">
        <v>0</v>
      </c>
      <c r="F144" s="17">
        <v>0</v>
      </c>
      <c r="G144" s="17">
        <v>5</v>
      </c>
      <c r="H144" s="16">
        <v>5</v>
      </c>
      <c r="I144" s="34">
        <f>ROUND(IF(DATA_2_M[[#This Row],[ATEMP]]="",AVERAGE(DATA_2_M[ATEMP]),DATA_2_M[[#This Row],[ATEMP]]),2)</f>
        <v>0.27</v>
      </c>
      <c r="J144" s="46">
        <f>ROUND(IF(DATA_2_M[[#This Row],[HUM]]="",AVERAGE(DATA_2_M[HUM]),DATA_2_M[[#This Row],[HUM]]),2)</f>
        <v>0.55000000000000004</v>
      </c>
    </row>
    <row r="145" spans="1:10" ht="15.75" customHeight="1" x14ac:dyDescent="0.25">
      <c r="A145" s="18">
        <v>143</v>
      </c>
      <c r="B145" s="17">
        <v>144</v>
      </c>
      <c r="C145" s="17">
        <v>0.2576</v>
      </c>
      <c r="D145" s="17">
        <v>0.69</v>
      </c>
      <c r="E145" s="17">
        <v>0</v>
      </c>
      <c r="F145" s="17">
        <v>8</v>
      </c>
      <c r="G145" s="17">
        <v>26</v>
      </c>
      <c r="H145" s="16">
        <v>34</v>
      </c>
      <c r="I145" s="34">
        <f>ROUND(IF(DATA_2_M[[#This Row],[ATEMP]]="",AVERAGE(DATA_2_M[ATEMP]),DATA_2_M[[#This Row],[ATEMP]]),2)</f>
        <v>0.26</v>
      </c>
      <c r="J145" s="46">
        <f>ROUND(IF(DATA_2_M[[#This Row],[HUM]]="",AVERAGE(DATA_2_M[HUM]),DATA_2_M[[#This Row],[HUM]]),2)</f>
        <v>0.69</v>
      </c>
    </row>
    <row r="146" spans="1:10" ht="15.75" customHeight="1" x14ac:dyDescent="0.25">
      <c r="A146" s="18">
        <v>144</v>
      </c>
      <c r="B146" s="17">
        <v>145</v>
      </c>
      <c r="C146" s="17">
        <v>0.21210000000000001</v>
      </c>
      <c r="D146" s="17">
        <v>0.69</v>
      </c>
      <c r="E146" s="17">
        <v>0.1343</v>
      </c>
      <c r="F146" s="17">
        <v>8</v>
      </c>
      <c r="G146" s="17">
        <v>76</v>
      </c>
      <c r="H146" s="16">
        <v>84</v>
      </c>
      <c r="I146" s="34">
        <f>ROUND(IF(DATA_2_M[[#This Row],[ATEMP]]="",AVERAGE(DATA_2_M[ATEMP]),DATA_2_M[[#This Row],[ATEMP]]),2)</f>
        <v>0.21</v>
      </c>
      <c r="J146" s="46">
        <f>ROUND(IF(DATA_2_M[[#This Row],[HUM]]="",AVERAGE(DATA_2_M[HUM]),DATA_2_M[[#This Row],[HUM]]),2)</f>
        <v>0.69</v>
      </c>
    </row>
    <row r="147" spans="1:10" ht="15.75" customHeight="1" x14ac:dyDescent="0.25">
      <c r="A147" s="18">
        <v>145</v>
      </c>
      <c r="B147" s="17">
        <v>146</v>
      </c>
      <c r="C147" s="17">
        <v>0.19700000000000001</v>
      </c>
      <c r="D147" s="17">
        <v>0.51</v>
      </c>
      <c r="E147" s="17">
        <v>0.25369999999999998</v>
      </c>
      <c r="F147" s="17">
        <v>20</v>
      </c>
      <c r="G147" s="17">
        <v>190</v>
      </c>
      <c r="H147" s="16">
        <v>210</v>
      </c>
      <c r="I147" s="34">
        <f>ROUND(IF(DATA_2_M[[#This Row],[ATEMP]]="",AVERAGE(DATA_2_M[ATEMP]),DATA_2_M[[#This Row],[ATEMP]]),2)</f>
        <v>0.2</v>
      </c>
      <c r="J147" s="46">
        <f>ROUND(IF(DATA_2_M[[#This Row],[HUM]]="",AVERAGE(DATA_2_M[HUM]),DATA_2_M[[#This Row],[HUM]]),2)</f>
        <v>0.51</v>
      </c>
    </row>
    <row r="148" spans="1:10" ht="15.75" customHeight="1" x14ac:dyDescent="0.25">
      <c r="A148" s="18">
        <v>146</v>
      </c>
      <c r="B148" s="17">
        <v>147</v>
      </c>
      <c r="C148" s="17">
        <v>0.18179999999999999</v>
      </c>
      <c r="D148" s="17">
        <v>0.47</v>
      </c>
      <c r="E148" s="17">
        <v>0.29849999999999999</v>
      </c>
      <c r="F148" s="17">
        <v>9</v>
      </c>
      <c r="G148" s="17">
        <v>125</v>
      </c>
      <c r="H148" s="16">
        <v>134</v>
      </c>
      <c r="I148" s="34">
        <f>ROUND(IF(DATA_2_M[[#This Row],[ATEMP]]="",AVERAGE(DATA_2_M[ATEMP]),DATA_2_M[[#This Row],[ATEMP]]),2)</f>
        <v>0.18</v>
      </c>
      <c r="J148" s="46">
        <f>ROUND(IF(DATA_2_M[[#This Row],[HUM]]="",AVERAGE(DATA_2_M[HUM]),DATA_2_M[[#This Row],[HUM]]),2)</f>
        <v>0.47</v>
      </c>
    </row>
    <row r="149" spans="1:10" ht="15.75" customHeight="1" x14ac:dyDescent="0.25">
      <c r="A149" s="18">
        <v>147</v>
      </c>
      <c r="B149" s="17">
        <v>148</v>
      </c>
      <c r="C149" s="17">
        <v>0.19700000000000001</v>
      </c>
      <c r="D149" s="17">
        <v>0.37</v>
      </c>
      <c r="E149" s="17">
        <v>0.32840000000000003</v>
      </c>
      <c r="F149" s="17">
        <v>16</v>
      </c>
      <c r="G149" s="17">
        <v>47</v>
      </c>
      <c r="H149" s="16">
        <v>63</v>
      </c>
      <c r="I149" s="34">
        <f>ROUND(IF(DATA_2_M[[#This Row],[ATEMP]]="",AVERAGE(DATA_2_M[ATEMP]),DATA_2_M[[#This Row],[ATEMP]]),2)</f>
        <v>0.2</v>
      </c>
      <c r="J149" s="46">
        <f>ROUND(IF(DATA_2_M[[#This Row],[HUM]]="",AVERAGE(DATA_2_M[HUM]),DATA_2_M[[#This Row],[HUM]]),2)</f>
        <v>0.37</v>
      </c>
    </row>
    <row r="150" spans="1:10" ht="15.75" customHeight="1" x14ac:dyDescent="0.25">
      <c r="A150" s="18">
        <v>148</v>
      </c>
      <c r="B150" s="17">
        <v>149</v>
      </c>
      <c r="C150" s="17">
        <v>0.19700000000000001</v>
      </c>
      <c r="D150" s="17">
        <v>0.4</v>
      </c>
      <c r="E150" s="17">
        <v>0.22389999999999999</v>
      </c>
      <c r="F150" s="17">
        <v>19</v>
      </c>
      <c r="G150" s="17">
        <v>48</v>
      </c>
      <c r="H150" s="16">
        <v>67</v>
      </c>
      <c r="I150" s="34">
        <f>ROUND(IF(DATA_2_M[[#This Row],[ATEMP]]="",AVERAGE(DATA_2_M[ATEMP]),DATA_2_M[[#This Row],[ATEMP]]),2)</f>
        <v>0.2</v>
      </c>
      <c r="J150" s="46">
        <f>ROUND(IF(DATA_2_M[[#This Row],[HUM]]="",AVERAGE(DATA_2_M[HUM]),DATA_2_M[[#This Row],[HUM]]),2)</f>
        <v>0.4</v>
      </c>
    </row>
    <row r="151" spans="1:10" ht="15.75" customHeight="1" x14ac:dyDescent="0.25">
      <c r="A151" s="18">
        <v>149</v>
      </c>
      <c r="B151" s="17">
        <v>150</v>
      </c>
      <c r="C151" s="17">
        <v>0.19700000000000001</v>
      </c>
      <c r="D151" s="17">
        <v>0.37</v>
      </c>
      <c r="E151" s="17">
        <v>0.25369999999999998</v>
      </c>
      <c r="F151" s="17">
        <v>9</v>
      </c>
      <c r="G151" s="17">
        <v>50</v>
      </c>
      <c r="H151" s="16">
        <v>59</v>
      </c>
      <c r="I151" s="34">
        <f>ROUND(IF(DATA_2_M[[#This Row],[ATEMP]]="",AVERAGE(DATA_2_M[ATEMP]),DATA_2_M[[#This Row],[ATEMP]]),2)</f>
        <v>0.2</v>
      </c>
      <c r="J151" s="46">
        <f>ROUND(IF(DATA_2_M[[#This Row],[HUM]]="",AVERAGE(DATA_2_M[HUM]),DATA_2_M[[#This Row],[HUM]]),2)</f>
        <v>0.37</v>
      </c>
    </row>
    <row r="152" spans="1:10" ht="15.75" customHeight="1" x14ac:dyDescent="0.25">
      <c r="A152" s="18">
        <v>150</v>
      </c>
      <c r="B152" s="17">
        <v>151</v>
      </c>
      <c r="C152" s="17">
        <v>0.18179999999999999</v>
      </c>
      <c r="D152" s="17">
        <v>0.37</v>
      </c>
      <c r="E152" s="17">
        <v>0.28360000000000002</v>
      </c>
      <c r="F152" s="17">
        <v>9</v>
      </c>
      <c r="G152" s="17">
        <v>64</v>
      </c>
      <c r="H152" s="16">
        <v>73</v>
      </c>
      <c r="I152" s="34">
        <f>ROUND(IF(DATA_2_M[[#This Row],[ATEMP]]="",AVERAGE(DATA_2_M[ATEMP]),DATA_2_M[[#This Row],[ATEMP]]),2)</f>
        <v>0.18</v>
      </c>
      <c r="J152" s="46">
        <f>ROUND(IF(DATA_2_M[[#This Row],[HUM]]="",AVERAGE(DATA_2_M[HUM]),DATA_2_M[[#This Row],[HUM]]),2)</f>
        <v>0.37</v>
      </c>
    </row>
    <row r="153" spans="1:10" ht="15.75" customHeight="1" x14ac:dyDescent="0.25">
      <c r="A153" s="18">
        <v>151</v>
      </c>
      <c r="B153" s="17">
        <v>152</v>
      </c>
      <c r="C153" s="17">
        <v>0.19700000000000001</v>
      </c>
      <c r="D153" s="17">
        <v>0.4</v>
      </c>
      <c r="E153" s="17">
        <v>0.25369999999999998</v>
      </c>
      <c r="F153" s="17">
        <v>7</v>
      </c>
      <c r="G153" s="17">
        <v>43</v>
      </c>
      <c r="H153" s="16">
        <v>50</v>
      </c>
      <c r="I153" s="34">
        <f>ROUND(IF(DATA_2_M[[#This Row],[ATEMP]]="",AVERAGE(DATA_2_M[ATEMP]),DATA_2_M[[#This Row],[ATEMP]]),2)</f>
        <v>0.2</v>
      </c>
      <c r="J153" s="46">
        <f>ROUND(IF(DATA_2_M[[#This Row],[HUM]]="",AVERAGE(DATA_2_M[HUM]),DATA_2_M[[#This Row],[HUM]]),2)</f>
        <v>0.4</v>
      </c>
    </row>
    <row r="154" spans="1:10" ht="15.75" customHeight="1" x14ac:dyDescent="0.25">
      <c r="A154" s="18">
        <v>152</v>
      </c>
      <c r="B154" s="17">
        <v>153</v>
      </c>
      <c r="C154" s="17">
        <v>0.21210000000000001</v>
      </c>
      <c r="D154" s="17">
        <v>0.37</v>
      </c>
      <c r="E154" s="17">
        <v>0.16420000000000001</v>
      </c>
      <c r="F154" s="17">
        <v>9</v>
      </c>
      <c r="G154" s="17">
        <v>63</v>
      </c>
      <c r="H154" s="16">
        <v>72</v>
      </c>
      <c r="I154" s="34">
        <f>ROUND(IF(DATA_2_M[[#This Row],[ATEMP]]="",AVERAGE(DATA_2_M[ATEMP]),DATA_2_M[[#This Row],[ATEMP]]),2)</f>
        <v>0.21</v>
      </c>
      <c r="J154" s="46">
        <f>ROUND(IF(DATA_2_M[[#This Row],[HUM]]="",AVERAGE(DATA_2_M[HUM]),DATA_2_M[[#This Row],[HUM]]),2)</f>
        <v>0.37</v>
      </c>
    </row>
    <row r="155" spans="1:10" ht="15.75" customHeight="1" x14ac:dyDescent="0.25">
      <c r="A155" s="18">
        <v>153</v>
      </c>
      <c r="B155" s="17">
        <v>154</v>
      </c>
      <c r="C155" s="17">
        <v>0.21210000000000001</v>
      </c>
      <c r="D155" s="17">
        <v>0.37</v>
      </c>
      <c r="E155" s="17">
        <v>0.16420000000000001</v>
      </c>
      <c r="F155" s="17">
        <v>5</v>
      </c>
      <c r="G155" s="17">
        <v>82</v>
      </c>
      <c r="H155" s="16">
        <v>87</v>
      </c>
      <c r="I155" s="34">
        <f>ROUND(IF(DATA_2_M[[#This Row],[ATEMP]]="",AVERAGE(DATA_2_M[ATEMP]),DATA_2_M[[#This Row],[ATEMP]]),2)</f>
        <v>0.21</v>
      </c>
      <c r="J155" s="46">
        <f>ROUND(IF(DATA_2_M[[#This Row],[HUM]]="",AVERAGE(DATA_2_M[HUM]),DATA_2_M[[#This Row],[HUM]]),2)</f>
        <v>0.37</v>
      </c>
    </row>
    <row r="156" spans="1:10" ht="15.75" customHeight="1" x14ac:dyDescent="0.25">
      <c r="A156" s="18">
        <v>154</v>
      </c>
      <c r="B156" s="17">
        <v>155</v>
      </c>
      <c r="C156" s="17">
        <v>0.2576</v>
      </c>
      <c r="D156" s="17">
        <v>0.37</v>
      </c>
      <c r="E156" s="17">
        <v>0</v>
      </c>
      <c r="F156" s="17">
        <v>9</v>
      </c>
      <c r="G156" s="17">
        <v>178</v>
      </c>
      <c r="H156" s="16">
        <v>187</v>
      </c>
      <c r="I156" s="34">
        <f>ROUND(IF(DATA_2_M[[#This Row],[ATEMP]]="",AVERAGE(DATA_2_M[ATEMP]),DATA_2_M[[#This Row],[ATEMP]]),2)</f>
        <v>0.26</v>
      </c>
      <c r="J156" s="46">
        <f>ROUND(IF(DATA_2_M[[#This Row],[HUM]]="",AVERAGE(DATA_2_M[HUM]),DATA_2_M[[#This Row],[HUM]]),2)</f>
        <v>0.37</v>
      </c>
    </row>
    <row r="157" spans="1:10" ht="15.75" customHeight="1" x14ac:dyDescent="0.25">
      <c r="A157" s="18">
        <v>155</v>
      </c>
      <c r="B157" s="17">
        <v>156</v>
      </c>
      <c r="C157" s="17">
        <v>0.2273</v>
      </c>
      <c r="D157" s="17">
        <v>0.4</v>
      </c>
      <c r="E157" s="17">
        <v>8.9599999999999999E-2</v>
      </c>
      <c r="F157" s="17">
        <v>7</v>
      </c>
      <c r="G157" s="17">
        <v>116</v>
      </c>
      <c r="H157" s="16">
        <v>123</v>
      </c>
      <c r="I157" s="34">
        <f>ROUND(IF(DATA_2_M[[#This Row],[ATEMP]]="",AVERAGE(DATA_2_M[ATEMP]),DATA_2_M[[#This Row],[ATEMP]]),2)</f>
        <v>0.23</v>
      </c>
      <c r="J157" s="46">
        <f>ROUND(IF(DATA_2_M[[#This Row],[HUM]]="",AVERAGE(DATA_2_M[HUM]),DATA_2_M[[#This Row],[HUM]]),2)</f>
        <v>0.4</v>
      </c>
    </row>
    <row r="158" spans="1:10" ht="15.75" customHeight="1" x14ac:dyDescent="0.25">
      <c r="A158" s="18">
        <v>156</v>
      </c>
      <c r="B158" s="17">
        <v>157</v>
      </c>
      <c r="C158" s="17">
        <v>0.19700000000000001</v>
      </c>
      <c r="D158" s="17">
        <v>0.55000000000000004</v>
      </c>
      <c r="E158" s="17">
        <v>8.9599999999999999E-2</v>
      </c>
      <c r="F158" s="17">
        <v>3</v>
      </c>
      <c r="G158" s="17">
        <v>92</v>
      </c>
      <c r="H158" s="16">
        <v>95</v>
      </c>
      <c r="I158" s="34">
        <f>ROUND(IF(DATA_2_M[[#This Row],[ATEMP]]="",AVERAGE(DATA_2_M[ATEMP]),DATA_2_M[[#This Row],[ATEMP]]),2)</f>
        <v>0.2</v>
      </c>
      <c r="J158" s="46">
        <f>ROUND(IF(DATA_2_M[[#This Row],[HUM]]="",AVERAGE(DATA_2_M[HUM]),DATA_2_M[[#This Row],[HUM]]),2)</f>
        <v>0.55000000000000004</v>
      </c>
    </row>
    <row r="159" spans="1:10" ht="15.75" customHeight="1" x14ac:dyDescent="0.25">
      <c r="A159" s="18">
        <v>157</v>
      </c>
      <c r="B159" s="17">
        <v>158</v>
      </c>
      <c r="C159" s="17">
        <v>0.21210000000000001</v>
      </c>
      <c r="D159" s="17">
        <v>0.47</v>
      </c>
      <c r="E159" s="17">
        <v>0.1045</v>
      </c>
      <c r="F159" s="17">
        <v>1</v>
      </c>
      <c r="G159" s="17">
        <v>50</v>
      </c>
      <c r="H159" s="16">
        <v>51</v>
      </c>
      <c r="I159" s="34">
        <f>ROUND(IF(DATA_2_M[[#This Row],[ATEMP]]="",AVERAGE(DATA_2_M[ATEMP]),DATA_2_M[[#This Row],[ATEMP]]),2)</f>
        <v>0.21</v>
      </c>
      <c r="J159" s="46">
        <f>ROUND(IF(DATA_2_M[[#This Row],[HUM]]="",AVERAGE(DATA_2_M[HUM]),DATA_2_M[[#This Row],[HUM]]),2)</f>
        <v>0.47</v>
      </c>
    </row>
    <row r="160" spans="1:10" ht="15.75" customHeight="1" x14ac:dyDescent="0.25">
      <c r="A160" s="18">
        <v>158</v>
      </c>
      <c r="B160" s="17">
        <v>159</v>
      </c>
      <c r="C160" s="17">
        <v>0.19700000000000001</v>
      </c>
      <c r="D160" s="17">
        <v>0.47</v>
      </c>
      <c r="E160" s="17">
        <v>0.1343</v>
      </c>
      <c r="F160" s="17">
        <v>0</v>
      </c>
      <c r="G160" s="17">
        <v>39</v>
      </c>
      <c r="H160" s="16">
        <v>39</v>
      </c>
      <c r="I160" s="34">
        <f>ROUND(IF(DATA_2_M[[#This Row],[ATEMP]]="",AVERAGE(DATA_2_M[ATEMP]),DATA_2_M[[#This Row],[ATEMP]]),2)</f>
        <v>0.2</v>
      </c>
      <c r="J160" s="46">
        <f>ROUND(IF(DATA_2_M[[#This Row],[HUM]]="",AVERAGE(DATA_2_M[HUM]),DATA_2_M[[#This Row],[HUM]]),2)</f>
        <v>0.47</v>
      </c>
    </row>
    <row r="161" spans="1:10" ht="15.75" customHeight="1" x14ac:dyDescent="0.25">
      <c r="A161" s="18">
        <v>159</v>
      </c>
      <c r="B161" s="17">
        <v>160</v>
      </c>
      <c r="C161" s="17">
        <v>0.19700000000000001</v>
      </c>
      <c r="D161" s="17">
        <v>0.43</v>
      </c>
      <c r="E161" s="17">
        <v>0.16420000000000001</v>
      </c>
      <c r="F161" s="17">
        <v>2</v>
      </c>
      <c r="G161" s="17">
        <v>34</v>
      </c>
      <c r="H161" s="16">
        <v>36</v>
      </c>
      <c r="I161" s="34">
        <f>ROUND(IF(DATA_2_M[[#This Row],[ATEMP]]="",AVERAGE(DATA_2_M[ATEMP]),DATA_2_M[[#This Row],[ATEMP]]),2)</f>
        <v>0.2</v>
      </c>
      <c r="J161" s="46">
        <f>ROUND(IF(DATA_2_M[[#This Row],[HUM]]="",AVERAGE(DATA_2_M[HUM]),DATA_2_M[[#This Row],[HUM]]),2)</f>
        <v>0.43</v>
      </c>
    </row>
    <row r="162" spans="1:10" ht="15.75" customHeight="1" x14ac:dyDescent="0.25">
      <c r="A162" s="18">
        <v>160</v>
      </c>
      <c r="B162" s="17">
        <v>161</v>
      </c>
      <c r="C162" s="17">
        <v>0.19700000000000001</v>
      </c>
      <c r="D162" s="17">
        <v>0.51</v>
      </c>
      <c r="E162" s="17">
        <v>0.16420000000000001</v>
      </c>
      <c r="F162" s="17">
        <v>1</v>
      </c>
      <c r="G162" s="17">
        <v>14</v>
      </c>
      <c r="H162" s="16">
        <v>15</v>
      </c>
      <c r="I162" s="34">
        <f>ROUND(IF(DATA_2_M[[#This Row],[ATEMP]]="",AVERAGE(DATA_2_M[ATEMP]),DATA_2_M[[#This Row],[ATEMP]]),2)</f>
        <v>0.2</v>
      </c>
      <c r="J162" s="46">
        <f>ROUND(IF(DATA_2_M[[#This Row],[HUM]]="",AVERAGE(DATA_2_M[HUM]),DATA_2_M[[#This Row],[HUM]]),2)</f>
        <v>0.51</v>
      </c>
    </row>
    <row r="163" spans="1:10" ht="15.75" customHeight="1" x14ac:dyDescent="0.25">
      <c r="A163" s="18">
        <v>161</v>
      </c>
      <c r="B163" s="17">
        <v>162</v>
      </c>
      <c r="C163" s="17">
        <v>0.19700000000000001</v>
      </c>
      <c r="D163" s="17">
        <v>0.51</v>
      </c>
      <c r="E163" s="17">
        <v>0.16420000000000001</v>
      </c>
      <c r="F163" s="17">
        <v>1</v>
      </c>
      <c r="G163" s="17">
        <v>24</v>
      </c>
      <c r="H163" s="16">
        <v>25</v>
      </c>
      <c r="I163" s="34">
        <f>ROUND(IF(DATA_2_M[[#This Row],[ATEMP]]="",AVERAGE(DATA_2_M[ATEMP]),DATA_2_M[[#This Row],[ATEMP]]),2)</f>
        <v>0.2</v>
      </c>
      <c r="J163" s="46">
        <f>ROUND(IF(DATA_2_M[[#This Row],[HUM]]="",AVERAGE(DATA_2_M[HUM]),DATA_2_M[[#This Row],[HUM]]),2)</f>
        <v>0.51</v>
      </c>
    </row>
    <row r="164" spans="1:10" ht="15.75" customHeight="1" x14ac:dyDescent="0.25">
      <c r="A164" s="18">
        <v>162</v>
      </c>
      <c r="B164" s="17">
        <v>163</v>
      </c>
      <c r="C164" s="17">
        <v>0.21210000000000001</v>
      </c>
      <c r="D164" s="17">
        <v>0.55000000000000004</v>
      </c>
      <c r="E164" s="17">
        <v>8.9599999999999999E-2</v>
      </c>
      <c r="F164" s="17">
        <v>1</v>
      </c>
      <c r="G164" s="17">
        <v>15</v>
      </c>
      <c r="H164" s="16">
        <v>16</v>
      </c>
      <c r="I164" s="34">
        <f>ROUND(IF(DATA_2_M[[#This Row],[ATEMP]]="",AVERAGE(DATA_2_M[ATEMP]),DATA_2_M[[#This Row],[ATEMP]]),2)</f>
        <v>0.21</v>
      </c>
      <c r="J164" s="46">
        <f>ROUND(IF(DATA_2_M[[#This Row],[HUM]]="",AVERAGE(DATA_2_M[HUM]),DATA_2_M[[#This Row],[HUM]]),2)</f>
        <v>0.55000000000000004</v>
      </c>
    </row>
    <row r="165" spans="1:10" ht="15.75" customHeight="1" x14ac:dyDescent="0.25">
      <c r="A165" s="18">
        <v>163</v>
      </c>
      <c r="B165" s="17">
        <v>164</v>
      </c>
      <c r="C165" s="17">
        <v>0.2424</v>
      </c>
      <c r="D165" s="17">
        <v>0.55000000000000004</v>
      </c>
      <c r="E165" s="17">
        <v>0</v>
      </c>
      <c r="F165" s="17">
        <v>3</v>
      </c>
      <c r="G165" s="17">
        <v>13</v>
      </c>
      <c r="H165" s="16">
        <v>16</v>
      </c>
      <c r="I165" s="34">
        <f>ROUND(IF(DATA_2_M[[#This Row],[ATEMP]]="",AVERAGE(DATA_2_M[ATEMP]),DATA_2_M[[#This Row],[ATEMP]]),2)</f>
        <v>0.24</v>
      </c>
      <c r="J165" s="46">
        <f>ROUND(IF(DATA_2_M[[#This Row],[HUM]]="",AVERAGE(DATA_2_M[HUM]),DATA_2_M[[#This Row],[HUM]]),2)</f>
        <v>0.55000000000000004</v>
      </c>
    </row>
    <row r="166" spans="1:10" ht="15.75" customHeight="1" x14ac:dyDescent="0.25">
      <c r="A166" s="18">
        <v>164</v>
      </c>
      <c r="B166" s="17">
        <v>165</v>
      </c>
      <c r="C166" s="17">
        <v>0.19700000000000001</v>
      </c>
      <c r="D166" s="17">
        <v>0.55000000000000004</v>
      </c>
      <c r="E166" s="17">
        <v>0.16420000000000001</v>
      </c>
      <c r="F166" s="17">
        <v>0</v>
      </c>
      <c r="G166" s="17">
        <v>7</v>
      </c>
      <c r="H166" s="16">
        <v>7</v>
      </c>
      <c r="I166" s="34">
        <f>ROUND(IF(DATA_2_M[[#This Row],[ATEMP]]="",AVERAGE(DATA_2_M[ATEMP]),DATA_2_M[[#This Row],[ATEMP]]),2)</f>
        <v>0.2</v>
      </c>
      <c r="J166" s="46">
        <f>ROUND(IF(DATA_2_M[[#This Row],[HUM]]="",AVERAGE(DATA_2_M[HUM]),DATA_2_M[[#This Row],[HUM]]),2)</f>
        <v>0.55000000000000004</v>
      </c>
    </row>
    <row r="167" spans="1:10" ht="15.75" customHeight="1" x14ac:dyDescent="0.25">
      <c r="A167" s="18">
        <v>165</v>
      </c>
      <c r="B167" s="17">
        <v>166</v>
      </c>
      <c r="C167" s="17">
        <v>0.19700000000000001</v>
      </c>
      <c r="D167" s="17">
        <v>0.55000000000000004</v>
      </c>
      <c r="E167" s="17">
        <v>0.16420000000000001</v>
      </c>
      <c r="F167" s="17">
        <v>0</v>
      </c>
      <c r="G167" s="17">
        <v>1</v>
      </c>
      <c r="H167" s="16">
        <v>1</v>
      </c>
      <c r="I167" s="34">
        <f>ROUND(IF(DATA_2_M[[#This Row],[ATEMP]]="",AVERAGE(DATA_2_M[ATEMP]),DATA_2_M[[#This Row],[ATEMP]]),2)</f>
        <v>0.2</v>
      </c>
      <c r="J167" s="46">
        <f>ROUND(IF(DATA_2_M[[#This Row],[HUM]]="",AVERAGE(DATA_2_M[HUM]),DATA_2_M[[#This Row],[HUM]]),2)</f>
        <v>0.55000000000000004</v>
      </c>
    </row>
    <row r="168" spans="1:10" ht="15.75" customHeight="1" x14ac:dyDescent="0.25">
      <c r="A168" s="18">
        <v>166</v>
      </c>
      <c r="B168" s="17">
        <v>167</v>
      </c>
      <c r="C168" s="17">
        <v>0.16669999999999999</v>
      </c>
      <c r="D168" s="17">
        <v>0.74</v>
      </c>
      <c r="E168" s="17">
        <v>0.16420000000000001</v>
      </c>
      <c r="F168" s="17">
        <v>0</v>
      </c>
      <c r="G168" s="17">
        <v>5</v>
      </c>
      <c r="H168" s="16">
        <v>5</v>
      </c>
      <c r="I168" s="34">
        <f>ROUND(IF(DATA_2_M[[#This Row],[ATEMP]]="",AVERAGE(DATA_2_M[ATEMP]),DATA_2_M[[#This Row],[ATEMP]]),2)</f>
        <v>0.17</v>
      </c>
      <c r="J168" s="46">
        <f>ROUND(IF(DATA_2_M[[#This Row],[HUM]]="",AVERAGE(DATA_2_M[HUM]),DATA_2_M[[#This Row],[HUM]]),2)</f>
        <v>0.74</v>
      </c>
    </row>
    <row r="169" spans="1:10" ht="15.75" customHeight="1" x14ac:dyDescent="0.25">
      <c r="A169" s="18">
        <v>167</v>
      </c>
      <c r="B169" s="17">
        <v>168</v>
      </c>
      <c r="C169" s="17">
        <v>0.16669999999999999</v>
      </c>
      <c r="D169" s="17">
        <v>0.74</v>
      </c>
      <c r="E169" s="17">
        <v>0.16420000000000001</v>
      </c>
      <c r="F169" s="17">
        <v>0</v>
      </c>
      <c r="G169" s="17">
        <v>2</v>
      </c>
      <c r="H169" s="16">
        <v>2</v>
      </c>
      <c r="I169" s="34">
        <f>ROUND(IF(DATA_2_M[[#This Row],[ATEMP]]="",AVERAGE(DATA_2_M[ATEMP]),DATA_2_M[[#This Row],[ATEMP]]),2)</f>
        <v>0.17</v>
      </c>
      <c r="J169" s="46">
        <f>ROUND(IF(DATA_2_M[[#This Row],[HUM]]="",AVERAGE(DATA_2_M[HUM]),DATA_2_M[[#This Row],[HUM]]),2)</f>
        <v>0.74</v>
      </c>
    </row>
    <row r="170" spans="1:10" ht="15.75" customHeight="1" x14ac:dyDescent="0.25">
      <c r="A170" s="18">
        <v>168</v>
      </c>
      <c r="B170" s="17">
        <v>169</v>
      </c>
      <c r="C170" s="17">
        <v>0.18179999999999999</v>
      </c>
      <c r="D170" s="17">
        <v>0.74</v>
      </c>
      <c r="E170" s="17">
        <v>0.1045</v>
      </c>
      <c r="F170" s="17">
        <v>1</v>
      </c>
      <c r="G170" s="17">
        <v>8</v>
      </c>
      <c r="H170" s="16">
        <v>9</v>
      </c>
      <c r="I170" s="34">
        <f>ROUND(IF(DATA_2_M[[#This Row],[ATEMP]]="",AVERAGE(DATA_2_M[ATEMP]),DATA_2_M[[#This Row],[ATEMP]]),2)</f>
        <v>0.18</v>
      </c>
      <c r="J170" s="46">
        <f>ROUND(IF(DATA_2_M[[#This Row],[HUM]]="",AVERAGE(DATA_2_M[HUM]),DATA_2_M[[#This Row],[HUM]]),2)</f>
        <v>0.74</v>
      </c>
    </row>
    <row r="171" spans="1:10" ht="15.75" customHeight="1" x14ac:dyDescent="0.25">
      <c r="A171" s="18">
        <v>169</v>
      </c>
      <c r="B171" s="17">
        <v>170</v>
      </c>
      <c r="C171" s="17">
        <v>0.18179999999999999</v>
      </c>
      <c r="D171" s="17">
        <v>0.93</v>
      </c>
      <c r="E171" s="17">
        <v>0.1045</v>
      </c>
      <c r="F171" s="17">
        <v>0</v>
      </c>
      <c r="G171" s="17">
        <v>15</v>
      </c>
      <c r="H171" s="16">
        <v>15</v>
      </c>
      <c r="I171" s="34">
        <f>ROUND(IF(DATA_2_M[[#This Row],[ATEMP]]="",AVERAGE(DATA_2_M[ATEMP]),DATA_2_M[[#This Row],[ATEMP]]),2)</f>
        <v>0.18</v>
      </c>
      <c r="J171" s="46">
        <f>ROUND(IF(DATA_2_M[[#This Row],[HUM]]="",AVERAGE(DATA_2_M[HUM]),DATA_2_M[[#This Row],[HUM]]),2)</f>
        <v>0.93</v>
      </c>
    </row>
    <row r="172" spans="1:10" ht="15.75" customHeight="1" x14ac:dyDescent="0.25">
      <c r="A172" s="18">
        <v>170</v>
      </c>
      <c r="B172" s="17">
        <v>171</v>
      </c>
      <c r="C172" s="17">
        <v>0.18179999999999999</v>
      </c>
      <c r="D172" s="17">
        <v>0.93</v>
      </c>
      <c r="E172" s="17">
        <v>0.1045</v>
      </c>
      <c r="F172" s="17">
        <v>0</v>
      </c>
      <c r="G172" s="17">
        <v>20</v>
      </c>
      <c r="H172" s="16">
        <v>20</v>
      </c>
      <c r="I172" s="34">
        <f>ROUND(IF(DATA_2_M[[#This Row],[ATEMP]]="",AVERAGE(DATA_2_M[ATEMP]),DATA_2_M[[#This Row],[ATEMP]]),2)</f>
        <v>0.18</v>
      </c>
      <c r="J172" s="46">
        <f>ROUND(IF(DATA_2_M[[#This Row],[HUM]]="",AVERAGE(DATA_2_M[HUM]),DATA_2_M[[#This Row],[HUM]]),2)</f>
        <v>0.93</v>
      </c>
    </row>
    <row r="173" spans="1:10" ht="15.75" customHeight="1" x14ac:dyDescent="0.25">
      <c r="A173" s="18">
        <v>171</v>
      </c>
      <c r="B173" s="17">
        <v>172</v>
      </c>
      <c r="C173" s="17">
        <v>0.19700000000000001</v>
      </c>
      <c r="D173" s="17">
        <v>0.8</v>
      </c>
      <c r="E173" s="17">
        <v>0.16420000000000001</v>
      </c>
      <c r="F173" s="17">
        <v>5</v>
      </c>
      <c r="G173" s="17">
        <v>56</v>
      </c>
      <c r="H173" s="16">
        <v>61</v>
      </c>
      <c r="I173" s="34">
        <f>ROUND(IF(DATA_2_M[[#This Row],[ATEMP]]="",AVERAGE(DATA_2_M[ATEMP]),DATA_2_M[[#This Row],[ATEMP]]),2)</f>
        <v>0.2</v>
      </c>
      <c r="J173" s="46">
        <f>ROUND(IF(DATA_2_M[[#This Row],[HUM]]="",AVERAGE(DATA_2_M[HUM]),DATA_2_M[[#This Row],[HUM]]),2)</f>
        <v>0.8</v>
      </c>
    </row>
    <row r="174" spans="1:10" ht="15.75" customHeight="1" x14ac:dyDescent="0.25">
      <c r="A174" s="18">
        <v>172</v>
      </c>
      <c r="B174" s="17">
        <v>173</v>
      </c>
      <c r="C174" s="17">
        <v>0.18179999999999999</v>
      </c>
      <c r="D174" s="17">
        <v>0.69</v>
      </c>
      <c r="E174" s="17">
        <v>0.3881</v>
      </c>
      <c r="F174" s="17">
        <v>2</v>
      </c>
      <c r="G174" s="17">
        <v>60</v>
      </c>
      <c r="H174" s="16">
        <v>62</v>
      </c>
      <c r="I174" s="34">
        <f>ROUND(IF(DATA_2_M[[#This Row],[ATEMP]]="",AVERAGE(DATA_2_M[ATEMP]),DATA_2_M[[#This Row],[ATEMP]]),2)</f>
        <v>0.18</v>
      </c>
      <c r="J174" s="46">
        <f>ROUND(IF(DATA_2_M[[#This Row],[HUM]]="",AVERAGE(DATA_2_M[HUM]),DATA_2_M[[#This Row],[HUM]]),2)</f>
        <v>0.69</v>
      </c>
    </row>
    <row r="175" spans="1:10" ht="15.75" customHeight="1" x14ac:dyDescent="0.25">
      <c r="A175" s="18">
        <v>173</v>
      </c>
      <c r="B175" s="17">
        <v>174</v>
      </c>
      <c r="C175" s="17">
        <v>0.18179999999999999</v>
      </c>
      <c r="D175" s="17">
        <v>0.59</v>
      </c>
      <c r="E175" s="17">
        <v>0.35820000000000002</v>
      </c>
      <c r="F175" s="17">
        <v>8</v>
      </c>
      <c r="G175" s="17">
        <v>90</v>
      </c>
      <c r="H175" s="16">
        <v>98</v>
      </c>
      <c r="I175" s="34">
        <f>ROUND(IF(DATA_2_M[[#This Row],[ATEMP]]="",AVERAGE(DATA_2_M[ATEMP]),DATA_2_M[[#This Row],[ATEMP]]),2)</f>
        <v>0.18</v>
      </c>
      <c r="J175" s="46">
        <f>ROUND(IF(DATA_2_M[[#This Row],[HUM]]="",AVERAGE(DATA_2_M[HUM]),DATA_2_M[[#This Row],[HUM]]),2)</f>
        <v>0.59</v>
      </c>
    </row>
    <row r="176" spans="1:10" ht="15.75" customHeight="1" x14ac:dyDescent="0.25">
      <c r="A176" s="18">
        <v>174</v>
      </c>
      <c r="B176" s="17">
        <v>175</v>
      </c>
      <c r="C176" s="17">
        <v>0.18179999999999999</v>
      </c>
      <c r="D176" s="17">
        <v>0.44</v>
      </c>
      <c r="E176" s="17">
        <v>0.32840000000000003</v>
      </c>
      <c r="F176" s="17">
        <v>7</v>
      </c>
      <c r="G176" s="17">
        <v>95</v>
      </c>
      <c r="H176" s="16">
        <v>102</v>
      </c>
      <c r="I176" s="34">
        <f>ROUND(IF(DATA_2_M[[#This Row],[ATEMP]]="",AVERAGE(DATA_2_M[ATEMP]),DATA_2_M[[#This Row],[ATEMP]]),2)</f>
        <v>0.18</v>
      </c>
      <c r="J176" s="46">
        <f>ROUND(IF(DATA_2_M[[#This Row],[HUM]]="",AVERAGE(DATA_2_M[HUM]),DATA_2_M[[#This Row],[HUM]]),2)</f>
        <v>0.44</v>
      </c>
    </row>
    <row r="177" spans="1:10" ht="15.75" customHeight="1" x14ac:dyDescent="0.25">
      <c r="A177" s="18">
        <v>175</v>
      </c>
      <c r="B177" s="17">
        <v>176</v>
      </c>
      <c r="C177" s="17">
        <v>0.16669999999999999</v>
      </c>
      <c r="D177" s="17">
        <v>0.32</v>
      </c>
      <c r="E177" s="17">
        <v>0.49249999999999999</v>
      </c>
      <c r="F177" s="17">
        <v>12</v>
      </c>
      <c r="G177" s="17">
        <v>83</v>
      </c>
      <c r="H177" s="16">
        <v>95</v>
      </c>
      <c r="I177" s="34">
        <f>ROUND(IF(DATA_2_M[[#This Row],[ATEMP]]="",AVERAGE(DATA_2_M[ATEMP]),DATA_2_M[[#This Row],[ATEMP]]),2)</f>
        <v>0.17</v>
      </c>
      <c r="J177" s="46">
        <f>ROUND(IF(DATA_2_M[[#This Row],[HUM]]="",AVERAGE(DATA_2_M[HUM]),DATA_2_M[[#This Row],[HUM]]),2)</f>
        <v>0.32</v>
      </c>
    </row>
    <row r="178" spans="1:10" ht="15.75" customHeight="1" x14ac:dyDescent="0.25">
      <c r="A178" s="18">
        <v>176</v>
      </c>
      <c r="B178" s="17">
        <v>177</v>
      </c>
      <c r="C178" s="17">
        <v>0.16669999999999999</v>
      </c>
      <c r="D178" s="17">
        <v>0.32</v>
      </c>
      <c r="E178" s="17">
        <v>0.44779999999999998</v>
      </c>
      <c r="F178" s="17">
        <v>5</v>
      </c>
      <c r="G178" s="17">
        <v>69</v>
      </c>
      <c r="H178" s="16">
        <v>74</v>
      </c>
      <c r="I178" s="34">
        <f>ROUND(IF(DATA_2_M[[#This Row],[ATEMP]]="",AVERAGE(DATA_2_M[ATEMP]),DATA_2_M[[#This Row],[ATEMP]]),2)</f>
        <v>0.17</v>
      </c>
      <c r="J178" s="46">
        <f>ROUND(IF(DATA_2_M[[#This Row],[HUM]]="",AVERAGE(DATA_2_M[HUM]),DATA_2_M[[#This Row],[HUM]]),2)</f>
        <v>0.32</v>
      </c>
    </row>
    <row r="179" spans="1:10" ht="15.75" customHeight="1" x14ac:dyDescent="0.25">
      <c r="A179" s="18">
        <v>177</v>
      </c>
      <c r="B179" s="17">
        <v>178</v>
      </c>
      <c r="C179" s="17">
        <v>0.13639999999999999</v>
      </c>
      <c r="D179" s="17">
        <v>0.28999999999999998</v>
      </c>
      <c r="E179" s="17">
        <v>0.44779999999999998</v>
      </c>
      <c r="F179" s="17">
        <v>8</v>
      </c>
      <c r="G179" s="17">
        <v>68</v>
      </c>
      <c r="H179" s="16">
        <v>76</v>
      </c>
      <c r="I179" s="34">
        <f>ROUND(IF(DATA_2_M[[#This Row],[ATEMP]]="",AVERAGE(DATA_2_M[ATEMP]),DATA_2_M[[#This Row],[ATEMP]]),2)</f>
        <v>0.14000000000000001</v>
      </c>
      <c r="J179" s="46">
        <f>ROUND(IF(DATA_2_M[[#This Row],[HUM]]="",AVERAGE(DATA_2_M[HUM]),DATA_2_M[[#This Row],[HUM]]),2)</f>
        <v>0.28999999999999998</v>
      </c>
    </row>
    <row r="180" spans="1:10" ht="15.75" customHeight="1" x14ac:dyDescent="0.25">
      <c r="A180" s="18">
        <v>178</v>
      </c>
      <c r="B180" s="17">
        <v>179</v>
      </c>
      <c r="C180" s="17">
        <v>0.1212</v>
      </c>
      <c r="D180" s="17">
        <v>0.37</v>
      </c>
      <c r="E180" s="17">
        <v>0.55220000000000002</v>
      </c>
      <c r="F180" s="17">
        <v>5</v>
      </c>
      <c r="G180" s="17">
        <v>64</v>
      </c>
      <c r="H180" s="16">
        <v>69</v>
      </c>
      <c r="I180" s="34">
        <f>ROUND(IF(DATA_2_M[[#This Row],[ATEMP]]="",AVERAGE(DATA_2_M[ATEMP]),DATA_2_M[[#This Row],[ATEMP]]),2)</f>
        <v>0.12</v>
      </c>
      <c r="J180" s="46">
        <f>ROUND(IF(DATA_2_M[[#This Row],[HUM]]="",AVERAGE(DATA_2_M[HUM]),DATA_2_M[[#This Row],[HUM]]),2)</f>
        <v>0.37</v>
      </c>
    </row>
    <row r="181" spans="1:10" ht="15.75" customHeight="1" x14ac:dyDescent="0.25">
      <c r="A181" s="18">
        <v>179</v>
      </c>
      <c r="B181" s="17">
        <v>180</v>
      </c>
      <c r="C181" s="17">
        <v>0.1212</v>
      </c>
      <c r="D181" s="17">
        <v>0.39</v>
      </c>
      <c r="E181" s="17">
        <v>0.29849999999999999</v>
      </c>
      <c r="F181" s="17">
        <v>3</v>
      </c>
      <c r="G181" s="17">
        <v>52</v>
      </c>
      <c r="H181" s="16">
        <v>55</v>
      </c>
      <c r="I181" s="34">
        <f>ROUND(IF(DATA_2_M[[#This Row],[ATEMP]]="",AVERAGE(DATA_2_M[ATEMP]),DATA_2_M[[#This Row],[ATEMP]]),2)</f>
        <v>0.12</v>
      </c>
      <c r="J181" s="46">
        <f>ROUND(IF(DATA_2_M[[#This Row],[HUM]]="",AVERAGE(DATA_2_M[HUM]),DATA_2_M[[#This Row],[HUM]]),2)</f>
        <v>0.39</v>
      </c>
    </row>
    <row r="182" spans="1:10" ht="15.75" customHeight="1" x14ac:dyDescent="0.25">
      <c r="A182" s="18">
        <v>180</v>
      </c>
      <c r="B182" s="17">
        <v>181</v>
      </c>
      <c r="C182" s="17">
        <v>0.1212</v>
      </c>
      <c r="D182" s="17">
        <v>0.36</v>
      </c>
      <c r="E182" s="17">
        <v>0.25369999999999998</v>
      </c>
      <c r="F182" s="17">
        <v>4</v>
      </c>
      <c r="G182" s="17">
        <v>26</v>
      </c>
      <c r="H182" s="16">
        <v>30</v>
      </c>
      <c r="I182" s="34">
        <f>ROUND(IF(DATA_2_M[[#This Row],[ATEMP]]="",AVERAGE(DATA_2_M[ATEMP]),DATA_2_M[[#This Row],[ATEMP]]),2)</f>
        <v>0.12</v>
      </c>
      <c r="J182" s="46">
        <f>ROUND(IF(DATA_2_M[[#This Row],[HUM]]="",AVERAGE(DATA_2_M[HUM]),DATA_2_M[[#This Row],[HUM]]),2)</f>
        <v>0.36</v>
      </c>
    </row>
    <row r="183" spans="1:10" ht="15.75" customHeight="1" x14ac:dyDescent="0.25">
      <c r="A183" s="18">
        <v>181</v>
      </c>
      <c r="B183" s="17">
        <v>182</v>
      </c>
      <c r="C183" s="17">
        <v>0.1212</v>
      </c>
      <c r="D183" s="17">
        <v>0.36</v>
      </c>
      <c r="E183" s="17">
        <v>0.25369999999999998</v>
      </c>
      <c r="F183" s="17">
        <v>0</v>
      </c>
      <c r="G183" s="17">
        <v>28</v>
      </c>
      <c r="H183" s="16">
        <v>28</v>
      </c>
      <c r="I183" s="34">
        <f>ROUND(IF(DATA_2_M[[#This Row],[ATEMP]]="",AVERAGE(DATA_2_M[ATEMP]),DATA_2_M[[#This Row],[ATEMP]]),2)</f>
        <v>0.12</v>
      </c>
      <c r="J183" s="46">
        <f>ROUND(IF(DATA_2_M[[#This Row],[HUM]]="",AVERAGE(DATA_2_M[HUM]),DATA_2_M[[#This Row],[HUM]]),2)</f>
        <v>0.36</v>
      </c>
    </row>
    <row r="184" spans="1:10" ht="15.75" customHeight="1" x14ac:dyDescent="0.25">
      <c r="A184" s="18">
        <v>182</v>
      </c>
      <c r="B184" s="17">
        <v>183</v>
      </c>
      <c r="C184" s="17">
        <v>0.1061</v>
      </c>
      <c r="D184" s="17">
        <v>0.39</v>
      </c>
      <c r="E184" s="17">
        <v>0.35820000000000002</v>
      </c>
      <c r="F184" s="17">
        <v>2</v>
      </c>
      <c r="G184" s="17">
        <v>35</v>
      </c>
      <c r="H184" s="16">
        <v>37</v>
      </c>
      <c r="I184" s="34">
        <f>ROUND(IF(DATA_2_M[[#This Row],[ATEMP]]="",AVERAGE(DATA_2_M[ATEMP]),DATA_2_M[[#This Row],[ATEMP]]),2)</f>
        <v>0.11</v>
      </c>
      <c r="J184" s="46">
        <f>ROUND(IF(DATA_2_M[[#This Row],[HUM]]="",AVERAGE(DATA_2_M[HUM]),DATA_2_M[[#This Row],[HUM]]),2)</f>
        <v>0.39</v>
      </c>
    </row>
    <row r="185" spans="1:10" ht="15.75" customHeight="1" x14ac:dyDescent="0.25">
      <c r="A185" s="18">
        <v>183</v>
      </c>
      <c r="B185" s="17">
        <v>184</v>
      </c>
      <c r="C185" s="17">
        <v>0.1061</v>
      </c>
      <c r="D185" s="17">
        <v>0.36</v>
      </c>
      <c r="E185" s="17">
        <v>0.3881</v>
      </c>
      <c r="F185" s="17">
        <v>1</v>
      </c>
      <c r="G185" s="17">
        <v>33</v>
      </c>
      <c r="H185" s="16">
        <v>34</v>
      </c>
      <c r="I185" s="34">
        <f>ROUND(IF(DATA_2_M[[#This Row],[ATEMP]]="",AVERAGE(DATA_2_M[ATEMP]),DATA_2_M[[#This Row],[ATEMP]]),2)</f>
        <v>0.11</v>
      </c>
      <c r="J185" s="46">
        <f>ROUND(IF(DATA_2_M[[#This Row],[HUM]]="",AVERAGE(DATA_2_M[HUM]),DATA_2_M[[#This Row],[HUM]]),2)</f>
        <v>0.36</v>
      </c>
    </row>
    <row r="186" spans="1:10" ht="15.75" customHeight="1" x14ac:dyDescent="0.25">
      <c r="A186" s="18">
        <v>184</v>
      </c>
      <c r="B186" s="17">
        <v>185</v>
      </c>
      <c r="C186" s="17">
        <v>6.0600000000000001E-2</v>
      </c>
      <c r="D186" s="17">
        <v>0.39</v>
      </c>
      <c r="E186" s="17">
        <v>0.44779999999999998</v>
      </c>
      <c r="F186" s="17">
        <v>0</v>
      </c>
      <c r="G186" s="17">
        <v>22</v>
      </c>
      <c r="H186" s="16">
        <v>22</v>
      </c>
      <c r="I186" s="34">
        <f>ROUND(IF(DATA_2_M[[#This Row],[ATEMP]]="",AVERAGE(DATA_2_M[ATEMP]),DATA_2_M[[#This Row],[ATEMP]]),2)</f>
        <v>0.06</v>
      </c>
      <c r="J186" s="46">
        <f>ROUND(IF(DATA_2_M[[#This Row],[HUM]]="",AVERAGE(DATA_2_M[HUM]),DATA_2_M[[#This Row],[HUM]]),2)</f>
        <v>0.39</v>
      </c>
    </row>
    <row r="187" spans="1:10" ht="15.75" customHeight="1" x14ac:dyDescent="0.25">
      <c r="A187" s="18">
        <v>185</v>
      </c>
      <c r="B187" s="17">
        <v>186</v>
      </c>
      <c r="C187" s="17">
        <v>7.5800000000000006E-2</v>
      </c>
      <c r="D187" s="17">
        <v>0.42</v>
      </c>
      <c r="E187" s="17">
        <v>0.3881</v>
      </c>
      <c r="F187" s="17">
        <v>1</v>
      </c>
      <c r="G187" s="17">
        <v>24</v>
      </c>
      <c r="H187" s="16">
        <v>25</v>
      </c>
      <c r="I187" s="34">
        <f>ROUND(IF(DATA_2_M[[#This Row],[ATEMP]]="",AVERAGE(DATA_2_M[ATEMP]),DATA_2_M[[#This Row],[ATEMP]]),2)</f>
        <v>0.08</v>
      </c>
      <c r="J187" s="46">
        <f>ROUND(IF(DATA_2_M[[#This Row],[HUM]]="",AVERAGE(DATA_2_M[HUM]),DATA_2_M[[#This Row],[HUM]]),2)</f>
        <v>0.42</v>
      </c>
    </row>
    <row r="188" spans="1:10" ht="15.75" customHeight="1" x14ac:dyDescent="0.25">
      <c r="A188" s="18">
        <v>186</v>
      </c>
      <c r="B188" s="17">
        <v>187</v>
      </c>
      <c r="C188" s="17">
        <v>6.0600000000000001E-2</v>
      </c>
      <c r="D188" s="17">
        <v>0.42</v>
      </c>
      <c r="E188" s="17">
        <v>0.4627</v>
      </c>
      <c r="F188" s="17">
        <v>0</v>
      </c>
      <c r="G188" s="17">
        <v>12</v>
      </c>
      <c r="H188" s="16">
        <v>12</v>
      </c>
      <c r="I188" s="34">
        <f>ROUND(IF(DATA_2_M[[#This Row],[ATEMP]]="",AVERAGE(DATA_2_M[ATEMP]),DATA_2_M[[#This Row],[ATEMP]]),2)</f>
        <v>0.06</v>
      </c>
      <c r="J188" s="46">
        <f>ROUND(IF(DATA_2_M[[#This Row],[HUM]]="",AVERAGE(DATA_2_M[HUM]),DATA_2_M[[#This Row],[HUM]]),2)</f>
        <v>0.42</v>
      </c>
    </row>
    <row r="189" spans="1:10" ht="15.75" customHeight="1" x14ac:dyDescent="0.25">
      <c r="A189" s="18">
        <v>187</v>
      </c>
      <c r="B189" s="17">
        <v>188</v>
      </c>
      <c r="C189" s="17">
        <v>6.0600000000000001E-2</v>
      </c>
      <c r="D189" s="17">
        <v>0.46</v>
      </c>
      <c r="E189" s="17">
        <v>0.4627</v>
      </c>
      <c r="F189" s="17">
        <v>0</v>
      </c>
      <c r="G189" s="17">
        <v>11</v>
      </c>
      <c r="H189" s="16">
        <v>11</v>
      </c>
      <c r="I189" s="34">
        <f>ROUND(IF(DATA_2_M[[#This Row],[ATEMP]]="",AVERAGE(DATA_2_M[ATEMP]),DATA_2_M[[#This Row],[ATEMP]]),2)</f>
        <v>0.06</v>
      </c>
      <c r="J189" s="46">
        <f>ROUND(IF(DATA_2_M[[#This Row],[HUM]]="",AVERAGE(DATA_2_M[HUM]),DATA_2_M[[#This Row],[HUM]]),2)</f>
        <v>0.46</v>
      </c>
    </row>
    <row r="190" spans="1:10" ht="15.75" customHeight="1" x14ac:dyDescent="0.25">
      <c r="A190" s="18">
        <v>188</v>
      </c>
      <c r="B190" s="17">
        <v>189</v>
      </c>
      <c r="C190" s="17">
        <v>7.5800000000000006E-2</v>
      </c>
      <c r="D190" s="17">
        <v>0.46</v>
      </c>
      <c r="E190" s="17">
        <v>0.41789999999999999</v>
      </c>
      <c r="F190" s="17">
        <v>0</v>
      </c>
      <c r="G190" s="17">
        <v>4</v>
      </c>
      <c r="H190" s="16">
        <v>4</v>
      </c>
      <c r="I190" s="34">
        <f>ROUND(IF(DATA_2_M[[#This Row],[ATEMP]]="",AVERAGE(DATA_2_M[ATEMP]),DATA_2_M[[#This Row],[ATEMP]]),2)</f>
        <v>0.08</v>
      </c>
      <c r="J190" s="46">
        <f>ROUND(IF(DATA_2_M[[#This Row],[HUM]]="",AVERAGE(DATA_2_M[HUM]),DATA_2_M[[#This Row],[HUM]]),2)</f>
        <v>0.46</v>
      </c>
    </row>
    <row r="191" spans="1:10" ht="15.75" customHeight="1" x14ac:dyDescent="0.25">
      <c r="A191" s="18">
        <v>189</v>
      </c>
      <c r="B191" s="17">
        <v>190</v>
      </c>
      <c r="C191" s="17">
        <v>9.0899999999999995E-2</v>
      </c>
      <c r="D191" s="17">
        <v>0.53</v>
      </c>
      <c r="E191" s="17">
        <v>0.19400000000000001</v>
      </c>
      <c r="F191" s="17">
        <v>0</v>
      </c>
      <c r="G191" s="17">
        <v>1</v>
      </c>
      <c r="H191" s="16">
        <v>1</v>
      </c>
      <c r="I191" s="34">
        <f>ROUND(IF(DATA_2_M[[#This Row],[ATEMP]]="",AVERAGE(DATA_2_M[ATEMP]),DATA_2_M[[#This Row],[ATEMP]]),2)</f>
        <v>0.09</v>
      </c>
      <c r="J191" s="46">
        <f>ROUND(IF(DATA_2_M[[#This Row],[HUM]]="",AVERAGE(DATA_2_M[HUM]),DATA_2_M[[#This Row],[HUM]]),2)</f>
        <v>0.53</v>
      </c>
    </row>
    <row r="192" spans="1:10" ht="15.75" customHeight="1" x14ac:dyDescent="0.25">
      <c r="A192" s="18">
        <v>190</v>
      </c>
      <c r="B192" s="17">
        <v>191</v>
      </c>
      <c r="C192" s="17">
        <v>9.0899999999999995E-2</v>
      </c>
      <c r="D192" s="17">
        <v>0.53</v>
      </c>
      <c r="E192" s="17">
        <v>0.19400000000000001</v>
      </c>
      <c r="F192" s="17">
        <v>0</v>
      </c>
      <c r="G192" s="17">
        <v>1</v>
      </c>
      <c r="H192" s="16">
        <v>1</v>
      </c>
      <c r="I192" s="34">
        <f>ROUND(IF(DATA_2_M[[#This Row],[ATEMP]]="",AVERAGE(DATA_2_M[ATEMP]),DATA_2_M[[#This Row],[ATEMP]]),2)</f>
        <v>0.09</v>
      </c>
      <c r="J192" s="46">
        <f>ROUND(IF(DATA_2_M[[#This Row],[HUM]]="",AVERAGE(DATA_2_M[HUM]),DATA_2_M[[#This Row],[HUM]]),2)</f>
        <v>0.53</v>
      </c>
    </row>
    <row r="193" spans="1:10" ht="15.75" customHeight="1" x14ac:dyDescent="0.25">
      <c r="A193" s="18">
        <v>191</v>
      </c>
      <c r="B193" s="17">
        <v>192</v>
      </c>
      <c r="C193" s="17">
        <v>9.0899999999999995E-2</v>
      </c>
      <c r="D193" s="17">
        <v>0.49</v>
      </c>
      <c r="E193" s="17">
        <v>0.28360000000000002</v>
      </c>
      <c r="F193" s="17">
        <v>0</v>
      </c>
      <c r="G193" s="17">
        <v>1</v>
      </c>
      <c r="H193" s="16">
        <v>1</v>
      </c>
      <c r="I193" s="34">
        <f>ROUND(IF(DATA_2_M[[#This Row],[ATEMP]]="",AVERAGE(DATA_2_M[ATEMP]),DATA_2_M[[#This Row],[ATEMP]]),2)</f>
        <v>0.09</v>
      </c>
      <c r="J193" s="46">
        <f>ROUND(IF(DATA_2_M[[#This Row],[HUM]]="",AVERAGE(DATA_2_M[HUM]),DATA_2_M[[#This Row],[HUM]]),2)</f>
        <v>0.49</v>
      </c>
    </row>
    <row r="194" spans="1:10" ht="15.75" customHeight="1" x14ac:dyDescent="0.25">
      <c r="A194" s="18">
        <v>192</v>
      </c>
      <c r="B194" s="17">
        <v>193</v>
      </c>
      <c r="C194" s="17">
        <v>9.0899999999999995E-2</v>
      </c>
      <c r="D194" s="17">
        <v>0.53</v>
      </c>
      <c r="E194" s="17">
        <v>0.19400000000000001</v>
      </c>
      <c r="F194" s="17">
        <v>1</v>
      </c>
      <c r="G194" s="17">
        <v>5</v>
      </c>
      <c r="H194" s="16">
        <v>6</v>
      </c>
      <c r="I194" s="34">
        <f>ROUND(IF(DATA_2_M[[#This Row],[ATEMP]]="",AVERAGE(DATA_2_M[ATEMP]),DATA_2_M[[#This Row],[ATEMP]]),2)</f>
        <v>0.09</v>
      </c>
      <c r="J194" s="46">
        <f>ROUND(IF(DATA_2_M[[#This Row],[HUM]]="",AVERAGE(DATA_2_M[HUM]),DATA_2_M[[#This Row],[HUM]]),2)</f>
        <v>0.53</v>
      </c>
    </row>
    <row r="195" spans="1:10" ht="15.75" customHeight="1" x14ac:dyDescent="0.25">
      <c r="A195" s="18">
        <v>193</v>
      </c>
      <c r="B195" s="17">
        <v>194</v>
      </c>
      <c r="C195" s="17">
        <v>9.0899999999999995E-2</v>
      </c>
      <c r="D195" s="17">
        <v>0.49</v>
      </c>
      <c r="E195" s="17">
        <v>0.28360000000000002</v>
      </c>
      <c r="F195" s="17">
        <v>0</v>
      </c>
      <c r="G195" s="17">
        <v>10</v>
      </c>
      <c r="H195" s="16">
        <v>10</v>
      </c>
      <c r="I195" s="34">
        <f>ROUND(IF(DATA_2_M[[#This Row],[ATEMP]]="",AVERAGE(DATA_2_M[ATEMP]),DATA_2_M[[#This Row],[ATEMP]]),2)</f>
        <v>0.09</v>
      </c>
      <c r="J195" s="46">
        <f>ROUND(IF(DATA_2_M[[#This Row],[HUM]]="",AVERAGE(DATA_2_M[HUM]),DATA_2_M[[#This Row],[HUM]]),2)</f>
        <v>0.49</v>
      </c>
    </row>
    <row r="196" spans="1:10" ht="15.75" customHeight="1" x14ac:dyDescent="0.25">
      <c r="A196" s="18">
        <v>194</v>
      </c>
      <c r="B196" s="17">
        <v>195</v>
      </c>
      <c r="C196" s="17">
        <v>7.5800000000000006E-2</v>
      </c>
      <c r="D196" s="17">
        <v>0.46</v>
      </c>
      <c r="E196" s="17">
        <v>0.52239999999999998</v>
      </c>
      <c r="F196" s="17">
        <v>0</v>
      </c>
      <c r="G196" s="17">
        <v>19</v>
      </c>
      <c r="H196" s="16">
        <v>19</v>
      </c>
      <c r="I196" s="34">
        <f>ROUND(IF(DATA_2_M[[#This Row],[ATEMP]]="",AVERAGE(DATA_2_M[ATEMP]),DATA_2_M[[#This Row],[ATEMP]]),2)</f>
        <v>0.08</v>
      </c>
      <c r="J196" s="46">
        <f>ROUND(IF(DATA_2_M[[#This Row],[HUM]]="",AVERAGE(DATA_2_M[HUM]),DATA_2_M[[#This Row],[HUM]]),2)</f>
        <v>0.46</v>
      </c>
    </row>
    <row r="197" spans="1:10" ht="15.75" customHeight="1" x14ac:dyDescent="0.25">
      <c r="A197" s="18">
        <v>195</v>
      </c>
      <c r="B197" s="17">
        <v>196</v>
      </c>
      <c r="C197" s="17">
        <v>0.1061</v>
      </c>
      <c r="D197" s="17">
        <v>0.43</v>
      </c>
      <c r="E197" s="17">
        <v>0.3881</v>
      </c>
      <c r="F197" s="17">
        <v>0</v>
      </c>
      <c r="G197" s="17">
        <v>49</v>
      </c>
      <c r="H197" s="16">
        <v>49</v>
      </c>
      <c r="I197" s="34">
        <f>ROUND(IF(DATA_2_M[[#This Row],[ATEMP]]="",AVERAGE(DATA_2_M[ATEMP]),DATA_2_M[[#This Row],[ATEMP]]),2)</f>
        <v>0.11</v>
      </c>
      <c r="J197" s="46">
        <f>ROUND(IF(DATA_2_M[[#This Row],[HUM]]="",AVERAGE(DATA_2_M[HUM]),DATA_2_M[[#This Row],[HUM]]),2)</f>
        <v>0.43</v>
      </c>
    </row>
    <row r="198" spans="1:10" ht="15.75" customHeight="1" x14ac:dyDescent="0.25">
      <c r="A198" s="18">
        <v>196</v>
      </c>
      <c r="B198" s="17">
        <v>197</v>
      </c>
      <c r="C198" s="17">
        <v>0.1212</v>
      </c>
      <c r="D198" s="17">
        <v>0.4</v>
      </c>
      <c r="E198" s="17">
        <v>0.52239999999999998</v>
      </c>
      <c r="F198" s="17">
        <v>2</v>
      </c>
      <c r="G198" s="17">
        <v>47</v>
      </c>
      <c r="H198" s="16">
        <v>49</v>
      </c>
      <c r="I198" s="34">
        <f>ROUND(IF(DATA_2_M[[#This Row],[ATEMP]]="",AVERAGE(DATA_2_M[ATEMP]),DATA_2_M[[#This Row],[ATEMP]]),2)</f>
        <v>0.12</v>
      </c>
      <c r="J198" s="46">
        <f>ROUND(IF(DATA_2_M[[#This Row],[HUM]]="",AVERAGE(DATA_2_M[HUM]),DATA_2_M[[#This Row],[HUM]]),2)</f>
        <v>0.4</v>
      </c>
    </row>
    <row r="199" spans="1:10" ht="15.75" customHeight="1" x14ac:dyDescent="0.25">
      <c r="A199" s="18">
        <v>197</v>
      </c>
      <c r="B199" s="17">
        <v>198</v>
      </c>
      <c r="C199" s="17">
        <v>0.13639999999999999</v>
      </c>
      <c r="D199" s="17">
        <v>0.37</v>
      </c>
      <c r="E199" s="17">
        <v>0.44779999999999998</v>
      </c>
      <c r="F199" s="17">
        <v>4</v>
      </c>
      <c r="G199" s="17">
        <v>79</v>
      </c>
      <c r="H199" s="16">
        <v>83</v>
      </c>
      <c r="I199" s="34">
        <f>ROUND(IF(DATA_2_M[[#This Row],[ATEMP]]="",AVERAGE(DATA_2_M[ATEMP]),DATA_2_M[[#This Row],[ATEMP]]),2)</f>
        <v>0.14000000000000001</v>
      </c>
      <c r="J199" s="46">
        <f>ROUND(IF(DATA_2_M[[#This Row],[HUM]]="",AVERAGE(DATA_2_M[HUM]),DATA_2_M[[#This Row],[HUM]]),2)</f>
        <v>0.37</v>
      </c>
    </row>
    <row r="200" spans="1:10" ht="15.75" customHeight="1" x14ac:dyDescent="0.25">
      <c r="A200" s="18">
        <v>198</v>
      </c>
      <c r="B200" s="17">
        <v>199</v>
      </c>
      <c r="C200" s="17">
        <v>0.16669999999999999</v>
      </c>
      <c r="D200" s="17">
        <v>0.34</v>
      </c>
      <c r="E200" s="17">
        <v>0.44779999999999998</v>
      </c>
      <c r="F200" s="17">
        <v>6</v>
      </c>
      <c r="G200" s="17">
        <v>69</v>
      </c>
      <c r="H200" s="16">
        <v>75</v>
      </c>
      <c r="I200" s="34">
        <f>ROUND(IF(DATA_2_M[[#This Row],[ATEMP]]="",AVERAGE(DATA_2_M[ATEMP]),DATA_2_M[[#This Row],[ATEMP]]),2)</f>
        <v>0.17</v>
      </c>
      <c r="J200" s="46">
        <f>ROUND(IF(DATA_2_M[[#This Row],[HUM]]="",AVERAGE(DATA_2_M[HUM]),DATA_2_M[[#This Row],[HUM]]),2)</f>
        <v>0.34</v>
      </c>
    </row>
    <row r="201" spans="1:10" ht="15.75" customHeight="1" x14ac:dyDescent="0.25">
      <c r="A201" s="18">
        <v>199</v>
      </c>
      <c r="B201" s="17">
        <v>200</v>
      </c>
      <c r="C201" s="17">
        <v>0.18179999999999999</v>
      </c>
      <c r="D201" s="17">
        <v>0.32</v>
      </c>
      <c r="E201" s="17">
        <v>0.4627</v>
      </c>
      <c r="F201" s="17">
        <v>8</v>
      </c>
      <c r="G201" s="17">
        <v>64</v>
      </c>
      <c r="H201" s="16">
        <v>72</v>
      </c>
      <c r="I201" s="34">
        <f>ROUND(IF(DATA_2_M[[#This Row],[ATEMP]]="",AVERAGE(DATA_2_M[ATEMP]),DATA_2_M[[#This Row],[ATEMP]]),2)</f>
        <v>0.18</v>
      </c>
      <c r="J201" s="46">
        <f>ROUND(IF(DATA_2_M[[#This Row],[HUM]]="",AVERAGE(DATA_2_M[HUM]),DATA_2_M[[#This Row],[HUM]]),2)</f>
        <v>0.32</v>
      </c>
    </row>
    <row r="202" spans="1:10" ht="15.75" customHeight="1" x14ac:dyDescent="0.25">
      <c r="A202" s="18">
        <v>200</v>
      </c>
      <c r="B202" s="17">
        <v>201</v>
      </c>
      <c r="C202" s="17">
        <v>0.19700000000000001</v>
      </c>
      <c r="D202" s="17">
        <v>0.35</v>
      </c>
      <c r="E202" s="17">
        <v>0.35820000000000002</v>
      </c>
      <c r="F202" s="17">
        <v>5</v>
      </c>
      <c r="G202" s="17">
        <v>77</v>
      </c>
      <c r="H202" s="16">
        <v>82</v>
      </c>
      <c r="I202" s="34">
        <f>ROUND(IF(DATA_2_M[[#This Row],[ATEMP]]="",AVERAGE(DATA_2_M[ATEMP]),DATA_2_M[[#This Row],[ATEMP]]),2)</f>
        <v>0.2</v>
      </c>
      <c r="J202" s="46">
        <f>ROUND(IF(DATA_2_M[[#This Row],[HUM]]="",AVERAGE(DATA_2_M[HUM]),DATA_2_M[[#This Row],[HUM]]),2)</f>
        <v>0.35</v>
      </c>
    </row>
    <row r="203" spans="1:10" ht="15.75" customHeight="1" x14ac:dyDescent="0.25">
      <c r="A203" s="18">
        <v>201</v>
      </c>
      <c r="B203" s="17">
        <v>202</v>
      </c>
      <c r="C203" s="17">
        <v>0.16669999999999999</v>
      </c>
      <c r="D203" s="17">
        <v>0.34</v>
      </c>
      <c r="E203" s="17">
        <v>0.44779999999999998</v>
      </c>
      <c r="F203" s="17">
        <v>13</v>
      </c>
      <c r="G203" s="17">
        <v>79</v>
      </c>
      <c r="H203" s="16">
        <v>92</v>
      </c>
      <c r="I203" s="34">
        <f>ROUND(IF(DATA_2_M[[#This Row],[ATEMP]]="",AVERAGE(DATA_2_M[ATEMP]),DATA_2_M[[#This Row],[ATEMP]]),2)</f>
        <v>0.17</v>
      </c>
      <c r="J203" s="46">
        <f>ROUND(IF(DATA_2_M[[#This Row],[HUM]]="",AVERAGE(DATA_2_M[HUM]),DATA_2_M[[#This Row],[HUM]]),2)</f>
        <v>0.34</v>
      </c>
    </row>
    <row r="204" spans="1:10" ht="15.75" customHeight="1" x14ac:dyDescent="0.25">
      <c r="A204" s="18">
        <v>202</v>
      </c>
      <c r="B204" s="17">
        <v>203</v>
      </c>
      <c r="C204" s="17">
        <v>0.1515</v>
      </c>
      <c r="D204" s="17">
        <v>0.37</v>
      </c>
      <c r="E204" s="17">
        <v>0.3881</v>
      </c>
      <c r="F204" s="17">
        <v>3</v>
      </c>
      <c r="G204" s="17">
        <v>59</v>
      </c>
      <c r="H204" s="16">
        <v>62</v>
      </c>
      <c r="I204" s="34">
        <f>ROUND(IF(DATA_2_M[[#This Row],[ATEMP]]="",AVERAGE(DATA_2_M[ATEMP]),DATA_2_M[[#This Row],[ATEMP]]),2)</f>
        <v>0.15</v>
      </c>
      <c r="J204" s="46">
        <f>ROUND(IF(DATA_2_M[[#This Row],[HUM]]="",AVERAGE(DATA_2_M[HUM]),DATA_2_M[[#This Row],[HUM]]),2)</f>
        <v>0.37</v>
      </c>
    </row>
    <row r="205" spans="1:10" ht="15.75" customHeight="1" x14ac:dyDescent="0.25">
      <c r="A205" s="18">
        <v>203</v>
      </c>
      <c r="B205" s="17">
        <v>204</v>
      </c>
      <c r="C205" s="17">
        <v>0.13639999999999999</v>
      </c>
      <c r="D205" s="17">
        <v>0.4</v>
      </c>
      <c r="E205" s="17">
        <v>0.32840000000000003</v>
      </c>
      <c r="F205" s="17">
        <v>4</v>
      </c>
      <c r="G205" s="17">
        <v>44</v>
      </c>
      <c r="H205" s="16">
        <v>48</v>
      </c>
      <c r="I205" s="34">
        <f>ROUND(IF(DATA_2_M[[#This Row],[ATEMP]]="",AVERAGE(DATA_2_M[ATEMP]),DATA_2_M[[#This Row],[ATEMP]]),2)</f>
        <v>0.14000000000000001</v>
      </c>
      <c r="J205" s="46">
        <f>ROUND(IF(DATA_2_M[[#This Row],[HUM]]="",AVERAGE(DATA_2_M[HUM]),DATA_2_M[[#This Row],[HUM]]),2)</f>
        <v>0.4</v>
      </c>
    </row>
    <row r="206" spans="1:10" ht="15.75" customHeight="1" x14ac:dyDescent="0.25">
      <c r="A206" s="18">
        <v>204</v>
      </c>
      <c r="B206" s="17">
        <v>205</v>
      </c>
      <c r="C206" s="17">
        <v>0.13639999999999999</v>
      </c>
      <c r="D206" s="17">
        <v>0.43</v>
      </c>
      <c r="E206" s="17">
        <v>0.32840000000000003</v>
      </c>
      <c r="F206" s="17">
        <v>1</v>
      </c>
      <c r="G206" s="17">
        <v>40</v>
      </c>
      <c r="H206" s="16">
        <v>41</v>
      </c>
      <c r="I206" s="34">
        <f>ROUND(IF(DATA_2_M[[#This Row],[ATEMP]]="",AVERAGE(DATA_2_M[ATEMP]),DATA_2_M[[#This Row],[ATEMP]]),2)</f>
        <v>0.14000000000000001</v>
      </c>
      <c r="J206" s="46">
        <f>ROUND(IF(DATA_2_M[[#This Row],[HUM]]="",AVERAGE(DATA_2_M[HUM]),DATA_2_M[[#This Row],[HUM]]),2)</f>
        <v>0.43</v>
      </c>
    </row>
    <row r="207" spans="1:10" ht="15.75" customHeight="1" x14ac:dyDescent="0.25">
      <c r="A207" s="18">
        <v>205</v>
      </c>
      <c r="B207" s="17">
        <v>206</v>
      </c>
      <c r="C207" s="17">
        <v>0.1212</v>
      </c>
      <c r="D207" s="17">
        <v>0.46</v>
      </c>
      <c r="E207" s="17">
        <v>0.25369999999999998</v>
      </c>
      <c r="F207" s="17">
        <v>0</v>
      </c>
      <c r="G207" s="17">
        <v>38</v>
      </c>
      <c r="H207" s="16">
        <v>38</v>
      </c>
      <c r="I207" s="34">
        <f>ROUND(IF(DATA_2_M[[#This Row],[ATEMP]]="",AVERAGE(DATA_2_M[ATEMP]),DATA_2_M[[#This Row],[ATEMP]]),2)</f>
        <v>0.12</v>
      </c>
      <c r="J207" s="46">
        <f>ROUND(IF(DATA_2_M[[#This Row],[HUM]]="",AVERAGE(DATA_2_M[HUM]),DATA_2_M[[#This Row],[HUM]]),2)</f>
        <v>0.46</v>
      </c>
    </row>
    <row r="208" spans="1:10" ht="15.75" customHeight="1" x14ac:dyDescent="0.25">
      <c r="A208" s="18">
        <v>206</v>
      </c>
      <c r="B208" s="17">
        <v>207</v>
      </c>
      <c r="C208" s="17">
        <v>0.1061</v>
      </c>
      <c r="D208" s="17">
        <v>0.46</v>
      </c>
      <c r="E208" s="17">
        <v>0.41789999999999999</v>
      </c>
      <c r="F208" s="17">
        <v>1</v>
      </c>
      <c r="G208" s="17">
        <v>19</v>
      </c>
      <c r="H208" s="16">
        <v>20</v>
      </c>
      <c r="I208" s="34">
        <f>ROUND(IF(DATA_2_M[[#This Row],[ATEMP]]="",AVERAGE(DATA_2_M[ATEMP]),DATA_2_M[[#This Row],[ATEMP]]),2)</f>
        <v>0.11</v>
      </c>
      <c r="J208" s="46">
        <f>ROUND(IF(DATA_2_M[[#This Row],[HUM]]="",AVERAGE(DATA_2_M[HUM]),DATA_2_M[[#This Row],[HUM]]),2)</f>
        <v>0.46</v>
      </c>
    </row>
    <row r="209" spans="1:10" ht="15.75" customHeight="1" x14ac:dyDescent="0.25">
      <c r="A209" s="18">
        <v>207</v>
      </c>
      <c r="B209" s="17">
        <v>208</v>
      </c>
      <c r="C209" s="17">
        <v>0.1212</v>
      </c>
      <c r="D209" s="17">
        <v>0.46</v>
      </c>
      <c r="E209" s="17">
        <v>0.29849999999999999</v>
      </c>
      <c r="F209" s="17">
        <v>5</v>
      </c>
      <c r="G209" s="17">
        <v>10</v>
      </c>
      <c r="H209" s="16">
        <v>15</v>
      </c>
      <c r="I209" s="34">
        <f>ROUND(IF(DATA_2_M[[#This Row],[ATEMP]]="",AVERAGE(DATA_2_M[ATEMP]),DATA_2_M[[#This Row],[ATEMP]]),2)</f>
        <v>0.12</v>
      </c>
      <c r="J209" s="46">
        <f>ROUND(IF(DATA_2_M[[#This Row],[HUM]]="",AVERAGE(DATA_2_M[HUM]),DATA_2_M[[#This Row],[HUM]]),2)</f>
        <v>0.46</v>
      </c>
    </row>
    <row r="210" spans="1:10" ht="15.75" customHeight="1" x14ac:dyDescent="0.25">
      <c r="A210" s="18">
        <v>208</v>
      </c>
      <c r="B210" s="17">
        <v>209</v>
      </c>
      <c r="C210" s="17">
        <v>0.13639999999999999</v>
      </c>
      <c r="D210" s="17">
        <v>0.5</v>
      </c>
      <c r="E210" s="17">
        <v>0.19400000000000001</v>
      </c>
      <c r="F210" s="17">
        <v>0</v>
      </c>
      <c r="G210" s="17">
        <v>6</v>
      </c>
      <c r="H210" s="16">
        <v>6</v>
      </c>
      <c r="I210" s="34">
        <f>ROUND(IF(DATA_2_M[[#This Row],[ATEMP]]="",AVERAGE(DATA_2_M[ATEMP]),DATA_2_M[[#This Row],[ATEMP]]),2)</f>
        <v>0.14000000000000001</v>
      </c>
      <c r="J210" s="46">
        <f>ROUND(IF(DATA_2_M[[#This Row],[HUM]]="",AVERAGE(DATA_2_M[HUM]),DATA_2_M[[#This Row],[HUM]]),2)</f>
        <v>0.5</v>
      </c>
    </row>
    <row r="211" spans="1:10" ht="15.75" customHeight="1" x14ac:dyDescent="0.25">
      <c r="A211" s="18">
        <v>209</v>
      </c>
      <c r="B211" s="17">
        <v>210</v>
      </c>
      <c r="C211" s="17">
        <v>0.1212</v>
      </c>
      <c r="D211" s="17">
        <v>0.5</v>
      </c>
      <c r="E211" s="17">
        <v>0.28360000000000002</v>
      </c>
      <c r="F211" s="17">
        <v>2</v>
      </c>
      <c r="G211" s="17">
        <v>3</v>
      </c>
      <c r="H211" s="16">
        <v>5</v>
      </c>
      <c r="I211" s="34">
        <f>ROUND(IF(DATA_2_M[[#This Row],[ATEMP]]="",AVERAGE(DATA_2_M[ATEMP]),DATA_2_M[[#This Row],[ATEMP]]),2)</f>
        <v>0.12</v>
      </c>
      <c r="J211" s="46">
        <f>ROUND(IF(DATA_2_M[[#This Row],[HUM]]="",AVERAGE(DATA_2_M[HUM]),DATA_2_M[[#This Row],[HUM]]),2)</f>
        <v>0.5</v>
      </c>
    </row>
    <row r="212" spans="1:10" ht="15.75" customHeight="1" x14ac:dyDescent="0.25">
      <c r="A212" s="18">
        <v>210</v>
      </c>
      <c r="B212" s="17">
        <v>211</v>
      </c>
      <c r="C212" s="17">
        <v>0.1212</v>
      </c>
      <c r="D212" s="17">
        <v>0.5</v>
      </c>
      <c r="E212" s="17">
        <v>0.28360000000000002</v>
      </c>
      <c r="F212" s="17">
        <v>1</v>
      </c>
      <c r="G212" s="17">
        <v>0</v>
      </c>
      <c r="H212" s="16">
        <v>1</v>
      </c>
      <c r="I212" s="34">
        <f>ROUND(IF(DATA_2_M[[#This Row],[ATEMP]]="",AVERAGE(DATA_2_M[ATEMP]),DATA_2_M[[#This Row],[ATEMP]]),2)</f>
        <v>0.12</v>
      </c>
      <c r="J212" s="46">
        <f>ROUND(IF(DATA_2_M[[#This Row],[HUM]]="",AVERAGE(DATA_2_M[HUM]),DATA_2_M[[#This Row],[HUM]]),2)</f>
        <v>0.5</v>
      </c>
    </row>
    <row r="213" spans="1:10" ht="15.75" customHeight="1" x14ac:dyDescent="0.25">
      <c r="A213" s="18">
        <v>211</v>
      </c>
      <c r="B213" s="17">
        <v>212</v>
      </c>
      <c r="C213" s="17">
        <v>0.1212</v>
      </c>
      <c r="D213" s="17">
        <v>0.5</v>
      </c>
      <c r="E213" s="17">
        <v>0.22389999999999999</v>
      </c>
      <c r="F213" s="17">
        <v>0</v>
      </c>
      <c r="G213" s="17">
        <v>3</v>
      </c>
      <c r="H213" s="16">
        <v>3</v>
      </c>
      <c r="I213" s="34">
        <f>ROUND(IF(DATA_2_M[[#This Row],[ATEMP]]="",AVERAGE(DATA_2_M[ATEMP]),DATA_2_M[[#This Row],[ATEMP]]),2)</f>
        <v>0.12</v>
      </c>
      <c r="J213" s="46">
        <f>ROUND(IF(DATA_2_M[[#This Row],[HUM]]="",AVERAGE(DATA_2_M[HUM]),DATA_2_M[[#This Row],[HUM]]),2)</f>
        <v>0.5</v>
      </c>
    </row>
    <row r="214" spans="1:10" ht="15.75" customHeight="1" x14ac:dyDescent="0.25">
      <c r="A214" s="18">
        <v>212</v>
      </c>
      <c r="B214" s="17">
        <v>213</v>
      </c>
      <c r="C214" s="17">
        <v>0.1212</v>
      </c>
      <c r="D214" s="17">
        <v>0.5</v>
      </c>
      <c r="E214" s="17">
        <v>0.22389999999999999</v>
      </c>
      <c r="F214" s="17">
        <v>0</v>
      </c>
      <c r="G214" s="17">
        <v>1</v>
      </c>
      <c r="H214" s="16">
        <v>1</v>
      </c>
      <c r="I214" s="34">
        <f>ROUND(IF(DATA_2_M[[#This Row],[ATEMP]]="",AVERAGE(DATA_2_M[ATEMP]),DATA_2_M[[#This Row],[ATEMP]]),2)</f>
        <v>0.12</v>
      </c>
      <c r="J214" s="46">
        <f>ROUND(IF(DATA_2_M[[#This Row],[HUM]]="",AVERAGE(DATA_2_M[HUM]),DATA_2_M[[#This Row],[HUM]]),2)</f>
        <v>0.5</v>
      </c>
    </row>
    <row r="215" spans="1:10" ht="15.75" customHeight="1" x14ac:dyDescent="0.25">
      <c r="A215" s="18">
        <v>213</v>
      </c>
      <c r="B215" s="17">
        <v>214</v>
      </c>
      <c r="C215" s="17">
        <v>0.1212</v>
      </c>
      <c r="D215" s="17">
        <v>0.54</v>
      </c>
      <c r="E215" s="17">
        <v>0.1343</v>
      </c>
      <c r="F215" s="17">
        <v>1</v>
      </c>
      <c r="G215" s="17">
        <v>2</v>
      </c>
      <c r="H215" s="16">
        <v>3</v>
      </c>
      <c r="I215" s="34">
        <f>ROUND(IF(DATA_2_M[[#This Row],[ATEMP]]="",AVERAGE(DATA_2_M[ATEMP]),DATA_2_M[[#This Row],[ATEMP]]),2)</f>
        <v>0.12</v>
      </c>
      <c r="J215" s="46">
        <f>ROUND(IF(DATA_2_M[[#This Row],[HUM]]="",AVERAGE(DATA_2_M[HUM]),DATA_2_M[[#This Row],[HUM]]),2)</f>
        <v>0.54</v>
      </c>
    </row>
    <row r="216" spans="1:10" ht="15.75" customHeight="1" x14ac:dyDescent="0.25">
      <c r="A216" s="18">
        <v>214</v>
      </c>
      <c r="B216" s="17">
        <v>215</v>
      </c>
      <c r="C216" s="17">
        <v>0.1061</v>
      </c>
      <c r="D216" s="17">
        <v>0.54</v>
      </c>
      <c r="E216" s="17">
        <v>0.25369999999999998</v>
      </c>
      <c r="F216" s="17">
        <v>0</v>
      </c>
      <c r="G216" s="17">
        <v>3</v>
      </c>
      <c r="H216" s="16">
        <v>3</v>
      </c>
      <c r="I216" s="34">
        <f>ROUND(IF(DATA_2_M[[#This Row],[ATEMP]]="",AVERAGE(DATA_2_M[ATEMP]),DATA_2_M[[#This Row],[ATEMP]]),2)</f>
        <v>0.11</v>
      </c>
      <c r="J216" s="46">
        <f>ROUND(IF(DATA_2_M[[#This Row],[HUM]]="",AVERAGE(DATA_2_M[HUM]),DATA_2_M[[#This Row],[HUM]]),2)</f>
        <v>0.54</v>
      </c>
    </row>
    <row r="217" spans="1:10" ht="15.75" customHeight="1" x14ac:dyDescent="0.25">
      <c r="A217" s="18">
        <v>215</v>
      </c>
      <c r="B217" s="17">
        <v>216</v>
      </c>
      <c r="C217" s="17">
        <v>0.1212</v>
      </c>
      <c r="D217" s="17">
        <v>0.5</v>
      </c>
      <c r="E217" s="17">
        <v>0.28360000000000002</v>
      </c>
      <c r="F217" s="17">
        <v>0</v>
      </c>
      <c r="G217" s="17">
        <v>31</v>
      </c>
      <c r="H217" s="16">
        <v>31</v>
      </c>
      <c r="I217" s="34">
        <f>ROUND(IF(DATA_2_M[[#This Row],[ATEMP]]="",AVERAGE(DATA_2_M[ATEMP]),DATA_2_M[[#This Row],[ATEMP]]),2)</f>
        <v>0.12</v>
      </c>
      <c r="J217" s="46">
        <f>ROUND(IF(DATA_2_M[[#This Row],[HUM]]="",AVERAGE(DATA_2_M[HUM]),DATA_2_M[[#This Row],[HUM]]),2)</f>
        <v>0.5</v>
      </c>
    </row>
    <row r="218" spans="1:10" ht="15.75" customHeight="1" x14ac:dyDescent="0.25">
      <c r="A218" s="18">
        <v>216</v>
      </c>
      <c r="B218" s="17">
        <v>217</v>
      </c>
      <c r="C218" s="17">
        <v>0.1212</v>
      </c>
      <c r="D218" s="17">
        <v>0.5</v>
      </c>
      <c r="E218" s="17">
        <v>0.22389999999999999</v>
      </c>
      <c r="F218" s="17">
        <v>2</v>
      </c>
      <c r="G218" s="17">
        <v>75</v>
      </c>
      <c r="H218" s="16">
        <v>77</v>
      </c>
      <c r="I218" s="34">
        <f>ROUND(IF(DATA_2_M[[#This Row],[ATEMP]]="",AVERAGE(DATA_2_M[ATEMP]),DATA_2_M[[#This Row],[ATEMP]]),2)</f>
        <v>0.12</v>
      </c>
      <c r="J218" s="46">
        <f>ROUND(IF(DATA_2_M[[#This Row],[HUM]]="",AVERAGE(DATA_2_M[HUM]),DATA_2_M[[#This Row],[HUM]]),2)</f>
        <v>0.5</v>
      </c>
    </row>
    <row r="219" spans="1:10" ht="15.75" customHeight="1" x14ac:dyDescent="0.25">
      <c r="A219" s="18">
        <v>217</v>
      </c>
      <c r="B219" s="17">
        <v>218</v>
      </c>
      <c r="C219" s="17">
        <v>0.1212</v>
      </c>
      <c r="D219" s="17">
        <v>0.5</v>
      </c>
      <c r="E219" s="17">
        <v>0.28360000000000002</v>
      </c>
      <c r="F219" s="17">
        <v>4</v>
      </c>
      <c r="G219" s="17">
        <v>184</v>
      </c>
      <c r="H219" s="16">
        <v>188</v>
      </c>
      <c r="I219" s="34">
        <f>ROUND(IF(DATA_2_M[[#This Row],[ATEMP]]="",AVERAGE(DATA_2_M[ATEMP]),DATA_2_M[[#This Row],[ATEMP]]),2)</f>
        <v>0.12</v>
      </c>
      <c r="J219" s="46">
        <f>ROUND(IF(DATA_2_M[[#This Row],[HUM]]="",AVERAGE(DATA_2_M[HUM]),DATA_2_M[[#This Row],[HUM]]),2)</f>
        <v>0.5</v>
      </c>
    </row>
    <row r="220" spans="1:10" ht="15.75" customHeight="1" x14ac:dyDescent="0.25">
      <c r="A220" s="18">
        <v>218</v>
      </c>
      <c r="B220" s="17">
        <v>219</v>
      </c>
      <c r="C220" s="17">
        <v>0.1212</v>
      </c>
      <c r="D220" s="17">
        <v>0.5</v>
      </c>
      <c r="E220" s="17">
        <v>0.25369999999999998</v>
      </c>
      <c r="F220" s="17">
        <v>2</v>
      </c>
      <c r="G220" s="17">
        <v>92</v>
      </c>
      <c r="H220" s="16">
        <v>94</v>
      </c>
      <c r="I220" s="34">
        <f>ROUND(IF(DATA_2_M[[#This Row],[ATEMP]]="",AVERAGE(DATA_2_M[ATEMP]),DATA_2_M[[#This Row],[ATEMP]]),2)</f>
        <v>0.12</v>
      </c>
      <c r="J220" s="46">
        <f>ROUND(IF(DATA_2_M[[#This Row],[HUM]]="",AVERAGE(DATA_2_M[HUM]),DATA_2_M[[#This Row],[HUM]]),2)</f>
        <v>0.5</v>
      </c>
    </row>
    <row r="221" spans="1:10" ht="15.75" customHeight="1" x14ac:dyDescent="0.25">
      <c r="A221" s="18">
        <v>219</v>
      </c>
      <c r="B221" s="17">
        <v>220</v>
      </c>
      <c r="C221" s="17">
        <v>0.1212</v>
      </c>
      <c r="D221" s="17">
        <v>0.5</v>
      </c>
      <c r="E221" s="17">
        <v>0.29849999999999999</v>
      </c>
      <c r="F221" s="17">
        <v>0</v>
      </c>
      <c r="G221" s="17">
        <v>31</v>
      </c>
      <c r="H221" s="16">
        <v>31</v>
      </c>
      <c r="I221" s="34">
        <f>ROUND(IF(DATA_2_M[[#This Row],[ATEMP]]="",AVERAGE(DATA_2_M[ATEMP]),DATA_2_M[[#This Row],[ATEMP]]),2)</f>
        <v>0.12</v>
      </c>
      <c r="J221" s="46">
        <f>ROUND(IF(DATA_2_M[[#This Row],[HUM]]="",AVERAGE(DATA_2_M[HUM]),DATA_2_M[[#This Row],[HUM]]),2)</f>
        <v>0.5</v>
      </c>
    </row>
    <row r="222" spans="1:10" ht="15.75" customHeight="1" x14ac:dyDescent="0.25">
      <c r="A222" s="18">
        <v>220</v>
      </c>
      <c r="B222" s="17">
        <v>221</v>
      </c>
      <c r="C222" s="17">
        <v>0.13639999999999999</v>
      </c>
      <c r="D222" s="17">
        <v>0.47</v>
      </c>
      <c r="E222" s="17">
        <v>0.28360000000000002</v>
      </c>
      <c r="F222" s="17">
        <v>2</v>
      </c>
      <c r="G222" s="17">
        <v>28</v>
      </c>
      <c r="H222" s="16">
        <v>30</v>
      </c>
      <c r="I222" s="34">
        <f>ROUND(IF(DATA_2_M[[#This Row],[ATEMP]]="",AVERAGE(DATA_2_M[ATEMP]),DATA_2_M[[#This Row],[ATEMP]]),2)</f>
        <v>0.14000000000000001</v>
      </c>
      <c r="J222" s="46">
        <f>ROUND(IF(DATA_2_M[[#This Row],[HUM]]="",AVERAGE(DATA_2_M[HUM]),DATA_2_M[[#This Row],[HUM]]),2)</f>
        <v>0.47</v>
      </c>
    </row>
    <row r="223" spans="1:10" ht="15.75" customHeight="1" x14ac:dyDescent="0.25">
      <c r="A223" s="18">
        <v>221</v>
      </c>
      <c r="B223" s="17">
        <v>222</v>
      </c>
      <c r="C223" s="17">
        <v>0.18179999999999999</v>
      </c>
      <c r="D223" s="17">
        <v>0.4</v>
      </c>
      <c r="E223" s="17">
        <v>0.28360000000000002</v>
      </c>
      <c r="F223" s="17">
        <v>5</v>
      </c>
      <c r="G223" s="17">
        <v>47</v>
      </c>
      <c r="H223" s="16">
        <v>52</v>
      </c>
      <c r="I223" s="34">
        <f>ROUND(IF(DATA_2_M[[#This Row],[ATEMP]]="",AVERAGE(DATA_2_M[ATEMP]),DATA_2_M[[#This Row],[ATEMP]]),2)</f>
        <v>0.18</v>
      </c>
      <c r="J223" s="46">
        <f>ROUND(IF(DATA_2_M[[#This Row],[HUM]]="",AVERAGE(DATA_2_M[HUM]),DATA_2_M[[#This Row],[HUM]]),2)</f>
        <v>0.4</v>
      </c>
    </row>
    <row r="224" spans="1:10" ht="15.75" customHeight="1" x14ac:dyDescent="0.25">
      <c r="A224" s="18">
        <v>222</v>
      </c>
      <c r="B224" s="17">
        <v>223</v>
      </c>
      <c r="C224" s="17">
        <v>0.18179999999999999</v>
      </c>
      <c r="D224" s="17">
        <v>0.4</v>
      </c>
      <c r="E224" s="17">
        <v>0.28360000000000002</v>
      </c>
      <c r="F224" s="17">
        <v>4</v>
      </c>
      <c r="G224" s="17">
        <v>50</v>
      </c>
      <c r="H224" s="16">
        <v>54</v>
      </c>
      <c r="I224" s="34">
        <f>ROUND(IF(DATA_2_M[[#This Row],[ATEMP]]="",AVERAGE(DATA_2_M[ATEMP]),DATA_2_M[[#This Row],[ATEMP]]),2)</f>
        <v>0.18</v>
      </c>
      <c r="J224" s="46">
        <f>ROUND(IF(DATA_2_M[[#This Row],[HUM]]="",AVERAGE(DATA_2_M[HUM]),DATA_2_M[[#This Row],[HUM]]),2)</f>
        <v>0.4</v>
      </c>
    </row>
    <row r="225" spans="1:10" ht="15.75" customHeight="1" x14ac:dyDescent="0.25">
      <c r="A225" s="18">
        <v>223</v>
      </c>
      <c r="B225" s="17">
        <v>224</v>
      </c>
      <c r="C225" s="17">
        <v>0.19700000000000001</v>
      </c>
      <c r="D225" s="17">
        <v>0.4</v>
      </c>
      <c r="E225" s="17">
        <v>0.22389999999999999</v>
      </c>
      <c r="F225" s="17">
        <v>0</v>
      </c>
      <c r="G225" s="17">
        <v>47</v>
      </c>
      <c r="H225" s="16">
        <v>47</v>
      </c>
      <c r="I225" s="34">
        <f>ROUND(IF(DATA_2_M[[#This Row],[ATEMP]]="",AVERAGE(DATA_2_M[ATEMP]),DATA_2_M[[#This Row],[ATEMP]]),2)</f>
        <v>0.2</v>
      </c>
      <c r="J225" s="46">
        <f>ROUND(IF(DATA_2_M[[#This Row],[HUM]]="",AVERAGE(DATA_2_M[HUM]),DATA_2_M[[#This Row],[HUM]]),2)</f>
        <v>0.4</v>
      </c>
    </row>
    <row r="226" spans="1:10" ht="15.75" customHeight="1" x14ac:dyDescent="0.25">
      <c r="A226" s="18">
        <v>224</v>
      </c>
      <c r="B226" s="17">
        <v>225</v>
      </c>
      <c r="C226" s="17">
        <v>0.19700000000000001</v>
      </c>
      <c r="D226" s="17">
        <v>0.4</v>
      </c>
      <c r="E226" s="17">
        <v>0.22389999999999999</v>
      </c>
      <c r="F226" s="17">
        <v>2</v>
      </c>
      <c r="G226" s="17">
        <v>43</v>
      </c>
      <c r="H226" s="16">
        <v>45</v>
      </c>
      <c r="I226" s="34">
        <f>ROUND(IF(DATA_2_M[[#This Row],[ATEMP]]="",AVERAGE(DATA_2_M[ATEMP]),DATA_2_M[[#This Row],[ATEMP]]),2)</f>
        <v>0.2</v>
      </c>
      <c r="J226" s="46">
        <f>ROUND(IF(DATA_2_M[[#This Row],[HUM]]="",AVERAGE(DATA_2_M[HUM]),DATA_2_M[[#This Row],[HUM]]),2)</f>
        <v>0.4</v>
      </c>
    </row>
    <row r="227" spans="1:10" ht="15.75" customHeight="1" x14ac:dyDescent="0.25">
      <c r="A227" s="18">
        <v>225</v>
      </c>
      <c r="B227" s="17">
        <v>226</v>
      </c>
      <c r="C227" s="17">
        <v>0.21210000000000001</v>
      </c>
      <c r="D227" s="17">
        <v>0.4</v>
      </c>
      <c r="E227" s="17">
        <v>0.1343</v>
      </c>
      <c r="F227" s="17">
        <v>4</v>
      </c>
      <c r="G227" s="17">
        <v>70</v>
      </c>
      <c r="H227" s="16">
        <v>74</v>
      </c>
      <c r="I227" s="34">
        <f>ROUND(IF(DATA_2_M[[#This Row],[ATEMP]]="",AVERAGE(DATA_2_M[ATEMP]),DATA_2_M[[#This Row],[ATEMP]]),2)</f>
        <v>0.21</v>
      </c>
      <c r="J227" s="46">
        <f>ROUND(IF(DATA_2_M[[#This Row],[HUM]]="",AVERAGE(DATA_2_M[HUM]),DATA_2_M[[#This Row],[HUM]]),2)</f>
        <v>0.4</v>
      </c>
    </row>
    <row r="228" spans="1:10" ht="15.75" customHeight="1" x14ac:dyDescent="0.25">
      <c r="A228" s="18">
        <v>226</v>
      </c>
      <c r="B228" s="17">
        <v>227</v>
      </c>
      <c r="C228" s="17">
        <v>0.2273</v>
      </c>
      <c r="D228" s="17">
        <v>0.4</v>
      </c>
      <c r="E228" s="17">
        <v>0.1045</v>
      </c>
      <c r="F228" s="17">
        <v>4</v>
      </c>
      <c r="G228" s="17">
        <v>174</v>
      </c>
      <c r="H228" s="16">
        <v>178</v>
      </c>
      <c r="I228" s="34">
        <f>ROUND(IF(DATA_2_M[[#This Row],[ATEMP]]="",AVERAGE(DATA_2_M[ATEMP]),DATA_2_M[[#This Row],[ATEMP]]),2)</f>
        <v>0.23</v>
      </c>
      <c r="J228" s="46">
        <f>ROUND(IF(DATA_2_M[[#This Row],[HUM]]="",AVERAGE(DATA_2_M[HUM]),DATA_2_M[[#This Row],[HUM]]),2)</f>
        <v>0.4</v>
      </c>
    </row>
    <row r="229" spans="1:10" ht="15.75" customHeight="1" x14ac:dyDescent="0.25">
      <c r="A229" s="18">
        <v>227</v>
      </c>
      <c r="B229" s="17">
        <v>228</v>
      </c>
      <c r="C229" s="17">
        <v>0.19700000000000001</v>
      </c>
      <c r="D229" s="17">
        <v>0.4</v>
      </c>
      <c r="E229" s="17">
        <v>0.22389999999999999</v>
      </c>
      <c r="F229" s="17">
        <v>1</v>
      </c>
      <c r="G229" s="17">
        <v>154</v>
      </c>
      <c r="H229" s="16">
        <v>155</v>
      </c>
      <c r="I229" s="34">
        <f>ROUND(IF(DATA_2_M[[#This Row],[ATEMP]]="",AVERAGE(DATA_2_M[ATEMP]),DATA_2_M[[#This Row],[ATEMP]]),2)</f>
        <v>0.2</v>
      </c>
      <c r="J229" s="46">
        <f>ROUND(IF(DATA_2_M[[#This Row],[HUM]]="",AVERAGE(DATA_2_M[HUM]),DATA_2_M[[#This Row],[HUM]]),2)</f>
        <v>0.4</v>
      </c>
    </row>
    <row r="230" spans="1:10" ht="15.75" customHeight="1" x14ac:dyDescent="0.25">
      <c r="A230" s="18">
        <v>228</v>
      </c>
      <c r="B230" s="17">
        <v>229</v>
      </c>
      <c r="C230" s="17">
        <v>0.16669999999999999</v>
      </c>
      <c r="D230" s="17">
        <v>0.47</v>
      </c>
      <c r="E230" s="17">
        <v>0.16420000000000001</v>
      </c>
      <c r="F230" s="17">
        <v>3</v>
      </c>
      <c r="G230" s="17">
        <v>92</v>
      </c>
      <c r="H230" s="16">
        <v>95</v>
      </c>
      <c r="I230" s="34">
        <f>ROUND(IF(DATA_2_M[[#This Row],[ATEMP]]="",AVERAGE(DATA_2_M[ATEMP]),DATA_2_M[[#This Row],[ATEMP]]),2)</f>
        <v>0.17</v>
      </c>
      <c r="J230" s="46">
        <f>ROUND(IF(DATA_2_M[[#This Row],[HUM]]="",AVERAGE(DATA_2_M[HUM]),DATA_2_M[[#This Row],[HUM]]),2)</f>
        <v>0.47</v>
      </c>
    </row>
    <row r="231" spans="1:10" ht="15.75" customHeight="1" x14ac:dyDescent="0.25">
      <c r="A231" s="18">
        <v>229</v>
      </c>
      <c r="B231" s="17">
        <v>230</v>
      </c>
      <c r="C231" s="17">
        <v>0.16669999999999999</v>
      </c>
      <c r="D231" s="17">
        <v>0.5</v>
      </c>
      <c r="E231" s="17">
        <v>0.16420000000000001</v>
      </c>
      <c r="F231" s="17">
        <v>1</v>
      </c>
      <c r="G231" s="17">
        <v>73</v>
      </c>
      <c r="H231" s="16">
        <v>74</v>
      </c>
      <c r="I231" s="34">
        <f>ROUND(IF(DATA_2_M[[#This Row],[ATEMP]]="",AVERAGE(DATA_2_M[ATEMP]),DATA_2_M[[#This Row],[ATEMP]]),2)</f>
        <v>0.17</v>
      </c>
      <c r="J231" s="46">
        <f>ROUND(IF(DATA_2_M[[#This Row],[HUM]]="",AVERAGE(DATA_2_M[HUM]),DATA_2_M[[#This Row],[HUM]]),2)</f>
        <v>0.5</v>
      </c>
    </row>
    <row r="232" spans="1:10" ht="15.75" customHeight="1" x14ac:dyDescent="0.25">
      <c r="A232" s="18">
        <v>230</v>
      </c>
      <c r="B232" s="17">
        <v>231</v>
      </c>
      <c r="C232" s="17">
        <v>0.13639999999999999</v>
      </c>
      <c r="D232" s="17">
        <v>0.59</v>
      </c>
      <c r="E232" s="17">
        <v>0.19400000000000001</v>
      </c>
      <c r="F232" s="17">
        <v>1</v>
      </c>
      <c r="G232" s="17">
        <v>37</v>
      </c>
      <c r="H232" s="16">
        <v>38</v>
      </c>
      <c r="I232" s="34">
        <f>ROUND(IF(DATA_2_M[[#This Row],[ATEMP]]="",AVERAGE(DATA_2_M[ATEMP]),DATA_2_M[[#This Row],[ATEMP]]),2)</f>
        <v>0.14000000000000001</v>
      </c>
      <c r="J232" s="46">
        <f>ROUND(IF(DATA_2_M[[#This Row],[HUM]]="",AVERAGE(DATA_2_M[HUM]),DATA_2_M[[#This Row],[HUM]]),2)</f>
        <v>0.59</v>
      </c>
    </row>
    <row r="233" spans="1:10" ht="15.75" customHeight="1" x14ac:dyDescent="0.25">
      <c r="A233" s="18">
        <v>231</v>
      </c>
      <c r="B233" s="17">
        <v>232</v>
      </c>
      <c r="C233" s="17">
        <v>0.1515</v>
      </c>
      <c r="D233" s="17">
        <v>0.59</v>
      </c>
      <c r="E233" s="17">
        <v>0.16420000000000001</v>
      </c>
      <c r="F233" s="17">
        <v>2</v>
      </c>
      <c r="G233" s="17">
        <v>22</v>
      </c>
      <c r="H233" s="16">
        <v>24</v>
      </c>
      <c r="I233" s="34">
        <f>ROUND(IF(DATA_2_M[[#This Row],[ATEMP]]="",AVERAGE(DATA_2_M[ATEMP]),DATA_2_M[[#This Row],[ATEMP]]),2)</f>
        <v>0.15</v>
      </c>
      <c r="J233" s="46">
        <f>ROUND(IF(DATA_2_M[[#This Row],[HUM]]="",AVERAGE(DATA_2_M[HUM]),DATA_2_M[[#This Row],[HUM]]),2)</f>
        <v>0.59</v>
      </c>
    </row>
    <row r="234" spans="1:10" ht="15.75" customHeight="1" x14ac:dyDescent="0.25">
      <c r="A234" s="18">
        <v>232</v>
      </c>
      <c r="B234" s="17">
        <v>233</v>
      </c>
      <c r="C234" s="17">
        <v>0.1515</v>
      </c>
      <c r="D234" s="17">
        <v>0.59</v>
      </c>
      <c r="E234" s="17">
        <v>0.16420000000000001</v>
      </c>
      <c r="F234" s="17">
        <v>0</v>
      </c>
      <c r="G234" s="17">
        <v>18</v>
      </c>
      <c r="H234" s="16">
        <v>18</v>
      </c>
      <c r="I234" s="34">
        <f>ROUND(IF(DATA_2_M[[#This Row],[ATEMP]]="",AVERAGE(DATA_2_M[ATEMP]),DATA_2_M[[#This Row],[ATEMP]]),2)</f>
        <v>0.15</v>
      </c>
      <c r="J234" s="46">
        <f>ROUND(IF(DATA_2_M[[#This Row],[HUM]]="",AVERAGE(DATA_2_M[HUM]),DATA_2_M[[#This Row],[HUM]]),2)</f>
        <v>0.59</v>
      </c>
    </row>
    <row r="235" spans="1:10" ht="15.75" customHeight="1" x14ac:dyDescent="0.25">
      <c r="A235" s="18">
        <v>233</v>
      </c>
      <c r="B235" s="17">
        <v>234</v>
      </c>
      <c r="C235" s="17">
        <v>0.16669999999999999</v>
      </c>
      <c r="D235" s="17">
        <v>0.59</v>
      </c>
      <c r="E235" s="17">
        <v>0.1045</v>
      </c>
      <c r="F235" s="17">
        <v>2</v>
      </c>
      <c r="G235" s="17">
        <v>10</v>
      </c>
      <c r="H235" s="16">
        <v>12</v>
      </c>
      <c r="I235" s="34">
        <f>ROUND(IF(DATA_2_M[[#This Row],[ATEMP]]="",AVERAGE(DATA_2_M[ATEMP]),DATA_2_M[[#This Row],[ATEMP]]),2)</f>
        <v>0.17</v>
      </c>
      <c r="J235" s="46">
        <f>ROUND(IF(DATA_2_M[[#This Row],[HUM]]="",AVERAGE(DATA_2_M[HUM]),DATA_2_M[[#This Row],[HUM]]),2)</f>
        <v>0.59</v>
      </c>
    </row>
    <row r="236" spans="1:10" ht="15.75" customHeight="1" x14ac:dyDescent="0.25">
      <c r="A236" s="18">
        <v>234</v>
      </c>
      <c r="B236" s="17">
        <v>235</v>
      </c>
      <c r="C236" s="17">
        <v>0.1515</v>
      </c>
      <c r="D236" s="17">
        <v>0.59</v>
      </c>
      <c r="E236" s="17">
        <v>0.16420000000000001</v>
      </c>
      <c r="F236" s="17">
        <v>0</v>
      </c>
      <c r="G236" s="17">
        <v>3</v>
      </c>
      <c r="H236" s="16">
        <v>3</v>
      </c>
      <c r="I236" s="34">
        <f>ROUND(IF(DATA_2_M[[#This Row],[ATEMP]]="",AVERAGE(DATA_2_M[ATEMP]),DATA_2_M[[#This Row],[ATEMP]]),2)</f>
        <v>0.15</v>
      </c>
      <c r="J236" s="46">
        <f>ROUND(IF(DATA_2_M[[#This Row],[HUM]]="",AVERAGE(DATA_2_M[HUM]),DATA_2_M[[#This Row],[HUM]]),2)</f>
        <v>0.59</v>
      </c>
    </row>
    <row r="237" spans="1:10" ht="15.75" customHeight="1" x14ac:dyDescent="0.25">
      <c r="A237" s="18">
        <v>235</v>
      </c>
      <c r="B237" s="17">
        <v>236</v>
      </c>
      <c r="C237" s="17">
        <v>0.1515</v>
      </c>
      <c r="D237" s="17">
        <v>0.55000000000000004</v>
      </c>
      <c r="E237" s="17">
        <v>0.19400000000000001</v>
      </c>
      <c r="F237" s="17">
        <v>0</v>
      </c>
      <c r="G237" s="17">
        <v>3</v>
      </c>
      <c r="H237" s="16">
        <v>3</v>
      </c>
      <c r="I237" s="34">
        <f>ROUND(IF(DATA_2_M[[#This Row],[ATEMP]]="",AVERAGE(DATA_2_M[ATEMP]),DATA_2_M[[#This Row],[ATEMP]]),2)</f>
        <v>0.15</v>
      </c>
      <c r="J237" s="46">
        <f>ROUND(IF(DATA_2_M[[#This Row],[HUM]]="",AVERAGE(DATA_2_M[HUM]),DATA_2_M[[#This Row],[HUM]]),2)</f>
        <v>0.55000000000000004</v>
      </c>
    </row>
    <row r="238" spans="1:10" ht="15.75" customHeight="1" x14ac:dyDescent="0.25">
      <c r="A238" s="18">
        <v>236</v>
      </c>
      <c r="B238" s="17">
        <v>237</v>
      </c>
      <c r="C238" s="17">
        <v>0.18179999999999999</v>
      </c>
      <c r="D238" s="17">
        <v>0.55000000000000004</v>
      </c>
      <c r="E238" s="17">
        <v>0.1343</v>
      </c>
      <c r="F238" s="17">
        <v>0</v>
      </c>
      <c r="G238" s="17">
        <v>6</v>
      </c>
      <c r="H238" s="16">
        <v>6</v>
      </c>
      <c r="I238" s="34">
        <f>ROUND(IF(DATA_2_M[[#This Row],[ATEMP]]="",AVERAGE(DATA_2_M[ATEMP]),DATA_2_M[[#This Row],[ATEMP]]),2)</f>
        <v>0.18</v>
      </c>
      <c r="J238" s="46">
        <f>ROUND(IF(DATA_2_M[[#This Row],[HUM]]="",AVERAGE(DATA_2_M[HUM]),DATA_2_M[[#This Row],[HUM]]),2)</f>
        <v>0.55000000000000004</v>
      </c>
    </row>
    <row r="239" spans="1:10" ht="15.75" customHeight="1" x14ac:dyDescent="0.25">
      <c r="A239" s="18">
        <v>237</v>
      </c>
      <c r="B239" s="17">
        <v>238</v>
      </c>
      <c r="C239" s="17">
        <v>0.18179999999999999</v>
      </c>
      <c r="D239" s="17">
        <v>0.55000000000000004</v>
      </c>
      <c r="E239" s="17">
        <v>0.1343</v>
      </c>
      <c r="F239" s="17">
        <v>0</v>
      </c>
      <c r="G239" s="17">
        <v>27</v>
      </c>
      <c r="H239" s="16">
        <v>27</v>
      </c>
      <c r="I239" s="34">
        <f>ROUND(IF(DATA_2_M[[#This Row],[ATEMP]]="",AVERAGE(DATA_2_M[ATEMP]),DATA_2_M[[#This Row],[ATEMP]]),2)</f>
        <v>0.18</v>
      </c>
      <c r="J239" s="46">
        <f>ROUND(IF(DATA_2_M[[#This Row],[HUM]]="",AVERAGE(DATA_2_M[HUM]),DATA_2_M[[#This Row],[HUM]]),2)</f>
        <v>0.55000000000000004</v>
      </c>
    </row>
    <row r="240" spans="1:10" ht="15.75" customHeight="1" x14ac:dyDescent="0.25">
      <c r="A240" s="18">
        <v>238</v>
      </c>
      <c r="B240" s="17">
        <v>239</v>
      </c>
      <c r="C240" s="17">
        <v>0.2273</v>
      </c>
      <c r="D240" s="17">
        <v>0.55000000000000004</v>
      </c>
      <c r="E240" s="17">
        <v>0</v>
      </c>
      <c r="F240" s="17">
        <v>2</v>
      </c>
      <c r="G240" s="17">
        <v>97</v>
      </c>
      <c r="H240" s="16">
        <v>99</v>
      </c>
      <c r="I240" s="34">
        <f>ROUND(IF(DATA_2_M[[#This Row],[ATEMP]]="",AVERAGE(DATA_2_M[ATEMP]),DATA_2_M[[#This Row],[ATEMP]]),2)</f>
        <v>0.23</v>
      </c>
      <c r="J240" s="46">
        <f>ROUND(IF(DATA_2_M[[#This Row],[HUM]]="",AVERAGE(DATA_2_M[HUM]),DATA_2_M[[#This Row],[HUM]]),2)</f>
        <v>0.55000000000000004</v>
      </c>
    </row>
    <row r="241" spans="1:10" ht="15.75" customHeight="1" x14ac:dyDescent="0.25">
      <c r="A241" s="18">
        <v>239</v>
      </c>
      <c r="B241" s="17">
        <v>240</v>
      </c>
      <c r="C241" s="17">
        <v>0.21210000000000001</v>
      </c>
      <c r="D241" s="17">
        <v>0.51</v>
      </c>
      <c r="E241" s="17">
        <v>8.9599999999999999E-2</v>
      </c>
      <c r="F241" s="17">
        <v>3</v>
      </c>
      <c r="G241" s="17">
        <v>214</v>
      </c>
      <c r="H241" s="16">
        <v>217</v>
      </c>
      <c r="I241" s="34">
        <f>ROUND(IF(DATA_2_M[[#This Row],[ATEMP]]="",AVERAGE(DATA_2_M[ATEMP]),DATA_2_M[[#This Row],[ATEMP]]),2)</f>
        <v>0.21</v>
      </c>
      <c r="J241" s="46">
        <f>ROUND(IF(DATA_2_M[[#This Row],[HUM]]="",AVERAGE(DATA_2_M[HUM]),DATA_2_M[[#This Row],[HUM]]),2)</f>
        <v>0.51</v>
      </c>
    </row>
    <row r="242" spans="1:10" ht="15.75" customHeight="1" x14ac:dyDescent="0.25">
      <c r="A242" s="18">
        <v>240</v>
      </c>
      <c r="B242" s="17">
        <v>241</v>
      </c>
      <c r="C242" s="17">
        <v>0.19700000000000001</v>
      </c>
      <c r="D242" s="17">
        <v>0.51</v>
      </c>
      <c r="E242" s="17">
        <v>0.16420000000000001</v>
      </c>
      <c r="F242" s="17">
        <v>3</v>
      </c>
      <c r="G242" s="17">
        <v>127</v>
      </c>
      <c r="H242" s="16">
        <v>130</v>
      </c>
      <c r="I242" s="34">
        <f>ROUND(IF(DATA_2_M[[#This Row],[ATEMP]]="",AVERAGE(DATA_2_M[ATEMP]),DATA_2_M[[#This Row],[ATEMP]]),2)</f>
        <v>0.2</v>
      </c>
      <c r="J242" s="46">
        <f>ROUND(IF(DATA_2_M[[#This Row],[HUM]]="",AVERAGE(DATA_2_M[HUM]),DATA_2_M[[#This Row],[HUM]]),2)</f>
        <v>0.51</v>
      </c>
    </row>
    <row r="243" spans="1:10" ht="15.75" customHeight="1" x14ac:dyDescent="0.25">
      <c r="A243" s="18">
        <v>241</v>
      </c>
      <c r="B243" s="17">
        <v>242</v>
      </c>
      <c r="C243" s="17">
        <v>0.21210000000000001</v>
      </c>
      <c r="D243" s="17">
        <v>0.51</v>
      </c>
      <c r="E243" s="17">
        <v>0.16420000000000001</v>
      </c>
      <c r="F243" s="17">
        <v>3</v>
      </c>
      <c r="G243" s="17">
        <v>51</v>
      </c>
      <c r="H243" s="16">
        <v>54</v>
      </c>
      <c r="I243" s="34">
        <f>ROUND(IF(DATA_2_M[[#This Row],[ATEMP]]="",AVERAGE(DATA_2_M[ATEMP]),DATA_2_M[[#This Row],[ATEMP]]),2)</f>
        <v>0.21</v>
      </c>
      <c r="J243" s="46">
        <f>ROUND(IF(DATA_2_M[[#This Row],[HUM]]="",AVERAGE(DATA_2_M[HUM]),DATA_2_M[[#This Row],[HUM]]),2)</f>
        <v>0.51</v>
      </c>
    </row>
    <row r="244" spans="1:10" ht="15.75" customHeight="1" x14ac:dyDescent="0.25">
      <c r="A244" s="18">
        <v>242</v>
      </c>
      <c r="B244" s="17">
        <v>243</v>
      </c>
      <c r="C244" s="17">
        <v>0.21210000000000001</v>
      </c>
      <c r="D244" s="17">
        <v>0.47</v>
      </c>
      <c r="E244" s="17">
        <v>0.1343</v>
      </c>
      <c r="F244" s="17">
        <v>4</v>
      </c>
      <c r="G244" s="17">
        <v>31</v>
      </c>
      <c r="H244" s="16">
        <v>35</v>
      </c>
      <c r="I244" s="34">
        <f>ROUND(IF(DATA_2_M[[#This Row],[ATEMP]]="",AVERAGE(DATA_2_M[ATEMP]),DATA_2_M[[#This Row],[ATEMP]]),2)</f>
        <v>0.21</v>
      </c>
      <c r="J244" s="46">
        <f>ROUND(IF(DATA_2_M[[#This Row],[HUM]]="",AVERAGE(DATA_2_M[HUM]),DATA_2_M[[#This Row],[HUM]]),2)</f>
        <v>0.47</v>
      </c>
    </row>
    <row r="245" spans="1:10" ht="15.75" customHeight="1" x14ac:dyDescent="0.25">
      <c r="A245" s="18">
        <v>243</v>
      </c>
      <c r="B245" s="17">
        <v>244</v>
      </c>
      <c r="C245" s="17">
        <v>0.2273</v>
      </c>
      <c r="D245" s="17">
        <v>0.51</v>
      </c>
      <c r="E245" s="17">
        <v>0.1045</v>
      </c>
      <c r="F245" s="17">
        <v>2</v>
      </c>
      <c r="G245" s="17">
        <v>55</v>
      </c>
      <c r="H245" s="16">
        <v>57</v>
      </c>
      <c r="I245" s="34">
        <f>ROUND(IF(DATA_2_M[[#This Row],[ATEMP]]="",AVERAGE(DATA_2_M[ATEMP]),DATA_2_M[[#This Row],[ATEMP]]),2)</f>
        <v>0.23</v>
      </c>
      <c r="J245" s="46">
        <f>ROUND(IF(DATA_2_M[[#This Row],[HUM]]="",AVERAGE(DATA_2_M[HUM]),DATA_2_M[[#This Row],[HUM]]),2)</f>
        <v>0.51</v>
      </c>
    </row>
    <row r="246" spans="1:10" ht="15.75" customHeight="1" x14ac:dyDescent="0.25">
      <c r="A246" s="18">
        <v>244</v>
      </c>
      <c r="B246" s="17">
        <v>245</v>
      </c>
      <c r="C246" s="17">
        <v>0.2273</v>
      </c>
      <c r="D246" s="17">
        <v>0.59</v>
      </c>
      <c r="E246" s="17">
        <v>8.9599999999999999E-2</v>
      </c>
      <c r="F246" s="17">
        <v>6</v>
      </c>
      <c r="G246" s="17">
        <v>46</v>
      </c>
      <c r="H246" s="16">
        <v>52</v>
      </c>
      <c r="I246" s="34">
        <f>ROUND(IF(DATA_2_M[[#This Row],[ATEMP]]="",AVERAGE(DATA_2_M[ATEMP]),DATA_2_M[[#This Row],[ATEMP]]),2)</f>
        <v>0.23</v>
      </c>
      <c r="J246" s="46">
        <f>ROUND(IF(DATA_2_M[[#This Row],[HUM]]="",AVERAGE(DATA_2_M[HUM]),DATA_2_M[[#This Row],[HUM]]),2)</f>
        <v>0.59</v>
      </c>
    </row>
    <row r="247" spans="1:10" ht="15.75" customHeight="1" x14ac:dyDescent="0.25">
      <c r="A247" s="18">
        <v>245</v>
      </c>
      <c r="B247" s="17">
        <v>246</v>
      </c>
      <c r="C247" s="17">
        <v>0.2273</v>
      </c>
      <c r="D247" s="17">
        <v>0.59</v>
      </c>
      <c r="E247" s="17">
        <v>8.9599999999999999E-2</v>
      </c>
      <c r="F247" s="17">
        <v>3</v>
      </c>
      <c r="G247" s="17">
        <v>60</v>
      </c>
      <c r="H247" s="16">
        <v>63</v>
      </c>
      <c r="I247" s="34">
        <f>ROUND(IF(DATA_2_M[[#This Row],[ATEMP]]="",AVERAGE(DATA_2_M[ATEMP]),DATA_2_M[[#This Row],[ATEMP]]),2)</f>
        <v>0.23</v>
      </c>
      <c r="J247" s="46">
        <f>ROUND(IF(DATA_2_M[[#This Row],[HUM]]="",AVERAGE(DATA_2_M[HUM]),DATA_2_M[[#This Row],[HUM]]),2)</f>
        <v>0.59</v>
      </c>
    </row>
    <row r="248" spans="1:10" ht="15.75" customHeight="1" x14ac:dyDescent="0.25">
      <c r="A248" s="18">
        <v>246</v>
      </c>
      <c r="B248" s="17">
        <v>247</v>
      </c>
      <c r="C248" s="17">
        <v>0.19700000000000001</v>
      </c>
      <c r="D248" s="17">
        <v>0.8</v>
      </c>
      <c r="E248" s="17">
        <v>8.9599999999999999E-2</v>
      </c>
      <c r="F248" s="17">
        <v>2</v>
      </c>
      <c r="G248" s="17">
        <v>45</v>
      </c>
      <c r="H248" s="16">
        <v>47</v>
      </c>
      <c r="I248" s="34">
        <f>ROUND(IF(DATA_2_M[[#This Row],[ATEMP]]="",AVERAGE(DATA_2_M[ATEMP]),DATA_2_M[[#This Row],[ATEMP]]),2)</f>
        <v>0.2</v>
      </c>
      <c r="J248" s="46">
        <f>ROUND(IF(DATA_2_M[[#This Row],[HUM]]="",AVERAGE(DATA_2_M[HUM]),DATA_2_M[[#This Row],[HUM]]),2)</f>
        <v>0.8</v>
      </c>
    </row>
    <row r="249" spans="1:10" ht="15.75" customHeight="1" x14ac:dyDescent="0.25">
      <c r="A249" s="18">
        <v>247</v>
      </c>
      <c r="B249" s="17">
        <v>248</v>
      </c>
      <c r="C249" s="17">
        <v>0.1515</v>
      </c>
      <c r="D249" s="17">
        <v>0.86</v>
      </c>
      <c r="E249" s="17">
        <v>0.22389999999999999</v>
      </c>
      <c r="F249" s="17">
        <v>4</v>
      </c>
      <c r="G249" s="17">
        <v>72</v>
      </c>
      <c r="H249" s="16">
        <v>76</v>
      </c>
      <c r="I249" s="34">
        <f>ROUND(IF(DATA_2_M[[#This Row],[ATEMP]]="",AVERAGE(DATA_2_M[ATEMP]),DATA_2_M[[#This Row],[ATEMP]]),2)</f>
        <v>0.15</v>
      </c>
      <c r="J249" s="46">
        <f>ROUND(IF(DATA_2_M[[#This Row],[HUM]]="",AVERAGE(DATA_2_M[HUM]),DATA_2_M[[#This Row],[HUM]]),2)</f>
        <v>0.86</v>
      </c>
    </row>
    <row r="250" spans="1:10" ht="15.75" customHeight="1" x14ac:dyDescent="0.25">
      <c r="A250" s="18">
        <v>248</v>
      </c>
      <c r="B250" s="17">
        <v>249</v>
      </c>
      <c r="C250" s="17">
        <v>0.1515</v>
      </c>
      <c r="D250" s="17">
        <v>0.86</v>
      </c>
      <c r="E250" s="17">
        <v>0.22389999999999999</v>
      </c>
      <c r="F250" s="17">
        <v>6</v>
      </c>
      <c r="G250" s="17">
        <v>130</v>
      </c>
      <c r="H250" s="16">
        <v>136</v>
      </c>
      <c r="I250" s="34">
        <f>ROUND(IF(DATA_2_M[[#This Row],[ATEMP]]="",AVERAGE(DATA_2_M[ATEMP]),DATA_2_M[[#This Row],[ATEMP]]),2)</f>
        <v>0.15</v>
      </c>
      <c r="J250" s="46">
        <f>ROUND(IF(DATA_2_M[[#This Row],[HUM]]="",AVERAGE(DATA_2_M[HUM]),DATA_2_M[[#This Row],[HUM]]),2)</f>
        <v>0.86</v>
      </c>
    </row>
    <row r="251" spans="1:10" ht="15.75" customHeight="1" x14ac:dyDescent="0.25">
      <c r="A251" s="18">
        <v>249</v>
      </c>
      <c r="B251" s="17">
        <v>250</v>
      </c>
      <c r="C251" s="17">
        <v>0.18179999999999999</v>
      </c>
      <c r="D251" s="17">
        <v>0.93</v>
      </c>
      <c r="E251" s="17">
        <v>0.1045</v>
      </c>
      <c r="F251" s="17">
        <v>1</v>
      </c>
      <c r="G251" s="17">
        <v>94</v>
      </c>
      <c r="H251" s="16">
        <v>95</v>
      </c>
      <c r="I251" s="34">
        <f>ROUND(IF(DATA_2_M[[#This Row],[ATEMP]]="",AVERAGE(DATA_2_M[ATEMP]),DATA_2_M[[#This Row],[ATEMP]]),2)</f>
        <v>0.18</v>
      </c>
      <c r="J251" s="46">
        <f>ROUND(IF(DATA_2_M[[#This Row],[HUM]]="",AVERAGE(DATA_2_M[HUM]),DATA_2_M[[#This Row],[HUM]]),2)</f>
        <v>0.93</v>
      </c>
    </row>
    <row r="252" spans="1:10" ht="15.75" customHeight="1" x14ac:dyDescent="0.25">
      <c r="A252" s="18">
        <v>250</v>
      </c>
      <c r="B252" s="17">
        <v>251</v>
      </c>
      <c r="C252" s="17">
        <v>0.2273</v>
      </c>
      <c r="D252" s="17">
        <v>0.93</v>
      </c>
      <c r="E252" s="17">
        <v>0</v>
      </c>
      <c r="F252" s="17">
        <v>0</v>
      </c>
      <c r="G252" s="17">
        <v>51</v>
      </c>
      <c r="H252" s="16">
        <v>51</v>
      </c>
      <c r="I252" s="34">
        <f>ROUND(IF(DATA_2_M[[#This Row],[ATEMP]]="",AVERAGE(DATA_2_M[ATEMP]),DATA_2_M[[#This Row],[ATEMP]]),2)</f>
        <v>0.23</v>
      </c>
      <c r="J252" s="46">
        <f>ROUND(IF(DATA_2_M[[#This Row],[HUM]]="",AVERAGE(DATA_2_M[HUM]),DATA_2_M[[#This Row],[HUM]]),2)</f>
        <v>0.93</v>
      </c>
    </row>
    <row r="253" spans="1:10" ht="15.75" customHeight="1" x14ac:dyDescent="0.25">
      <c r="A253" s="18">
        <v>251</v>
      </c>
      <c r="B253" s="17">
        <v>252</v>
      </c>
      <c r="C253" s="17">
        <v>0.1515</v>
      </c>
      <c r="D253" s="17">
        <v>0.93</v>
      </c>
      <c r="E253" s="17">
        <v>0.19400000000000001</v>
      </c>
      <c r="F253" s="17">
        <v>0</v>
      </c>
      <c r="G253" s="17">
        <v>32</v>
      </c>
      <c r="H253" s="16">
        <v>32</v>
      </c>
      <c r="I253" s="34">
        <f>ROUND(IF(DATA_2_M[[#This Row],[ATEMP]]="",AVERAGE(DATA_2_M[ATEMP]),DATA_2_M[[#This Row],[ATEMP]]),2)</f>
        <v>0.15</v>
      </c>
      <c r="J253" s="46">
        <f>ROUND(IF(DATA_2_M[[#This Row],[HUM]]="",AVERAGE(DATA_2_M[HUM]),DATA_2_M[[#This Row],[HUM]]),2)</f>
        <v>0.93</v>
      </c>
    </row>
    <row r="254" spans="1:10" ht="15.75" customHeight="1" x14ac:dyDescent="0.25">
      <c r="A254" s="18">
        <v>252</v>
      </c>
      <c r="B254" s="17">
        <v>253</v>
      </c>
      <c r="C254" s="17">
        <v>0.19700000000000001</v>
      </c>
      <c r="D254" s="17">
        <v>0.86</v>
      </c>
      <c r="E254" s="17">
        <v>8.9599999999999999E-2</v>
      </c>
      <c r="F254" s="17">
        <v>0</v>
      </c>
      <c r="G254" s="17">
        <v>20</v>
      </c>
      <c r="H254" s="16">
        <v>20</v>
      </c>
      <c r="I254" s="34">
        <f>ROUND(IF(DATA_2_M[[#This Row],[ATEMP]]="",AVERAGE(DATA_2_M[ATEMP]),DATA_2_M[[#This Row],[ATEMP]]),2)</f>
        <v>0.2</v>
      </c>
      <c r="J254" s="46">
        <f>ROUND(IF(DATA_2_M[[#This Row],[HUM]]="",AVERAGE(DATA_2_M[HUM]),DATA_2_M[[#This Row],[HUM]]),2)</f>
        <v>0.86</v>
      </c>
    </row>
    <row r="255" spans="1:10" ht="15.75" customHeight="1" x14ac:dyDescent="0.25">
      <c r="A255" s="18">
        <v>253</v>
      </c>
      <c r="B255" s="17">
        <v>254</v>
      </c>
      <c r="C255" s="17">
        <v>0.18179999999999999</v>
      </c>
      <c r="D255" s="17">
        <v>0.93</v>
      </c>
      <c r="E255" s="17">
        <v>0.1045</v>
      </c>
      <c r="F255" s="17">
        <v>1</v>
      </c>
      <c r="G255" s="17">
        <v>28</v>
      </c>
      <c r="H255" s="16">
        <v>29</v>
      </c>
      <c r="I255" s="34">
        <f>ROUND(IF(DATA_2_M[[#This Row],[ATEMP]]="",AVERAGE(DATA_2_M[ATEMP]),DATA_2_M[[#This Row],[ATEMP]]),2)</f>
        <v>0.18</v>
      </c>
      <c r="J255" s="46">
        <f>ROUND(IF(DATA_2_M[[#This Row],[HUM]]="",AVERAGE(DATA_2_M[HUM]),DATA_2_M[[#This Row],[HUM]]),2)</f>
        <v>0.93</v>
      </c>
    </row>
    <row r="256" spans="1:10" ht="15.75" customHeight="1" x14ac:dyDescent="0.25">
      <c r="A256" s="18">
        <v>254</v>
      </c>
      <c r="B256" s="17">
        <v>255</v>
      </c>
      <c r="C256" s="17">
        <v>0.19700000000000001</v>
      </c>
      <c r="D256" s="17">
        <v>0.93</v>
      </c>
      <c r="E256" s="17">
        <v>8.9599999999999999E-2</v>
      </c>
      <c r="F256" s="17">
        <v>1</v>
      </c>
      <c r="G256" s="17">
        <v>18</v>
      </c>
      <c r="H256" s="16">
        <v>19</v>
      </c>
      <c r="I256" s="34">
        <f>ROUND(IF(DATA_2_M[[#This Row],[ATEMP]]="",AVERAGE(DATA_2_M[ATEMP]),DATA_2_M[[#This Row],[ATEMP]]),2)</f>
        <v>0.2</v>
      </c>
      <c r="J256" s="46">
        <f>ROUND(IF(DATA_2_M[[#This Row],[HUM]]="",AVERAGE(DATA_2_M[HUM]),DATA_2_M[[#This Row],[HUM]]),2)</f>
        <v>0.93</v>
      </c>
    </row>
    <row r="257" spans="1:10" ht="15.75" customHeight="1" x14ac:dyDescent="0.25">
      <c r="A257" s="18">
        <v>255</v>
      </c>
      <c r="B257" s="17">
        <v>256</v>
      </c>
      <c r="C257" s="17">
        <v>0.19700000000000001</v>
      </c>
      <c r="D257" s="17">
        <v>0.86</v>
      </c>
      <c r="E257" s="17">
        <v>8.9599999999999999E-2</v>
      </c>
      <c r="F257" s="17">
        <v>0</v>
      </c>
      <c r="G257" s="17">
        <v>7</v>
      </c>
      <c r="H257" s="16">
        <v>7</v>
      </c>
      <c r="I257" s="34">
        <f>ROUND(IF(DATA_2_M[[#This Row],[ATEMP]]="",AVERAGE(DATA_2_M[ATEMP]),DATA_2_M[[#This Row],[ATEMP]]),2)</f>
        <v>0.2</v>
      </c>
      <c r="J257" s="46">
        <f>ROUND(IF(DATA_2_M[[#This Row],[HUM]]="",AVERAGE(DATA_2_M[HUM]),DATA_2_M[[#This Row],[HUM]]),2)</f>
        <v>0.86</v>
      </c>
    </row>
    <row r="258" spans="1:10" ht="15.75" customHeight="1" x14ac:dyDescent="0.25">
      <c r="A258" s="18">
        <v>256</v>
      </c>
      <c r="B258" s="17">
        <v>257</v>
      </c>
      <c r="C258" s="17">
        <v>0.18179999999999999</v>
      </c>
      <c r="D258" s="17">
        <v>0.86</v>
      </c>
      <c r="E258" s="17">
        <v>0.1045</v>
      </c>
      <c r="F258" s="17">
        <v>0</v>
      </c>
      <c r="G258" s="17">
        <v>6</v>
      </c>
      <c r="H258" s="16">
        <v>6</v>
      </c>
      <c r="I258" s="34">
        <f>ROUND(IF(DATA_2_M[[#This Row],[ATEMP]]="",AVERAGE(DATA_2_M[ATEMP]),DATA_2_M[[#This Row],[ATEMP]]),2)</f>
        <v>0.18</v>
      </c>
      <c r="J258" s="46">
        <f>ROUND(IF(DATA_2_M[[#This Row],[HUM]]="",AVERAGE(DATA_2_M[HUM]),DATA_2_M[[#This Row],[HUM]]),2)</f>
        <v>0.86</v>
      </c>
    </row>
    <row r="259" spans="1:10" ht="15.75" customHeight="1" x14ac:dyDescent="0.25">
      <c r="A259" s="18">
        <v>257</v>
      </c>
      <c r="B259" s="17">
        <v>258</v>
      </c>
      <c r="C259" s="17">
        <v>0.1515</v>
      </c>
      <c r="D259" s="17">
        <v>0.86</v>
      </c>
      <c r="E259" s="17">
        <v>0.1343</v>
      </c>
      <c r="F259" s="17">
        <v>0</v>
      </c>
      <c r="G259" s="17">
        <v>1</v>
      </c>
      <c r="H259" s="16">
        <v>1</v>
      </c>
      <c r="I259" s="34">
        <f>ROUND(IF(DATA_2_M[[#This Row],[ATEMP]]="",AVERAGE(DATA_2_M[ATEMP]),DATA_2_M[[#This Row],[ATEMP]]),2)</f>
        <v>0.15</v>
      </c>
      <c r="J259" s="46">
        <f>ROUND(IF(DATA_2_M[[#This Row],[HUM]]="",AVERAGE(DATA_2_M[HUM]),DATA_2_M[[#This Row],[HUM]]),2)</f>
        <v>0.86</v>
      </c>
    </row>
    <row r="260" spans="1:10" ht="15.75" customHeight="1" x14ac:dyDescent="0.25">
      <c r="A260" s="18">
        <v>258</v>
      </c>
      <c r="B260" s="17">
        <v>259</v>
      </c>
      <c r="C260" s="17">
        <v>0.1515</v>
      </c>
      <c r="D260" s="17">
        <v>0.86</v>
      </c>
      <c r="E260" s="17">
        <v>0.16420000000000001</v>
      </c>
      <c r="F260" s="17">
        <v>0</v>
      </c>
      <c r="G260" s="17">
        <v>5</v>
      </c>
      <c r="H260" s="16">
        <v>5</v>
      </c>
      <c r="I260" s="34">
        <f>ROUND(IF(DATA_2_M[[#This Row],[ATEMP]]="",AVERAGE(DATA_2_M[ATEMP]),DATA_2_M[[#This Row],[ATEMP]]),2)</f>
        <v>0.15</v>
      </c>
      <c r="J260" s="46">
        <f>ROUND(IF(DATA_2_M[[#This Row],[HUM]]="",AVERAGE(DATA_2_M[HUM]),DATA_2_M[[#This Row],[HUM]]),2)</f>
        <v>0.86</v>
      </c>
    </row>
    <row r="261" spans="1:10" ht="15.75" customHeight="1" x14ac:dyDescent="0.25">
      <c r="A261" s="18">
        <v>259</v>
      </c>
      <c r="B261" s="17">
        <v>260</v>
      </c>
      <c r="C261" s="17">
        <v>0.1515</v>
      </c>
      <c r="D261" s="17">
        <v>0.93</v>
      </c>
      <c r="E261" s="17">
        <v>0.1343</v>
      </c>
      <c r="F261" s="17">
        <v>0</v>
      </c>
      <c r="G261" s="17">
        <v>16</v>
      </c>
      <c r="H261" s="16">
        <v>16</v>
      </c>
      <c r="I261" s="34">
        <f>ROUND(IF(DATA_2_M[[#This Row],[ATEMP]]="",AVERAGE(DATA_2_M[ATEMP]),DATA_2_M[[#This Row],[ATEMP]]),2)</f>
        <v>0.15</v>
      </c>
      <c r="J261" s="46">
        <f>ROUND(IF(DATA_2_M[[#This Row],[HUM]]="",AVERAGE(DATA_2_M[HUM]),DATA_2_M[[#This Row],[HUM]]),2)</f>
        <v>0.93</v>
      </c>
    </row>
    <row r="262" spans="1:10" ht="15.75" customHeight="1" x14ac:dyDescent="0.25">
      <c r="A262" s="18">
        <v>260</v>
      </c>
      <c r="B262" s="17">
        <v>261</v>
      </c>
      <c r="C262" s="17">
        <v>0.1515</v>
      </c>
      <c r="D262" s="17">
        <v>0.69</v>
      </c>
      <c r="E262" s="17">
        <v>0.1343</v>
      </c>
      <c r="F262" s="17">
        <v>0</v>
      </c>
      <c r="G262" s="17">
        <v>54</v>
      </c>
      <c r="H262" s="16">
        <v>54</v>
      </c>
      <c r="I262" s="34">
        <f>ROUND(IF(DATA_2_M[[#This Row],[ATEMP]]="",AVERAGE(DATA_2_M[ATEMP]),DATA_2_M[[#This Row],[ATEMP]]),2)</f>
        <v>0.15</v>
      </c>
      <c r="J262" s="46">
        <f>ROUND(IF(DATA_2_M[[#This Row],[HUM]]="",AVERAGE(DATA_2_M[HUM]),DATA_2_M[[#This Row],[HUM]]),2)</f>
        <v>0.69</v>
      </c>
    </row>
    <row r="263" spans="1:10" ht="15.75" customHeight="1" x14ac:dyDescent="0.25">
      <c r="A263" s="18">
        <v>261</v>
      </c>
      <c r="B263" s="17">
        <v>262</v>
      </c>
      <c r="C263" s="17">
        <v>0.16669999999999999</v>
      </c>
      <c r="D263" s="17">
        <v>0.59</v>
      </c>
      <c r="E263" s="17">
        <v>0.16420000000000001</v>
      </c>
      <c r="F263" s="17">
        <v>3</v>
      </c>
      <c r="G263" s="17">
        <v>125</v>
      </c>
      <c r="H263" s="16">
        <v>128</v>
      </c>
      <c r="I263" s="34">
        <f>ROUND(IF(DATA_2_M[[#This Row],[ATEMP]]="",AVERAGE(DATA_2_M[ATEMP]),DATA_2_M[[#This Row],[ATEMP]]),2)</f>
        <v>0.17</v>
      </c>
      <c r="J263" s="46">
        <f>ROUND(IF(DATA_2_M[[#This Row],[HUM]]="",AVERAGE(DATA_2_M[HUM]),DATA_2_M[[#This Row],[HUM]]),2)</f>
        <v>0.59</v>
      </c>
    </row>
    <row r="264" spans="1:10" ht="15.75" customHeight="1" x14ac:dyDescent="0.25">
      <c r="A264" s="18">
        <v>262</v>
      </c>
      <c r="B264" s="17">
        <v>263</v>
      </c>
      <c r="C264" s="17">
        <v>0.13639999999999999</v>
      </c>
      <c r="D264" s="17">
        <v>0.59</v>
      </c>
      <c r="E264" s="17">
        <v>0.32840000000000003</v>
      </c>
      <c r="F264" s="17">
        <v>3</v>
      </c>
      <c r="G264" s="17">
        <v>78</v>
      </c>
      <c r="H264" s="16">
        <v>81</v>
      </c>
      <c r="I264" s="34">
        <f>ROUND(IF(DATA_2_M[[#This Row],[ATEMP]]="",AVERAGE(DATA_2_M[ATEMP]),DATA_2_M[[#This Row],[ATEMP]]),2)</f>
        <v>0.14000000000000001</v>
      </c>
      <c r="J264" s="46">
        <f>ROUND(IF(DATA_2_M[[#This Row],[HUM]]="",AVERAGE(DATA_2_M[HUM]),DATA_2_M[[#This Row],[HUM]]),2)</f>
        <v>0.59</v>
      </c>
    </row>
    <row r="265" spans="1:10" ht="15.75" customHeight="1" x14ac:dyDescent="0.25">
      <c r="A265" s="18">
        <v>263</v>
      </c>
      <c r="B265" s="17">
        <v>264</v>
      </c>
      <c r="C265" s="17">
        <v>0.18179999999999999</v>
      </c>
      <c r="D265" s="17">
        <v>0.55000000000000004</v>
      </c>
      <c r="E265" s="17">
        <v>0.22389999999999999</v>
      </c>
      <c r="F265" s="17">
        <v>0</v>
      </c>
      <c r="G265" s="17">
        <v>39</v>
      </c>
      <c r="H265" s="16">
        <v>39</v>
      </c>
      <c r="I265" s="34">
        <f>ROUND(IF(DATA_2_M[[#This Row],[ATEMP]]="",AVERAGE(DATA_2_M[ATEMP]),DATA_2_M[[#This Row],[ATEMP]]),2)</f>
        <v>0.18</v>
      </c>
      <c r="J265" s="46">
        <f>ROUND(IF(DATA_2_M[[#This Row],[HUM]]="",AVERAGE(DATA_2_M[HUM]),DATA_2_M[[#This Row],[HUM]]),2)</f>
        <v>0.55000000000000004</v>
      </c>
    </row>
    <row r="266" spans="1:10" ht="15.75" customHeight="1" x14ac:dyDescent="0.25">
      <c r="A266" s="18">
        <v>264</v>
      </c>
      <c r="B266" s="17">
        <v>265</v>
      </c>
      <c r="C266" s="17">
        <v>0.18179999999999999</v>
      </c>
      <c r="D266" s="17">
        <v>0.51</v>
      </c>
      <c r="E266" s="17">
        <v>0.3881</v>
      </c>
      <c r="F266" s="17">
        <v>3</v>
      </c>
      <c r="G266" s="17">
        <v>32</v>
      </c>
      <c r="H266" s="16">
        <v>35</v>
      </c>
      <c r="I266" s="34">
        <f>ROUND(IF(DATA_2_M[[#This Row],[ATEMP]]="",AVERAGE(DATA_2_M[ATEMP]),DATA_2_M[[#This Row],[ATEMP]]),2)</f>
        <v>0.18</v>
      </c>
      <c r="J266" s="46">
        <f>ROUND(IF(DATA_2_M[[#This Row],[HUM]]="",AVERAGE(DATA_2_M[HUM]),DATA_2_M[[#This Row],[HUM]]),2)</f>
        <v>0.51</v>
      </c>
    </row>
    <row r="267" spans="1:10" ht="15.75" customHeight="1" x14ac:dyDescent="0.25">
      <c r="A267" s="18">
        <v>265</v>
      </c>
      <c r="B267" s="17">
        <v>266</v>
      </c>
      <c r="C267" s="17">
        <v>0.1515</v>
      </c>
      <c r="D267" s="17">
        <v>0.47</v>
      </c>
      <c r="E267" s="17">
        <v>0.58209999999999995</v>
      </c>
      <c r="F267" s="17">
        <v>3</v>
      </c>
      <c r="G267" s="17">
        <v>52</v>
      </c>
      <c r="H267" s="16">
        <v>55</v>
      </c>
      <c r="I267" s="34">
        <f>ROUND(IF(DATA_2_M[[#This Row],[ATEMP]]="",AVERAGE(DATA_2_M[ATEMP]),DATA_2_M[[#This Row],[ATEMP]]),2)</f>
        <v>0.15</v>
      </c>
      <c r="J267" s="46">
        <f>ROUND(IF(DATA_2_M[[#This Row],[HUM]]="",AVERAGE(DATA_2_M[HUM]),DATA_2_M[[#This Row],[HUM]]),2)</f>
        <v>0.47</v>
      </c>
    </row>
    <row r="268" spans="1:10" ht="15.75" customHeight="1" x14ac:dyDescent="0.25">
      <c r="A268" s="18">
        <v>266</v>
      </c>
      <c r="B268" s="17">
        <v>267</v>
      </c>
      <c r="C268" s="17">
        <v>0.19700000000000001</v>
      </c>
      <c r="D268" s="17">
        <v>0.44</v>
      </c>
      <c r="E268" s="17">
        <v>0.35820000000000002</v>
      </c>
      <c r="F268" s="17">
        <v>0</v>
      </c>
      <c r="G268" s="17">
        <v>49</v>
      </c>
      <c r="H268" s="16">
        <v>49</v>
      </c>
      <c r="I268" s="34">
        <f>ROUND(IF(DATA_2_M[[#This Row],[ATEMP]]="",AVERAGE(DATA_2_M[ATEMP]),DATA_2_M[[#This Row],[ATEMP]]),2)</f>
        <v>0.2</v>
      </c>
      <c r="J268" s="46">
        <f>ROUND(IF(DATA_2_M[[#This Row],[HUM]]="",AVERAGE(DATA_2_M[HUM]),DATA_2_M[[#This Row],[HUM]]),2)</f>
        <v>0.44</v>
      </c>
    </row>
    <row r="269" spans="1:10" ht="15.75" customHeight="1" x14ac:dyDescent="0.25">
      <c r="A269" s="18">
        <v>267</v>
      </c>
      <c r="B269" s="17">
        <v>268</v>
      </c>
      <c r="C269" s="17">
        <v>0.18179999999999999</v>
      </c>
      <c r="D269" s="17">
        <v>0.47</v>
      </c>
      <c r="E269" s="17">
        <v>0.32840000000000003</v>
      </c>
      <c r="F269" s="17">
        <v>0</v>
      </c>
      <c r="G269" s="17">
        <v>44</v>
      </c>
      <c r="H269" s="16">
        <v>44</v>
      </c>
      <c r="I269" s="34">
        <f>ROUND(IF(DATA_2_M[[#This Row],[ATEMP]]="",AVERAGE(DATA_2_M[ATEMP]),DATA_2_M[[#This Row],[ATEMP]]),2)</f>
        <v>0.18</v>
      </c>
      <c r="J269" s="46">
        <f>ROUND(IF(DATA_2_M[[#This Row],[HUM]]="",AVERAGE(DATA_2_M[HUM]),DATA_2_M[[#This Row],[HUM]]),2)</f>
        <v>0.47</v>
      </c>
    </row>
    <row r="270" spans="1:10" ht="15.75" customHeight="1" x14ac:dyDescent="0.25">
      <c r="A270" s="18">
        <v>268</v>
      </c>
      <c r="B270" s="17">
        <v>269</v>
      </c>
      <c r="C270" s="17">
        <v>0.16669999999999999</v>
      </c>
      <c r="D270" s="17">
        <v>0.47</v>
      </c>
      <c r="E270" s="17">
        <v>0.41789999999999999</v>
      </c>
      <c r="F270" s="17">
        <v>1</v>
      </c>
      <c r="G270" s="17">
        <v>48</v>
      </c>
      <c r="H270" s="16">
        <v>49</v>
      </c>
      <c r="I270" s="34">
        <f>ROUND(IF(DATA_2_M[[#This Row],[ATEMP]]="",AVERAGE(DATA_2_M[ATEMP]),DATA_2_M[[#This Row],[ATEMP]]),2)</f>
        <v>0.17</v>
      </c>
      <c r="J270" s="46">
        <f>ROUND(IF(DATA_2_M[[#This Row],[HUM]]="",AVERAGE(DATA_2_M[HUM]),DATA_2_M[[#This Row],[HUM]]),2)</f>
        <v>0.47</v>
      </c>
    </row>
    <row r="271" spans="1:10" ht="15.75" customHeight="1" x14ac:dyDescent="0.25">
      <c r="A271" s="18">
        <v>269</v>
      </c>
      <c r="B271" s="17">
        <v>270</v>
      </c>
      <c r="C271" s="17">
        <v>0.19700000000000001</v>
      </c>
      <c r="D271" s="17">
        <v>0.44</v>
      </c>
      <c r="E271" s="17">
        <v>0.32840000000000003</v>
      </c>
      <c r="F271" s="17">
        <v>5</v>
      </c>
      <c r="G271" s="17">
        <v>63</v>
      </c>
      <c r="H271" s="16">
        <v>68</v>
      </c>
      <c r="I271" s="34">
        <f>ROUND(IF(DATA_2_M[[#This Row],[ATEMP]]="",AVERAGE(DATA_2_M[ATEMP]),DATA_2_M[[#This Row],[ATEMP]]),2)</f>
        <v>0.2</v>
      </c>
      <c r="J271" s="46">
        <f>ROUND(IF(DATA_2_M[[#This Row],[HUM]]="",AVERAGE(DATA_2_M[HUM]),DATA_2_M[[#This Row],[HUM]]),2)</f>
        <v>0.44</v>
      </c>
    </row>
    <row r="272" spans="1:10" ht="15.75" customHeight="1" x14ac:dyDescent="0.25">
      <c r="A272" s="18">
        <v>270</v>
      </c>
      <c r="B272" s="17">
        <v>271</v>
      </c>
      <c r="C272" s="17">
        <v>0.18179999999999999</v>
      </c>
      <c r="D272" s="17">
        <v>0.47</v>
      </c>
      <c r="E272" s="17">
        <v>0.35820000000000002</v>
      </c>
      <c r="F272" s="17">
        <v>0</v>
      </c>
      <c r="G272" s="17">
        <v>139</v>
      </c>
      <c r="H272" s="16">
        <v>139</v>
      </c>
      <c r="I272" s="34">
        <f>ROUND(IF(DATA_2_M[[#This Row],[ATEMP]]="",AVERAGE(DATA_2_M[ATEMP]),DATA_2_M[[#This Row],[ATEMP]]),2)</f>
        <v>0.18</v>
      </c>
      <c r="J272" s="46">
        <f>ROUND(IF(DATA_2_M[[#This Row],[HUM]]="",AVERAGE(DATA_2_M[HUM]),DATA_2_M[[#This Row],[HUM]]),2)</f>
        <v>0.47</v>
      </c>
    </row>
    <row r="273" spans="1:10" ht="15.75" customHeight="1" x14ac:dyDescent="0.25">
      <c r="A273" s="18">
        <v>271</v>
      </c>
      <c r="B273" s="17">
        <v>272</v>
      </c>
      <c r="C273" s="17">
        <v>0.1515</v>
      </c>
      <c r="D273" s="17">
        <v>0.47</v>
      </c>
      <c r="E273" s="17">
        <v>0.52239999999999998</v>
      </c>
      <c r="F273" s="17">
        <v>2</v>
      </c>
      <c r="G273" s="17">
        <v>135</v>
      </c>
      <c r="H273" s="16">
        <v>137</v>
      </c>
      <c r="I273" s="34">
        <f>ROUND(IF(DATA_2_M[[#This Row],[ATEMP]]="",AVERAGE(DATA_2_M[ATEMP]),DATA_2_M[[#This Row],[ATEMP]]),2)</f>
        <v>0.15</v>
      </c>
      <c r="J273" s="46">
        <f>ROUND(IF(DATA_2_M[[#This Row],[HUM]]="",AVERAGE(DATA_2_M[HUM]),DATA_2_M[[#This Row],[HUM]]),2)</f>
        <v>0.47</v>
      </c>
    </row>
    <row r="274" spans="1:10" ht="15.75" customHeight="1" x14ac:dyDescent="0.25">
      <c r="A274" s="18">
        <v>272</v>
      </c>
      <c r="B274" s="17">
        <v>273</v>
      </c>
      <c r="C274" s="17">
        <v>0.1515</v>
      </c>
      <c r="D274" s="17">
        <v>0.47</v>
      </c>
      <c r="E274" s="17">
        <v>0.41789999999999999</v>
      </c>
      <c r="F274" s="17">
        <v>1</v>
      </c>
      <c r="G274" s="17">
        <v>82</v>
      </c>
      <c r="H274" s="16">
        <v>83</v>
      </c>
      <c r="I274" s="34">
        <f>ROUND(IF(DATA_2_M[[#This Row],[ATEMP]]="",AVERAGE(DATA_2_M[ATEMP]),DATA_2_M[[#This Row],[ATEMP]]),2)</f>
        <v>0.15</v>
      </c>
      <c r="J274" s="46">
        <f>ROUND(IF(DATA_2_M[[#This Row],[HUM]]="",AVERAGE(DATA_2_M[HUM]),DATA_2_M[[#This Row],[HUM]]),2)</f>
        <v>0.47</v>
      </c>
    </row>
    <row r="275" spans="1:10" ht="15.75" customHeight="1" x14ac:dyDescent="0.25">
      <c r="A275" s="18">
        <v>273</v>
      </c>
      <c r="B275" s="17">
        <v>274</v>
      </c>
      <c r="C275" s="17">
        <v>0.13639999999999999</v>
      </c>
      <c r="D275" s="17">
        <v>0.5</v>
      </c>
      <c r="E275" s="17">
        <v>0.32840000000000003</v>
      </c>
      <c r="F275" s="17">
        <v>2</v>
      </c>
      <c r="G275" s="17">
        <v>54</v>
      </c>
      <c r="H275" s="16">
        <v>56</v>
      </c>
      <c r="I275" s="34">
        <f>ROUND(IF(DATA_2_M[[#This Row],[ATEMP]]="",AVERAGE(DATA_2_M[ATEMP]),DATA_2_M[[#This Row],[ATEMP]]),2)</f>
        <v>0.14000000000000001</v>
      </c>
      <c r="J275" s="46">
        <f>ROUND(IF(DATA_2_M[[#This Row],[HUM]]="",AVERAGE(DATA_2_M[HUM]),DATA_2_M[[#This Row],[HUM]]),2)</f>
        <v>0.5</v>
      </c>
    </row>
    <row r="276" spans="1:10" ht="15.75" customHeight="1" x14ac:dyDescent="0.25">
      <c r="A276" s="18">
        <v>274</v>
      </c>
      <c r="B276" s="17">
        <v>275</v>
      </c>
      <c r="C276" s="17">
        <v>0.13639999999999999</v>
      </c>
      <c r="D276" s="17">
        <v>0.55000000000000004</v>
      </c>
      <c r="E276" s="17">
        <v>0.32840000000000003</v>
      </c>
      <c r="F276" s="17">
        <v>0</v>
      </c>
      <c r="G276" s="17">
        <v>57</v>
      </c>
      <c r="H276" s="16">
        <v>57</v>
      </c>
      <c r="I276" s="34">
        <f>ROUND(IF(DATA_2_M[[#This Row],[ATEMP]]="",AVERAGE(DATA_2_M[ATEMP]),DATA_2_M[[#This Row],[ATEMP]]),2)</f>
        <v>0.14000000000000001</v>
      </c>
      <c r="J276" s="46">
        <f>ROUND(IF(DATA_2_M[[#This Row],[HUM]]="",AVERAGE(DATA_2_M[HUM]),DATA_2_M[[#This Row],[HUM]]),2)</f>
        <v>0.55000000000000004</v>
      </c>
    </row>
    <row r="277" spans="1:10" ht="15.75" customHeight="1" x14ac:dyDescent="0.25">
      <c r="A277" s="18">
        <v>275</v>
      </c>
      <c r="B277" s="17">
        <v>276</v>
      </c>
      <c r="C277" s="17">
        <v>0.1212</v>
      </c>
      <c r="D277" s="17">
        <v>0.55000000000000004</v>
      </c>
      <c r="E277" s="17">
        <v>0.44779999999999998</v>
      </c>
      <c r="F277" s="17">
        <v>1</v>
      </c>
      <c r="G277" s="17">
        <v>32</v>
      </c>
      <c r="H277" s="16">
        <v>33</v>
      </c>
      <c r="I277" s="34">
        <f>ROUND(IF(DATA_2_M[[#This Row],[ATEMP]]="",AVERAGE(DATA_2_M[ATEMP]),DATA_2_M[[#This Row],[ATEMP]]),2)</f>
        <v>0.12</v>
      </c>
      <c r="J277" s="46">
        <f>ROUND(IF(DATA_2_M[[#This Row],[HUM]]="",AVERAGE(DATA_2_M[HUM]),DATA_2_M[[#This Row],[HUM]]),2)</f>
        <v>0.55000000000000004</v>
      </c>
    </row>
    <row r="278" spans="1:10" ht="15.75" customHeight="1" x14ac:dyDescent="0.25">
      <c r="A278" s="18">
        <v>276</v>
      </c>
      <c r="B278" s="17">
        <v>277</v>
      </c>
      <c r="C278" s="17">
        <v>0.1061</v>
      </c>
      <c r="D278" s="17">
        <v>0.59</v>
      </c>
      <c r="E278" s="17">
        <v>0.41789999999999999</v>
      </c>
      <c r="F278" s="17">
        <v>1</v>
      </c>
      <c r="G278" s="17">
        <v>19</v>
      </c>
      <c r="H278" s="16">
        <v>20</v>
      </c>
      <c r="I278" s="34">
        <f>ROUND(IF(DATA_2_M[[#This Row],[ATEMP]]="",AVERAGE(DATA_2_M[ATEMP]),DATA_2_M[[#This Row],[ATEMP]]),2)</f>
        <v>0.11</v>
      </c>
      <c r="J278" s="46">
        <f>ROUND(IF(DATA_2_M[[#This Row],[HUM]]="",AVERAGE(DATA_2_M[HUM]),DATA_2_M[[#This Row],[HUM]]),2)</f>
        <v>0.59</v>
      </c>
    </row>
    <row r="279" spans="1:10" ht="15.75" customHeight="1" x14ac:dyDescent="0.25">
      <c r="A279" s="18">
        <v>277</v>
      </c>
      <c r="B279" s="17">
        <v>278</v>
      </c>
      <c r="C279" s="17">
        <v>0.1212</v>
      </c>
      <c r="D279" s="17">
        <v>0.59</v>
      </c>
      <c r="E279" s="17">
        <v>0.28360000000000002</v>
      </c>
      <c r="F279" s="17">
        <v>1</v>
      </c>
      <c r="G279" s="17">
        <v>6</v>
      </c>
      <c r="H279" s="16">
        <v>7</v>
      </c>
      <c r="I279" s="34">
        <f>ROUND(IF(DATA_2_M[[#This Row],[ATEMP]]="",AVERAGE(DATA_2_M[ATEMP]),DATA_2_M[[#This Row],[ATEMP]]),2)</f>
        <v>0.12</v>
      </c>
      <c r="J279" s="46">
        <f>ROUND(IF(DATA_2_M[[#This Row],[HUM]]="",AVERAGE(DATA_2_M[HUM]),DATA_2_M[[#This Row],[HUM]]),2)</f>
        <v>0.59</v>
      </c>
    </row>
    <row r="280" spans="1:10" ht="15.75" customHeight="1" x14ac:dyDescent="0.25">
      <c r="A280" s="18">
        <v>278</v>
      </c>
      <c r="B280" s="17">
        <v>279</v>
      </c>
      <c r="C280" s="17">
        <v>0.1212</v>
      </c>
      <c r="D280" s="17">
        <v>0.5</v>
      </c>
      <c r="E280" s="17">
        <v>0.28360000000000002</v>
      </c>
      <c r="F280" s="17">
        <v>0</v>
      </c>
      <c r="G280" s="17">
        <v>2</v>
      </c>
      <c r="H280" s="16">
        <v>2</v>
      </c>
      <c r="I280" s="34">
        <f>ROUND(IF(DATA_2_M[[#This Row],[ATEMP]]="",AVERAGE(DATA_2_M[ATEMP]),DATA_2_M[[#This Row],[ATEMP]]),2)</f>
        <v>0.12</v>
      </c>
      <c r="J280" s="46">
        <f>ROUND(IF(DATA_2_M[[#This Row],[HUM]]="",AVERAGE(DATA_2_M[HUM]),DATA_2_M[[#This Row],[HUM]]),2)</f>
        <v>0.5</v>
      </c>
    </row>
    <row r="281" spans="1:10" ht="15.75" customHeight="1" x14ac:dyDescent="0.25">
      <c r="A281" s="18">
        <v>279</v>
      </c>
      <c r="B281" s="17">
        <v>280</v>
      </c>
      <c r="C281" s="17">
        <v>0.1212</v>
      </c>
      <c r="D281" s="17">
        <v>0.5</v>
      </c>
      <c r="E281" s="17">
        <v>0.35820000000000002</v>
      </c>
      <c r="F281" s="17">
        <v>0</v>
      </c>
      <c r="G281" s="17">
        <v>2</v>
      </c>
      <c r="H281" s="16">
        <v>2</v>
      </c>
      <c r="I281" s="34">
        <f>ROUND(IF(DATA_2_M[[#This Row],[ATEMP]]="",AVERAGE(DATA_2_M[ATEMP]),DATA_2_M[[#This Row],[ATEMP]]),2)</f>
        <v>0.12</v>
      </c>
      <c r="J281" s="46">
        <f>ROUND(IF(DATA_2_M[[#This Row],[HUM]]="",AVERAGE(DATA_2_M[HUM]),DATA_2_M[[#This Row],[HUM]]),2)</f>
        <v>0.5</v>
      </c>
    </row>
    <row r="282" spans="1:10" ht="15.75" customHeight="1" x14ac:dyDescent="0.25">
      <c r="A282" s="18">
        <v>280</v>
      </c>
      <c r="B282" s="17">
        <v>281</v>
      </c>
      <c r="C282" s="17">
        <v>0.1212</v>
      </c>
      <c r="D282" s="17">
        <v>0.5</v>
      </c>
      <c r="E282" s="17">
        <v>0.32840000000000003</v>
      </c>
      <c r="F282" s="17">
        <v>0</v>
      </c>
      <c r="G282" s="17">
        <v>3</v>
      </c>
      <c r="H282" s="16">
        <v>3</v>
      </c>
      <c r="I282" s="34">
        <f>ROUND(IF(DATA_2_M[[#This Row],[ATEMP]]="",AVERAGE(DATA_2_M[ATEMP]),DATA_2_M[[#This Row],[ATEMP]]),2)</f>
        <v>0.12</v>
      </c>
      <c r="J282" s="46">
        <f>ROUND(IF(DATA_2_M[[#This Row],[HUM]]="",AVERAGE(DATA_2_M[HUM]),DATA_2_M[[#This Row],[HUM]]),2)</f>
        <v>0.5</v>
      </c>
    </row>
    <row r="283" spans="1:10" ht="15.75" customHeight="1" x14ac:dyDescent="0.25">
      <c r="A283" s="18">
        <v>281</v>
      </c>
      <c r="B283" s="17">
        <v>282</v>
      </c>
      <c r="C283" s="17">
        <v>0.1212</v>
      </c>
      <c r="D283" s="17">
        <v>0.5</v>
      </c>
      <c r="E283" s="17">
        <v>0.25369999999999998</v>
      </c>
      <c r="F283" s="17">
        <v>0</v>
      </c>
      <c r="G283" s="17">
        <v>4</v>
      </c>
      <c r="H283" s="16">
        <v>4</v>
      </c>
      <c r="I283" s="34">
        <f>ROUND(IF(DATA_2_M[[#This Row],[ATEMP]]="",AVERAGE(DATA_2_M[ATEMP]),DATA_2_M[[#This Row],[ATEMP]]),2)</f>
        <v>0.12</v>
      </c>
      <c r="J283" s="46">
        <f>ROUND(IF(DATA_2_M[[#This Row],[HUM]]="",AVERAGE(DATA_2_M[HUM]),DATA_2_M[[#This Row],[HUM]]),2)</f>
        <v>0.5</v>
      </c>
    </row>
    <row r="284" spans="1:10" ht="15.75" customHeight="1" x14ac:dyDescent="0.25">
      <c r="A284" s="18">
        <v>282</v>
      </c>
      <c r="B284" s="17">
        <v>283</v>
      </c>
      <c r="C284" s="17">
        <v>0.1212</v>
      </c>
      <c r="D284" s="17">
        <v>0.5</v>
      </c>
      <c r="E284" s="17">
        <v>0.29849999999999999</v>
      </c>
      <c r="F284" s="17">
        <v>0</v>
      </c>
      <c r="G284" s="17">
        <v>3</v>
      </c>
      <c r="H284" s="16">
        <v>3</v>
      </c>
      <c r="I284" s="34">
        <f>ROUND(IF(DATA_2_M[[#This Row],[ATEMP]]="",AVERAGE(DATA_2_M[ATEMP]),DATA_2_M[[#This Row],[ATEMP]]),2)</f>
        <v>0.12</v>
      </c>
      <c r="J284" s="46">
        <f>ROUND(IF(DATA_2_M[[#This Row],[HUM]]="",AVERAGE(DATA_2_M[HUM]),DATA_2_M[[#This Row],[HUM]]),2)</f>
        <v>0.5</v>
      </c>
    </row>
    <row r="285" spans="1:10" ht="15.75" customHeight="1" x14ac:dyDescent="0.25">
      <c r="A285" s="18">
        <v>283</v>
      </c>
      <c r="B285" s="17">
        <v>284</v>
      </c>
      <c r="C285" s="17">
        <v>0.1515</v>
      </c>
      <c r="D285" s="17">
        <v>0.54</v>
      </c>
      <c r="E285" s="17">
        <v>0.1343</v>
      </c>
      <c r="F285" s="17">
        <v>0</v>
      </c>
      <c r="G285" s="17">
        <v>28</v>
      </c>
      <c r="H285" s="16">
        <v>28</v>
      </c>
      <c r="I285" s="34">
        <f>ROUND(IF(DATA_2_M[[#This Row],[ATEMP]]="",AVERAGE(DATA_2_M[ATEMP]),DATA_2_M[[#This Row],[ATEMP]]),2)</f>
        <v>0.15</v>
      </c>
      <c r="J285" s="46">
        <f>ROUND(IF(DATA_2_M[[#This Row],[HUM]]="",AVERAGE(DATA_2_M[HUM]),DATA_2_M[[#This Row],[HUM]]),2)</f>
        <v>0.54</v>
      </c>
    </row>
    <row r="286" spans="1:10" ht="15.75" customHeight="1" x14ac:dyDescent="0.25">
      <c r="A286" s="18">
        <v>284</v>
      </c>
      <c r="B286" s="17">
        <v>285</v>
      </c>
      <c r="C286" s="17">
        <v>0.1515</v>
      </c>
      <c r="D286" s="17">
        <v>0.54</v>
      </c>
      <c r="E286" s="17">
        <v>0.1343</v>
      </c>
      <c r="F286" s="17">
        <v>0</v>
      </c>
      <c r="G286" s="17">
        <v>72</v>
      </c>
      <c r="H286" s="16">
        <v>72</v>
      </c>
      <c r="I286" s="34">
        <f>ROUND(IF(DATA_2_M[[#This Row],[ATEMP]]="",AVERAGE(DATA_2_M[ATEMP]),DATA_2_M[[#This Row],[ATEMP]]),2)</f>
        <v>0.15</v>
      </c>
      <c r="J286" s="46">
        <f>ROUND(IF(DATA_2_M[[#This Row],[HUM]]="",AVERAGE(DATA_2_M[HUM]),DATA_2_M[[#This Row],[HUM]]),2)</f>
        <v>0.54</v>
      </c>
    </row>
    <row r="287" spans="1:10" ht="15.75" customHeight="1" x14ac:dyDescent="0.25">
      <c r="A287" s="18">
        <v>285</v>
      </c>
      <c r="B287" s="17">
        <v>286</v>
      </c>
      <c r="C287" s="17">
        <v>0.13639999999999999</v>
      </c>
      <c r="D287" s="17">
        <v>0.5</v>
      </c>
      <c r="E287" s="17">
        <v>0.19400000000000001</v>
      </c>
      <c r="F287" s="17">
        <v>5</v>
      </c>
      <c r="G287" s="17">
        <v>197</v>
      </c>
      <c r="H287" s="16">
        <v>202</v>
      </c>
      <c r="I287" s="34">
        <f>ROUND(IF(DATA_2_M[[#This Row],[ATEMP]]="",AVERAGE(DATA_2_M[ATEMP]),DATA_2_M[[#This Row],[ATEMP]]),2)</f>
        <v>0.14000000000000001</v>
      </c>
      <c r="J287" s="46">
        <f>ROUND(IF(DATA_2_M[[#This Row],[HUM]]="",AVERAGE(DATA_2_M[HUM]),DATA_2_M[[#This Row],[HUM]]),2)</f>
        <v>0.5</v>
      </c>
    </row>
    <row r="288" spans="1:10" ht="15.75" customHeight="1" x14ac:dyDescent="0.25">
      <c r="A288" s="18">
        <v>286</v>
      </c>
      <c r="B288" s="17">
        <v>287</v>
      </c>
      <c r="C288" s="17">
        <v>0.1212</v>
      </c>
      <c r="D288" s="17">
        <v>0.5</v>
      </c>
      <c r="E288" s="17">
        <v>0.32840000000000003</v>
      </c>
      <c r="F288" s="17">
        <v>2</v>
      </c>
      <c r="G288" s="17">
        <v>137</v>
      </c>
      <c r="H288" s="16">
        <v>139</v>
      </c>
      <c r="I288" s="34">
        <f>ROUND(IF(DATA_2_M[[#This Row],[ATEMP]]="",AVERAGE(DATA_2_M[ATEMP]),DATA_2_M[[#This Row],[ATEMP]]),2)</f>
        <v>0.12</v>
      </c>
      <c r="J288" s="46">
        <f>ROUND(IF(DATA_2_M[[#This Row],[HUM]]="",AVERAGE(DATA_2_M[HUM]),DATA_2_M[[#This Row],[HUM]]),2)</f>
        <v>0.5</v>
      </c>
    </row>
    <row r="289" spans="1:10" ht="15.75" customHeight="1" x14ac:dyDescent="0.25">
      <c r="A289" s="18">
        <v>287</v>
      </c>
      <c r="B289" s="17">
        <v>288</v>
      </c>
      <c r="C289" s="17">
        <v>0.13639999999999999</v>
      </c>
      <c r="D289" s="17">
        <v>0.5</v>
      </c>
      <c r="E289" s="17">
        <v>0.35820000000000002</v>
      </c>
      <c r="F289" s="17">
        <v>2</v>
      </c>
      <c r="G289" s="17">
        <v>36</v>
      </c>
      <c r="H289" s="16">
        <v>38</v>
      </c>
      <c r="I289" s="34">
        <f>ROUND(IF(DATA_2_M[[#This Row],[ATEMP]]="",AVERAGE(DATA_2_M[ATEMP]),DATA_2_M[[#This Row],[ATEMP]]),2)</f>
        <v>0.14000000000000001</v>
      </c>
      <c r="J289" s="46">
        <f>ROUND(IF(DATA_2_M[[#This Row],[HUM]]="",AVERAGE(DATA_2_M[HUM]),DATA_2_M[[#This Row],[HUM]]),2)</f>
        <v>0.5</v>
      </c>
    </row>
    <row r="290" spans="1:10" ht="15.75" customHeight="1" x14ac:dyDescent="0.25">
      <c r="A290" s="18">
        <v>288</v>
      </c>
      <c r="B290" s="17">
        <v>289</v>
      </c>
      <c r="C290" s="17">
        <v>0.16669999999999999</v>
      </c>
      <c r="D290" s="17">
        <v>0.44</v>
      </c>
      <c r="E290" s="17">
        <v>0.44779999999999998</v>
      </c>
      <c r="F290" s="17">
        <v>4</v>
      </c>
      <c r="G290" s="17">
        <v>33</v>
      </c>
      <c r="H290" s="16">
        <v>37</v>
      </c>
      <c r="I290" s="34">
        <f>ROUND(IF(DATA_2_M[[#This Row],[ATEMP]]="",AVERAGE(DATA_2_M[ATEMP]),DATA_2_M[[#This Row],[ATEMP]]),2)</f>
        <v>0.17</v>
      </c>
      <c r="J290" s="46">
        <f>ROUND(IF(DATA_2_M[[#This Row],[HUM]]="",AVERAGE(DATA_2_M[HUM]),DATA_2_M[[#This Row],[HUM]]),2)</f>
        <v>0.44</v>
      </c>
    </row>
    <row r="291" spans="1:10" ht="15.75" customHeight="1" x14ac:dyDescent="0.25">
      <c r="A291" s="18">
        <v>289</v>
      </c>
      <c r="B291" s="17">
        <v>290</v>
      </c>
      <c r="C291" s="17">
        <v>0.16669999999999999</v>
      </c>
      <c r="D291" s="17">
        <v>0.44</v>
      </c>
      <c r="E291" s="17">
        <v>0.41789999999999999</v>
      </c>
      <c r="F291" s="17">
        <v>3</v>
      </c>
      <c r="G291" s="17">
        <v>49</v>
      </c>
      <c r="H291" s="16">
        <v>52</v>
      </c>
      <c r="I291" s="34">
        <f>ROUND(IF(DATA_2_M[[#This Row],[ATEMP]]="",AVERAGE(DATA_2_M[ATEMP]),DATA_2_M[[#This Row],[ATEMP]]),2)</f>
        <v>0.17</v>
      </c>
      <c r="J291" s="46">
        <f>ROUND(IF(DATA_2_M[[#This Row],[HUM]]="",AVERAGE(DATA_2_M[HUM]),DATA_2_M[[#This Row],[HUM]]),2)</f>
        <v>0.44</v>
      </c>
    </row>
    <row r="292" spans="1:10" ht="15.75" customHeight="1" x14ac:dyDescent="0.25">
      <c r="A292" s="18">
        <v>290</v>
      </c>
      <c r="B292" s="17">
        <v>291</v>
      </c>
      <c r="C292" s="17">
        <v>0.19700000000000001</v>
      </c>
      <c r="D292" s="17">
        <v>0.41</v>
      </c>
      <c r="E292" s="17">
        <v>0.44779999999999998</v>
      </c>
      <c r="F292" s="17">
        <v>2</v>
      </c>
      <c r="G292" s="17">
        <v>81</v>
      </c>
      <c r="H292" s="16">
        <v>83</v>
      </c>
      <c r="I292" s="34">
        <f>ROUND(IF(DATA_2_M[[#This Row],[ATEMP]]="",AVERAGE(DATA_2_M[ATEMP]),DATA_2_M[[#This Row],[ATEMP]]),2)</f>
        <v>0.2</v>
      </c>
      <c r="J292" s="46">
        <f>ROUND(IF(DATA_2_M[[#This Row],[HUM]]="",AVERAGE(DATA_2_M[HUM]),DATA_2_M[[#This Row],[HUM]]),2)</f>
        <v>0.41</v>
      </c>
    </row>
    <row r="293" spans="1:10" ht="15.75" customHeight="1" x14ac:dyDescent="0.25">
      <c r="A293" s="18">
        <v>291</v>
      </c>
      <c r="B293" s="17">
        <v>292</v>
      </c>
      <c r="C293" s="17">
        <v>0.19700000000000001</v>
      </c>
      <c r="D293" s="17">
        <v>0.41</v>
      </c>
      <c r="E293" s="17">
        <v>0.3881</v>
      </c>
      <c r="F293" s="17">
        <v>3</v>
      </c>
      <c r="G293" s="17">
        <v>39</v>
      </c>
      <c r="H293" s="16">
        <v>42</v>
      </c>
      <c r="I293" s="34">
        <f>ROUND(IF(DATA_2_M[[#This Row],[ATEMP]]="",AVERAGE(DATA_2_M[ATEMP]),DATA_2_M[[#This Row],[ATEMP]]),2)</f>
        <v>0.2</v>
      </c>
      <c r="J293" s="46">
        <f>ROUND(IF(DATA_2_M[[#This Row],[HUM]]="",AVERAGE(DATA_2_M[HUM]),DATA_2_M[[#This Row],[HUM]]),2)</f>
        <v>0.41</v>
      </c>
    </row>
    <row r="294" spans="1:10" ht="15.75" customHeight="1" x14ac:dyDescent="0.25">
      <c r="A294" s="18">
        <v>292</v>
      </c>
      <c r="B294" s="17">
        <v>293</v>
      </c>
      <c r="C294" s="17">
        <v>0.21210000000000001</v>
      </c>
      <c r="D294" s="17">
        <v>0.38</v>
      </c>
      <c r="E294" s="17">
        <v>0.29849999999999999</v>
      </c>
      <c r="F294" s="17">
        <v>5</v>
      </c>
      <c r="G294" s="17">
        <v>55</v>
      </c>
      <c r="H294" s="16">
        <v>60</v>
      </c>
      <c r="I294" s="34">
        <f>ROUND(IF(DATA_2_M[[#This Row],[ATEMP]]="",AVERAGE(DATA_2_M[ATEMP]),DATA_2_M[[#This Row],[ATEMP]]),2)</f>
        <v>0.21</v>
      </c>
      <c r="J294" s="46">
        <f>ROUND(IF(DATA_2_M[[#This Row],[HUM]]="",AVERAGE(DATA_2_M[HUM]),DATA_2_M[[#This Row],[HUM]]),2)</f>
        <v>0.38</v>
      </c>
    </row>
    <row r="295" spans="1:10" ht="15.75" customHeight="1" x14ac:dyDescent="0.25">
      <c r="A295" s="18">
        <v>293</v>
      </c>
      <c r="B295" s="17">
        <v>294</v>
      </c>
      <c r="C295" s="17">
        <v>0.21210000000000001</v>
      </c>
      <c r="D295" s="17">
        <v>0.38</v>
      </c>
      <c r="E295" s="17">
        <v>0.35820000000000002</v>
      </c>
      <c r="F295" s="17">
        <v>2</v>
      </c>
      <c r="G295" s="17">
        <v>76</v>
      </c>
      <c r="H295" s="16">
        <v>78</v>
      </c>
      <c r="I295" s="34">
        <f>ROUND(IF(DATA_2_M[[#This Row],[ATEMP]]="",AVERAGE(DATA_2_M[ATEMP]),DATA_2_M[[#This Row],[ATEMP]]),2)</f>
        <v>0.21</v>
      </c>
      <c r="J295" s="46">
        <f>ROUND(IF(DATA_2_M[[#This Row],[HUM]]="",AVERAGE(DATA_2_M[HUM]),DATA_2_M[[#This Row],[HUM]]),2)</f>
        <v>0.38</v>
      </c>
    </row>
    <row r="296" spans="1:10" ht="15.75" customHeight="1" x14ac:dyDescent="0.25">
      <c r="A296" s="18">
        <v>294</v>
      </c>
      <c r="B296" s="17">
        <v>295</v>
      </c>
      <c r="C296" s="17">
        <v>0.18179999999999999</v>
      </c>
      <c r="D296" s="17">
        <v>0.4</v>
      </c>
      <c r="E296" s="17">
        <v>0.28360000000000002</v>
      </c>
      <c r="F296" s="17">
        <v>4</v>
      </c>
      <c r="G296" s="17">
        <v>158</v>
      </c>
      <c r="H296" s="16">
        <v>162</v>
      </c>
      <c r="I296" s="34">
        <f>ROUND(IF(DATA_2_M[[#This Row],[ATEMP]]="",AVERAGE(DATA_2_M[ATEMP]),DATA_2_M[[#This Row],[ATEMP]]),2)</f>
        <v>0.18</v>
      </c>
      <c r="J296" s="46">
        <f>ROUND(IF(DATA_2_M[[#This Row],[HUM]]="",AVERAGE(DATA_2_M[HUM]),DATA_2_M[[#This Row],[HUM]]),2)</f>
        <v>0.4</v>
      </c>
    </row>
    <row r="297" spans="1:10" ht="15.75" customHeight="1" x14ac:dyDescent="0.25">
      <c r="A297" s="18">
        <v>295</v>
      </c>
      <c r="B297" s="17">
        <v>296</v>
      </c>
      <c r="C297" s="17">
        <v>0.18179999999999999</v>
      </c>
      <c r="D297" s="17">
        <v>0.4</v>
      </c>
      <c r="E297" s="17">
        <v>0.32840000000000003</v>
      </c>
      <c r="F297" s="17">
        <v>3</v>
      </c>
      <c r="G297" s="17">
        <v>141</v>
      </c>
      <c r="H297" s="16">
        <v>144</v>
      </c>
      <c r="I297" s="34">
        <f>ROUND(IF(DATA_2_M[[#This Row],[ATEMP]]="",AVERAGE(DATA_2_M[ATEMP]),DATA_2_M[[#This Row],[ATEMP]]),2)</f>
        <v>0.18</v>
      </c>
      <c r="J297" s="46">
        <f>ROUND(IF(DATA_2_M[[#This Row],[HUM]]="",AVERAGE(DATA_2_M[HUM]),DATA_2_M[[#This Row],[HUM]]),2)</f>
        <v>0.4</v>
      </c>
    </row>
    <row r="298" spans="1:10" ht="15.75" customHeight="1" x14ac:dyDescent="0.25">
      <c r="A298" s="18">
        <v>296</v>
      </c>
      <c r="B298" s="17">
        <v>297</v>
      </c>
      <c r="C298" s="17">
        <v>0.1515</v>
      </c>
      <c r="D298" s="17">
        <v>0.47</v>
      </c>
      <c r="E298" s="17">
        <v>0.25369999999999998</v>
      </c>
      <c r="F298" s="17">
        <v>1</v>
      </c>
      <c r="G298" s="17">
        <v>98</v>
      </c>
      <c r="H298" s="16">
        <v>99</v>
      </c>
      <c r="I298" s="34">
        <f>ROUND(IF(DATA_2_M[[#This Row],[ATEMP]]="",AVERAGE(DATA_2_M[ATEMP]),DATA_2_M[[#This Row],[ATEMP]]),2)</f>
        <v>0.15</v>
      </c>
      <c r="J298" s="46">
        <f>ROUND(IF(DATA_2_M[[#This Row],[HUM]]="",AVERAGE(DATA_2_M[HUM]),DATA_2_M[[#This Row],[HUM]]),2)</f>
        <v>0.47</v>
      </c>
    </row>
    <row r="299" spans="1:10" ht="15.75" customHeight="1" x14ac:dyDescent="0.25">
      <c r="A299" s="18">
        <v>297</v>
      </c>
      <c r="B299" s="17">
        <v>298</v>
      </c>
      <c r="C299" s="17">
        <v>0.1515</v>
      </c>
      <c r="D299" s="17">
        <v>0.47</v>
      </c>
      <c r="E299" s="17">
        <v>0.22389999999999999</v>
      </c>
      <c r="F299" s="17">
        <v>0</v>
      </c>
      <c r="G299" s="17">
        <v>64</v>
      </c>
      <c r="H299" s="16">
        <v>64</v>
      </c>
      <c r="I299" s="34">
        <f>ROUND(IF(DATA_2_M[[#This Row],[ATEMP]]="",AVERAGE(DATA_2_M[ATEMP]),DATA_2_M[[#This Row],[ATEMP]]),2)</f>
        <v>0.15</v>
      </c>
      <c r="J299" s="46">
        <f>ROUND(IF(DATA_2_M[[#This Row],[HUM]]="",AVERAGE(DATA_2_M[HUM]),DATA_2_M[[#This Row],[HUM]]),2)</f>
        <v>0.47</v>
      </c>
    </row>
    <row r="300" spans="1:10" ht="15.75" customHeight="1" x14ac:dyDescent="0.25">
      <c r="A300" s="18">
        <v>298</v>
      </c>
      <c r="B300" s="17">
        <v>299</v>
      </c>
      <c r="C300" s="17">
        <v>0.1212</v>
      </c>
      <c r="D300" s="17">
        <v>0.46</v>
      </c>
      <c r="E300" s="17">
        <v>0.29849999999999999</v>
      </c>
      <c r="F300" s="17">
        <v>0</v>
      </c>
      <c r="G300" s="17">
        <v>40</v>
      </c>
      <c r="H300" s="16">
        <v>40</v>
      </c>
      <c r="I300" s="34">
        <f>ROUND(IF(DATA_2_M[[#This Row],[ATEMP]]="",AVERAGE(DATA_2_M[ATEMP]),DATA_2_M[[#This Row],[ATEMP]]),2)</f>
        <v>0.12</v>
      </c>
      <c r="J300" s="46">
        <f>ROUND(IF(DATA_2_M[[#This Row],[HUM]]="",AVERAGE(DATA_2_M[HUM]),DATA_2_M[[#This Row],[HUM]]),2)</f>
        <v>0.46</v>
      </c>
    </row>
    <row r="301" spans="1:10" ht="15.75" customHeight="1" x14ac:dyDescent="0.25">
      <c r="A301" s="18">
        <v>299</v>
      </c>
      <c r="B301" s="17">
        <v>300</v>
      </c>
      <c r="C301" s="17">
        <v>0.1212</v>
      </c>
      <c r="D301" s="17">
        <v>0.46</v>
      </c>
      <c r="E301" s="17">
        <v>0.32840000000000003</v>
      </c>
      <c r="F301" s="17">
        <v>0</v>
      </c>
      <c r="G301" s="17">
        <v>30</v>
      </c>
      <c r="H301" s="16">
        <v>30</v>
      </c>
      <c r="I301" s="34">
        <f>ROUND(IF(DATA_2_M[[#This Row],[ATEMP]]="",AVERAGE(DATA_2_M[ATEMP]),DATA_2_M[[#This Row],[ATEMP]]),2)</f>
        <v>0.12</v>
      </c>
      <c r="J301" s="46">
        <f>ROUND(IF(DATA_2_M[[#This Row],[HUM]]="",AVERAGE(DATA_2_M[HUM]),DATA_2_M[[#This Row],[HUM]]),2)</f>
        <v>0.46</v>
      </c>
    </row>
    <row r="302" spans="1:10" ht="15.75" customHeight="1" x14ac:dyDescent="0.25">
      <c r="A302" s="18">
        <v>300</v>
      </c>
      <c r="B302" s="17">
        <v>301</v>
      </c>
      <c r="C302" s="17">
        <v>0.13639999999999999</v>
      </c>
      <c r="D302" s="17">
        <v>0.5</v>
      </c>
      <c r="E302" s="17">
        <v>0.19400000000000001</v>
      </c>
      <c r="F302" s="17">
        <v>1</v>
      </c>
      <c r="G302" s="17">
        <v>14</v>
      </c>
      <c r="H302" s="16">
        <v>15</v>
      </c>
      <c r="I302" s="34">
        <f>ROUND(IF(DATA_2_M[[#This Row],[ATEMP]]="",AVERAGE(DATA_2_M[ATEMP]),DATA_2_M[[#This Row],[ATEMP]]),2)</f>
        <v>0.14000000000000001</v>
      </c>
      <c r="J302" s="46">
        <f>ROUND(IF(DATA_2_M[[#This Row],[HUM]]="",AVERAGE(DATA_2_M[HUM]),DATA_2_M[[#This Row],[HUM]]),2)</f>
        <v>0.5</v>
      </c>
    </row>
    <row r="303" spans="1:10" ht="15.75" customHeight="1" x14ac:dyDescent="0.25">
      <c r="A303" s="18">
        <v>301</v>
      </c>
      <c r="B303" s="17">
        <v>302</v>
      </c>
      <c r="C303" s="17">
        <v>0.13639999999999999</v>
      </c>
      <c r="D303" s="17">
        <v>0.5</v>
      </c>
      <c r="E303" s="17">
        <v>0.19400000000000001</v>
      </c>
      <c r="F303" s="17">
        <v>0</v>
      </c>
      <c r="G303" s="17">
        <v>14</v>
      </c>
      <c r="H303" s="16">
        <v>14</v>
      </c>
      <c r="I303" s="34">
        <f>ROUND(IF(DATA_2_M[[#This Row],[ATEMP]]="",AVERAGE(DATA_2_M[ATEMP]),DATA_2_M[[#This Row],[ATEMP]]),2)</f>
        <v>0.14000000000000001</v>
      </c>
      <c r="J303" s="46">
        <f>ROUND(IF(DATA_2_M[[#This Row],[HUM]]="",AVERAGE(DATA_2_M[HUM]),DATA_2_M[[#This Row],[HUM]]),2)</f>
        <v>0.5</v>
      </c>
    </row>
    <row r="304" spans="1:10" ht="15.75" customHeight="1" x14ac:dyDescent="0.25">
      <c r="A304" s="18">
        <v>302</v>
      </c>
      <c r="B304" s="17">
        <v>303</v>
      </c>
      <c r="C304" s="17">
        <v>0.1212</v>
      </c>
      <c r="D304" s="17">
        <v>0.54</v>
      </c>
      <c r="E304" s="17">
        <v>0.16420000000000001</v>
      </c>
      <c r="F304" s="17">
        <v>0</v>
      </c>
      <c r="G304" s="17">
        <v>5</v>
      </c>
      <c r="H304" s="16">
        <v>5</v>
      </c>
      <c r="I304" s="34">
        <f>ROUND(IF(DATA_2_M[[#This Row],[ATEMP]]="",AVERAGE(DATA_2_M[ATEMP]),DATA_2_M[[#This Row],[ATEMP]]),2)</f>
        <v>0.12</v>
      </c>
      <c r="J304" s="46">
        <f>ROUND(IF(DATA_2_M[[#This Row],[HUM]]="",AVERAGE(DATA_2_M[HUM]),DATA_2_M[[#This Row],[HUM]]),2)</f>
        <v>0.54</v>
      </c>
    </row>
    <row r="305" spans="1:10" ht="15.75" customHeight="1" x14ac:dyDescent="0.25">
      <c r="A305" s="18">
        <v>303</v>
      </c>
      <c r="B305" s="17">
        <v>304</v>
      </c>
      <c r="C305" s="17">
        <v>0.1212</v>
      </c>
      <c r="D305" s="17">
        <v>0.54</v>
      </c>
      <c r="E305" s="17">
        <v>0.1343</v>
      </c>
      <c r="F305" s="17">
        <v>0</v>
      </c>
      <c r="G305" s="17">
        <v>1</v>
      </c>
      <c r="H305" s="16">
        <v>1</v>
      </c>
      <c r="I305" s="34">
        <f>ROUND(IF(DATA_2_M[[#This Row],[ATEMP]]="",AVERAGE(DATA_2_M[ATEMP]),DATA_2_M[[#This Row],[ATEMP]]),2)</f>
        <v>0.12</v>
      </c>
      <c r="J305" s="46">
        <f>ROUND(IF(DATA_2_M[[#This Row],[HUM]]="",AVERAGE(DATA_2_M[HUM]),DATA_2_M[[#This Row],[HUM]]),2)</f>
        <v>0.54</v>
      </c>
    </row>
    <row r="306" spans="1:10" ht="15.75" customHeight="1" x14ac:dyDescent="0.25">
      <c r="A306" s="18">
        <v>304</v>
      </c>
      <c r="B306" s="17">
        <v>305</v>
      </c>
      <c r="C306" s="17">
        <v>0.13639999999999999</v>
      </c>
      <c r="D306" s="17">
        <v>0.54</v>
      </c>
      <c r="E306" s="17">
        <v>0.1045</v>
      </c>
      <c r="F306" s="17">
        <v>0</v>
      </c>
      <c r="G306" s="17">
        <v>1</v>
      </c>
      <c r="H306" s="16">
        <v>1</v>
      </c>
      <c r="I306" s="34">
        <f>ROUND(IF(DATA_2_M[[#This Row],[ATEMP]]="",AVERAGE(DATA_2_M[ATEMP]),DATA_2_M[[#This Row],[ATEMP]]),2)</f>
        <v>0.14000000000000001</v>
      </c>
      <c r="J306" s="46">
        <f>ROUND(IF(DATA_2_M[[#This Row],[HUM]]="",AVERAGE(DATA_2_M[HUM]),DATA_2_M[[#This Row],[HUM]]),2)</f>
        <v>0.54</v>
      </c>
    </row>
    <row r="307" spans="1:10" ht="15.75" customHeight="1" x14ac:dyDescent="0.25">
      <c r="A307" s="18">
        <v>305</v>
      </c>
      <c r="B307" s="17">
        <v>306</v>
      </c>
      <c r="C307" s="17">
        <v>0.13639999999999999</v>
      </c>
      <c r="D307" s="17">
        <v>0.54</v>
      </c>
      <c r="E307" s="17">
        <v>8.9599999999999999E-2</v>
      </c>
      <c r="F307" s="17">
        <v>0</v>
      </c>
      <c r="G307" s="17">
        <v>8</v>
      </c>
      <c r="H307" s="16">
        <v>8</v>
      </c>
      <c r="I307" s="34">
        <f>ROUND(IF(DATA_2_M[[#This Row],[ATEMP]]="",AVERAGE(DATA_2_M[ATEMP]),DATA_2_M[[#This Row],[ATEMP]]),2)</f>
        <v>0.14000000000000001</v>
      </c>
      <c r="J307" s="46">
        <f>ROUND(IF(DATA_2_M[[#This Row],[HUM]]="",AVERAGE(DATA_2_M[HUM]),DATA_2_M[[#This Row],[HUM]]),2)</f>
        <v>0.54</v>
      </c>
    </row>
    <row r="308" spans="1:10" ht="15.75" customHeight="1" x14ac:dyDescent="0.25">
      <c r="A308" s="18">
        <v>306</v>
      </c>
      <c r="B308" s="17">
        <v>307</v>
      </c>
      <c r="C308" s="17">
        <v>0.18179999999999999</v>
      </c>
      <c r="D308" s="17">
        <v>0.54</v>
      </c>
      <c r="E308" s="17">
        <v>0</v>
      </c>
      <c r="F308" s="17">
        <v>0</v>
      </c>
      <c r="G308" s="17">
        <v>17</v>
      </c>
      <c r="H308" s="16">
        <v>17</v>
      </c>
      <c r="I308" s="34">
        <f>ROUND(IF(DATA_2_M[[#This Row],[ATEMP]]="",AVERAGE(DATA_2_M[ATEMP]),DATA_2_M[[#This Row],[ATEMP]]),2)</f>
        <v>0.18</v>
      </c>
      <c r="J308" s="46">
        <f>ROUND(IF(DATA_2_M[[#This Row],[HUM]]="",AVERAGE(DATA_2_M[HUM]),DATA_2_M[[#This Row],[HUM]]),2)</f>
        <v>0.54</v>
      </c>
    </row>
    <row r="309" spans="1:10" ht="15.75" customHeight="1" x14ac:dyDescent="0.25">
      <c r="A309" s="18">
        <v>307</v>
      </c>
      <c r="B309" s="17">
        <v>308</v>
      </c>
      <c r="C309" s="17">
        <v>0.1212</v>
      </c>
      <c r="D309" s="17">
        <v>0.74</v>
      </c>
      <c r="E309" s="17">
        <v>0.16420000000000001</v>
      </c>
      <c r="F309" s="17">
        <v>0</v>
      </c>
      <c r="G309" s="17">
        <v>70</v>
      </c>
      <c r="H309" s="16">
        <v>70</v>
      </c>
      <c r="I309" s="34">
        <f>ROUND(IF(DATA_2_M[[#This Row],[ATEMP]]="",AVERAGE(DATA_2_M[ATEMP]),DATA_2_M[[#This Row],[ATEMP]]),2)</f>
        <v>0.12</v>
      </c>
      <c r="J309" s="46">
        <f>ROUND(IF(DATA_2_M[[#This Row],[HUM]]="",AVERAGE(DATA_2_M[HUM]),DATA_2_M[[#This Row],[HUM]]),2)</f>
        <v>0.74</v>
      </c>
    </row>
    <row r="310" spans="1:10" ht="15.75" customHeight="1" x14ac:dyDescent="0.25">
      <c r="A310" s="18">
        <v>308</v>
      </c>
      <c r="B310" s="17">
        <v>309</v>
      </c>
      <c r="C310" s="17">
        <v>0.16669999999999999</v>
      </c>
      <c r="D310" s="17">
        <v>0.68</v>
      </c>
      <c r="E310" s="17">
        <v>0</v>
      </c>
      <c r="F310" s="17">
        <v>2</v>
      </c>
      <c r="G310" s="17">
        <v>156</v>
      </c>
      <c r="H310" s="16">
        <v>158</v>
      </c>
      <c r="I310" s="34">
        <f>ROUND(IF(DATA_2_M[[#This Row],[ATEMP]]="",AVERAGE(DATA_2_M[ATEMP]),DATA_2_M[[#This Row],[ATEMP]]),2)</f>
        <v>0.17</v>
      </c>
      <c r="J310" s="46">
        <f>ROUND(IF(DATA_2_M[[#This Row],[HUM]]="",AVERAGE(DATA_2_M[HUM]),DATA_2_M[[#This Row],[HUM]]),2)</f>
        <v>0.68</v>
      </c>
    </row>
    <row r="311" spans="1:10" ht="15.75" customHeight="1" x14ac:dyDescent="0.25">
      <c r="A311" s="18">
        <v>309</v>
      </c>
      <c r="B311" s="17">
        <v>310</v>
      </c>
      <c r="C311" s="17">
        <v>0.1515</v>
      </c>
      <c r="D311" s="17">
        <v>0.69</v>
      </c>
      <c r="E311" s="17">
        <v>0.1343</v>
      </c>
      <c r="F311" s="17">
        <v>0</v>
      </c>
      <c r="G311" s="17">
        <v>117</v>
      </c>
      <c r="H311" s="16">
        <v>117</v>
      </c>
      <c r="I311" s="34">
        <f>ROUND(IF(DATA_2_M[[#This Row],[ATEMP]]="",AVERAGE(DATA_2_M[ATEMP]),DATA_2_M[[#This Row],[ATEMP]]),2)</f>
        <v>0.15</v>
      </c>
      <c r="J311" s="46">
        <f>ROUND(IF(DATA_2_M[[#This Row],[HUM]]="",AVERAGE(DATA_2_M[HUM]),DATA_2_M[[#This Row],[HUM]]),2)</f>
        <v>0.69</v>
      </c>
    </row>
    <row r="312" spans="1:10" ht="15.75" customHeight="1" x14ac:dyDescent="0.25">
      <c r="A312" s="18">
        <v>310</v>
      </c>
      <c r="B312" s="17">
        <v>311</v>
      </c>
      <c r="C312" s="17">
        <v>0.18179999999999999</v>
      </c>
      <c r="D312" s="17">
        <v>0.55000000000000004</v>
      </c>
      <c r="E312" s="17">
        <v>0.19400000000000001</v>
      </c>
      <c r="F312" s="17">
        <v>4</v>
      </c>
      <c r="G312" s="17">
        <v>40</v>
      </c>
      <c r="H312" s="16">
        <v>44</v>
      </c>
      <c r="I312" s="34">
        <f>ROUND(IF(DATA_2_M[[#This Row],[ATEMP]]="",AVERAGE(DATA_2_M[ATEMP]),DATA_2_M[[#This Row],[ATEMP]]),2)</f>
        <v>0.18</v>
      </c>
      <c r="J312" s="46">
        <f>ROUND(IF(DATA_2_M[[#This Row],[HUM]]="",AVERAGE(DATA_2_M[HUM]),DATA_2_M[[#This Row],[HUM]]),2)</f>
        <v>0.55000000000000004</v>
      </c>
    </row>
    <row r="313" spans="1:10" ht="15.75" customHeight="1" x14ac:dyDescent="0.25">
      <c r="A313" s="18">
        <v>311</v>
      </c>
      <c r="B313" s="17">
        <v>312</v>
      </c>
      <c r="C313" s="17">
        <v>0.16669999999999999</v>
      </c>
      <c r="D313" s="17">
        <v>0.51</v>
      </c>
      <c r="E313" s="17">
        <v>0.28360000000000002</v>
      </c>
      <c r="F313" s="17">
        <v>6</v>
      </c>
      <c r="G313" s="17">
        <v>47</v>
      </c>
      <c r="H313" s="16">
        <v>53</v>
      </c>
      <c r="I313" s="34">
        <f>ROUND(IF(DATA_2_M[[#This Row],[ATEMP]]="",AVERAGE(DATA_2_M[ATEMP]),DATA_2_M[[#This Row],[ATEMP]]),2)</f>
        <v>0.17</v>
      </c>
      <c r="J313" s="46">
        <f>ROUND(IF(DATA_2_M[[#This Row],[HUM]]="",AVERAGE(DATA_2_M[HUM]),DATA_2_M[[#This Row],[HUM]]),2)</f>
        <v>0.51</v>
      </c>
    </row>
    <row r="314" spans="1:10" ht="15.75" customHeight="1" x14ac:dyDescent="0.25">
      <c r="A314" s="18">
        <v>312</v>
      </c>
      <c r="B314" s="17">
        <v>313</v>
      </c>
      <c r="C314" s="17">
        <v>0.19700000000000001</v>
      </c>
      <c r="D314" s="17">
        <v>0.44</v>
      </c>
      <c r="E314" s="17">
        <v>0.25369999999999998</v>
      </c>
      <c r="F314" s="17">
        <v>2</v>
      </c>
      <c r="G314" s="17">
        <v>59</v>
      </c>
      <c r="H314" s="16">
        <v>61</v>
      </c>
      <c r="I314" s="34">
        <f>ROUND(IF(DATA_2_M[[#This Row],[ATEMP]]="",AVERAGE(DATA_2_M[ATEMP]),DATA_2_M[[#This Row],[ATEMP]]),2)</f>
        <v>0.2</v>
      </c>
      <c r="J314" s="46">
        <f>ROUND(IF(DATA_2_M[[#This Row],[HUM]]="",AVERAGE(DATA_2_M[HUM]),DATA_2_M[[#This Row],[HUM]]),2)</f>
        <v>0.44</v>
      </c>
    </row>
    <row r="315" spans="1:10" ht="15.75" customHeight="1" x14ac:dyDescent="0.25">
      <c r="A315" s="18">
        <v>313</v>
      </c>
      <c r="B315" s="17">
        <v>314</v>
      </c>
      <c r="C315" s="17">
        <v>0.19700000000000001</v>
      </c>
      <c r="D315" s="17">
        <v>0.37</v>
      </c>
      <c r="E315" s="17">
        <v>0.3881</v>
      </c>
      <c r="F315" s="17">
        <v>4</v>
      </c>
      <c r="G315" s="17">
        <v>73</v>
      </c>
      <c r="H315" s="16">
        <v>77</v>
      </c>
      <c r="I315" s="34">
        <f>ROUND(IF(DATA_2_M[[#This Row],[ATEMP]]="",AVERAGE(DATA_2_M[ATEMP]),DATA_2_M[[#This Row],[ATEMP]]),2)</f>
        <v>0.2</v>
      </c>
      <c r="J315" s="46">
        <f>ROUND(IF(DATA_2_M[[#This Row],[HUM]]="",AVERAGE(DATA_2_M[HUM]),DATA_2_M[[#This Row],[HUM]]),2)</f>
        <v>0.37</v>
      </c>
    </row>
    <row r="316" spans="1:10" ht="15.75" customHeight="1" x14ac:dyDescent="0.25">
      <c r="A316" s="18">
        <v>314</v>
      </c>
      <c r="B316" s="17">
        <v>315</v>
      </c>
      <c r="C316" s="17">
        <v>0.21210000000000001</v>
      </c>
      <c r="D316" s="17">
        <v>0.41</v>
      </c>
      <c r="E316" s="17">
        <v>0.28360000000000002</v>
      </c>
      <c r="F316" s="17">
        <v>5</v>
      </c>
      <c r="G316" s="17">
        <v>59</v>
      </c>
      <c r="H316" s="16">
        <v>64</v>
      </c>
      <c r="I316" s="34">
        <f>ROUND(IF(DATA_2_M[[#This Row],[ATEMP]]="",AVERAGE(DATA_2_M[ATEMP]),DATA_2_M[[#This Row],[ATEMP]]),2)</f>
        <v>0.21</v>
      </c>
      <c r="J316" s="46">
        <f>ROUND(IF(DATA_2_M[[#This Row],[HUM]]="",AVERAGE(DATA_2_M[HUM]),DATA_2_M[[#This Row],[HUM]]),2)</f>
        <v>0.41</v>
      </c>
    </row>
    <row r="317" spans="1:10" ht="15.75" customHeight="1" x14ac:dyDescent="0.25">
      <c r="A317" s="18">
        <v>315</v>
      </c>
      <c r="B317" s="17">
        <v>316</v>
      </c>
      <c r="C317" s="17">
        <v>0.2424</v>
      </c>
      <c r="D317" s="17">
        <v>0.38</v>
      </c>
      <c r="E317" s="17">
        <v>0.16420000000000001</v>
      </c>
      <c r="F317" s="17">
        <v>9</v>
      </c>
      <c r="G317" s="17">
        <v>59</v>
      </c>
      <c r="H317" s="16">
        <v>68</v>
      </c>
      <c r="I317" s="34">
        <f>ROUND(IF(DATA_2_M[[#This Row],[ATEMP]]="",AVERAGE(DATA_2_M[ATEMP]),DATA_2_M[[#This Row],[ATEMP]]),2)</f>
        <v>0.24</v>
      </c>
      <c r="J317" s="46">
        <f>ROUND(IF(DATA_2_M[[#This Row],[HUM]]="",AVERAGE(DATA_2_M[HUM]),DATA_2_M[[#This Row],[HUM]]),2)</f>
        <v>0.38</v>
      </c>
    </row>
    <row r="318" spans="1:10" ht="15.75" customHeight="1" x14ac:dyDescent="0.25">
      <c r="A318" s="18">
        <v>316</v>
      </c>
      <c r="B318" s="17">
        <v>317</v>
      </c>
      <c r="C318" s="17">
        <v>0.2424</v>
      </c>
      <c r="D318" s="17">
        <v>0.41</v>
      </c>
      <c r="E318" s="17">
        <v>0.1045</v>
      </c>
      <c r="F318" s="17">
        <v>3</v>
      </c>
      <c r="G318" s="17">
        <v>87</v>
      </c>
      <c r="H318" s="16">
        <v>90</v>
      </c>
      <c r="I318" s="34">
        <f>ROUND(IF(DATA_2_M[[#This Row],[ATEMP]]="",AVERAGE(DATA_2_M[ATEMP]),DATA_2_M[[#This Row],[ATEMP]]),2)</f>
        <v>0.24</v>
      </c>
      <c r="J318" s="46">
        <f>ROUND(IF(DATA_2_M[[#This Row],[HUM]]="",AVERAGE(DATA_2_M[HUM]),DATA_2_M[[#This Row],[HUM]]),2)</f>
        <v>0.41</v>
      </c>
    </row>
    <row r="319" spans="1:10" ht="15.75" customHeight="1" x14ac:dyDescent="0.25">
      <c r="A319" s="18">
        <v>317</v>
      </c>
      <c r="B319" s="17">
        <v>318</v>
      </c>
      <c r="C319" s="17">
        <v>0.2273</v>
      </c>
      <c r="D319" s="17">
        <v>0.41</v>
      </c>
      <c r="E319" s="17">
        <v>0.16420000000000001</v>
      </c>
      <c r="F319" s="17">
        <v>4</v>
      </c>
      <c r="G319" s="17">
        <v>155</v>
      </c>
      <c r="H319" s="16">
        <v>159</v>
      </c>
      <c r="I319" s="34">
        <f>ROUND(IF(DATA_2_M[[#This Row],[ATEMP]]="",AVERAGE(DATA_2_M[ATEMP]),DATA_2_M[[#This Row],[ATEMP]]),2)</f>
        <v>0.23</v>
      </c>
      <c r="J319" s="46">
        <f>ROUND(IF(DATA_2_M[[#This Row],[HUM]]="",AVERAGE(DATA_2_M[HUM]),DATA_2_M[[#This Row],[HUM]]),2)</f>
        <v>0.41</v>
      </c>
    </row>
    <row r="320" spans="1:10" ht="15.75" customHeight="1" x14ac:dyDescent="0.25">
      <c r="A320" s="18">
        <v>318</v>
      </c>
      <c r="B320" s="17">
        <v>319</v>
      </c>
      <c r="C320" s="17">
        <v>0.2576</v>
      </c>
      <c r="D320" s="17">
        <v>0.47</v>
      </c>
      <c r="E320" s="17">
        <v>0</v>
      </c>
      <c r="F320" s="17">
        <v>5</v>
      </c>
      <c r="G320" s="17">
        <v>134</v>
      </c>
      <c r="H320" s="16">
        <v>139</v>
      </c>
      <c r="I320" s="34">
        <f>ROUND(IF(DATA_2_M[[#This Row],[ATEMP]]="",AVERAGE(DATA_2_M[ATEMP]),DATA_2_M[[#This Row],[ATEMP]]),2)</f>
        <v>0.26</v>
      </c>
      <c r="J320" s="46">
        <f>ROUND(IF(DATA_2_M[[#This Row],[HUM]]="",AVERAGE(DATA_2_M[HUM]),DATA_2_M[[#This Row],[HUM]]),2)</f>
        <v>0.47</v>
      </c>
    </row>
    <row r="321" spans="1:10" ht="15.75" customHeight="1" x14ac:dyDescent="0.25">
      <c r="A321" s="18">
        <v>319</v>
      </c>
      <c r="B321" s="17">
        <v>320</v>
      </c>
      <c r="C321" s="17">
        <v>0.19700000000000001</v>
      </c>
      <c r="D321" s="17">
        <v>0.59</v>
      </c>
      <c r="E321" s="17">
        <v>8.9599999999999999E-2</v>
      </c>
      <c r="F321" s="17">
        <v>3</v>
      </c>
      <c r="G321" s="17">
        <v>89</v>
      </c>
      <c r="H321" s="16">
        <v>92</v>
      </c>
      <c r="I321" s="34">
        <f>ROUND(IF(DATA_2_M[[#This Row],[ATEMP]]="",AVERAGE(DATA_2_M[ATEMP]),DATA_2_M[[#This Row],[ATEMP]]),2)</f>
        <v>0.2</v>
      </c>
      <c r="J321" s="46">
        <f>ROUND(IF(DATA_2_M[[#This Row],[HUM]]="",AVERAGE(DATA_2_M[HUM]),DATA_2_M[[#This Row],[HUM]]),2)</f>
        <v>0.59</v>
      </c>
    </row>
    <row r="322" spans="1:10" ht="15.75" customHeight="1" x14ac:dyDescent="0.25">
      <c r="A322" s="18">
        <v>320</v>
      </c>
      <c r="B322" s="17">
        <v>321</v>
      </c>
      <c r="C322" s="17">
        <v>0.2424</v>
      </c>
      <c r="D322" s="17">
        <v>0.59</v>
      </c>
      <c r="E322" s="17">
        <v>0</v>
      </c>
      <c r="F322" s="17">
        <v>0</v>
      </c>
      <c r="G322" s="17">
        <v>68</v>
      </c>
      <c r="H322" s="16">
        <v>68</v>
      </c>
      <c r="I322" s="34">
        <f>ROUND(IF(DATA_2_M[[#This Row],[ATEMP]]="",AVERAGE(DATA_2_M[ATEMP]),DATA_2_M[[#This Row],[ATEMP]]),2)</f>
        <v>0.24</v>
      </c>
      <c r="J322" s="46">
        <f>ROUND(IF(DATA_2_M[[#This Row],[HUM]]="",AVERAGE(DATA_2_M[HUM]),DATA_2_M[[#This Row],[HUM]]),2)</f>
        <v>0.59</v>
      </c>
    </row>
    <row r="323" spans="1:10" ht="15.75" customHeight="1" x14ac:dyDescent="0.25">
      <c r="A323" s="18">
        <v>321</v>
      </c>
      <c r="B323" s="17">
        <v>322</v>
      </c>
      <c r="C323" s="17">
        <v>0.2273</v>
      </c>
      <c r="D323" s="17">
        <v>0.69</v>
      </c>
      <c r="E323" s="17">
        <v>0</v>
      </c>
      <c r="F323" s="17">
        <v>4</v>
      </c>
      <c r="G323" s="17">
        <v>48</v>
      </c>
      <c r="H323" s="16">
        <v>52</v>
      </c>
      <c r="I323" s="34">
        <f>ROUND(IF(DATA_2_M[[#This Row],[ATEMP]]="",AVERAGE(DATA_2_M[ATEMP]),DATA_2_M[[#This Row],[ATEMP]]),2)</f>
        <v>0.23</v>
      </c>
      <c r="J323" s="46">
        <f>ROUND(IF(DATA_2_M[[#This Row],[HUM]]="",AVERAGE(DATA_2_M[HUM]),DATA_2_M[[#This Row],[HUM]]),2)</f>
        <v>0.69</v>
      </c>
    </row>
    <row r="324" spans="1:10" ht="15.75" customHeight="1" x14ac:dyDescent="0.25">
      <c r="A324" s="18">
        <v>322</v>
      </c>
      <c r="B324" s="17">
        <v>323</v>
      </c>
      <c r="C324" s="17">
        <v>0.2273</v>
      </c>
      <c r="D324" s="17">
        <v>0.69</v>
      </c>
      <c r="E324" s="17">
        <v>0</v>
      </c>
      <c r="F324" s="17">
        <v>2</v>
      </c>
      <c r="G324" s="17">
        <v>34</v>
      </c>
      <c r="H324" s="16">
        <v>36</v>
      </c>
      <c r="I324" s="34">
        <f>ROUND(IF(DATA_2_M[[#This Row],[ATEMP]]="",AVERAGE(DATA_2_M[ATEMP]),DATA_2_M[[#This Row],[ATEMP]]),2)</f>
        <v>0.23</v>
      </c>
      <c r="J324" s="46">
        <f>ROUND(IF(DATA_2_M[[#This Row],[HUM]]="",AVERAGE(DATA_2_M[HUM]),DATA_2_M[[#This Row],[HUM]]),2)</f>
        <v>0.69</v>
      </c>
    </row>
    <row r="325" spans="1:10" ht="15.75" customHeight="1" x14ac:dyDescent="0.25">
      <c r="A325" s="18">
        <v>323</v>
      </c>
      <c r="B325" s="17">
        <v>324</v>
      </c>
      <c r="C325" s="17">
        <v>0.2424</v>
      </c>
      <c r="D325" s="17">
        <v>0.55000000000000004</v>
      </c>
      <c r="E325" s="17">
        <v>0</v>
      </c>
      <c r="F325" s="17">
        <v>1</v>
      </c>
      <c r="G325" s="17">
        <v>26</v>
      </c>
      <c r="H325" s="16">
        <v>27</v>
      </c>
      <c r="I325" s="34">
        <f>ROUND(IF(DATA_2_M[[#This Row],[ATEMP]]="",AVERAGE(DATA_2_M[ATEMP]),DATA_2_M[[#This Row],[ATEMP]]),2)</f>
        <v>0.24</v>
      </c>
      <c r="J325" s="46">
        <f>ROUND(IF(DATA_2_M[[#This Row],[HUM]]="",AVERAGE(DATA_2_M[HUM]),DATA_2_M[[#This Row],[HUM]]),2)</f>
        <v>0.55000000000000004</v>
      </c>
    </row>
    <row r="326" spans="1:10" ht="15.75" customHeight="1" x14ac:dyDescent="0.25">
      <c r="A326" s="18">
        <v>324</v>
      </c>
      <c r="B326" s="17">
        <v>325</v>
      </c>
      <c r="C326" s="17">
        <v>0.2424</v>
      </c>
      <c r="D326" s="17">
        <v>0.55000000000000004</v>
      </c>
      <c r="E326" s="17">
        <v>0</v>
      </c>
      <c r="F326" s="17">
        <v>3</v>
      </c>
      <c r="G326" s="17">
        <v>25</v>
      </c>
      <c r="H326" s="16">
        <v>28</v>
      </c>
      <c r="I326" s="34">
        <f>ROUND(IF(DATA_2_M[[#This Row],[ATEMP]]="",AVERAGE(DATA_2_M[ATEMP]),DATA_2_M[[#This Row],[ATEMP]]),2)</f>
        <v>0.24</v>
      </c>
      <c r="J326" s="46">
        <f>ROUND(IF(DATA_2_M[[#This Row],[HUM]]="",AVERAGE(DATA_2_M[HUM]),DATA_2_M[[#This Row],[HUM]]),2)</f>
        <v>0.55000000000000004</v>
      </c>
    </row>
    <row r="327" spans="1:10" ht="15.75" customHeight="1" x14ac:dyDescent="0.25">
      <c r="A327" s="18">
        <v>325</v>
      </c>
      <c r="B327" s="17">
        <v>326</v>
      </c>
      <c r="C327" s="17">
        <v>0.19700000000000001</v>
      </c>
      <c r="D327" s="17">
        <v>0.59</v>
      </c>
      <c r="E327" s="17">
        <v>8.9599999999999999E-2</v>
      </c>
      <c r="F327" s="17">
        <v>2</v>
      </c>
      <c r="G327" s="17">
        <v>18</v>
      </c>
      <c r="H327" s="16">
        <v>20</v>
      </c>
      <c r="I327" s="34">
        <f>ROUND(IF(DATA_2_M[[#This Row],[ATEMP]]="",AVERAGE(DATA_2_M[ATEMP]),DATA_2_M[[#This Row],[ATEMP]]),2)</f>
        <v>0.2</v>
      </c>
      <c r="J327" s="46">
        <f>ROUND(IF(DATA_2_M[[#This Row],[HUM]]="",AVERAGE(DATA_2_M[HUM]),DATA_2_M[[#This Row],[HUM]]),2)</f>
        <v>0.59</v>
      </c>
    </row>
    <row r="328" spans="1:10" ht="15.75" customHeight="1" x14ac:dyDescent="0.25">
      <c r="A328" s="18">
        <v>326</v>
      </c>
      <c r="B328" s="17">
        <v>327</v>
      </c>
      <c r="C328" s="17">
        <v>0.19700000000000001</v>
      </c>
      <c r="D328" s="17">
        <v>0.59</v>
      </c>
      <c r="E328" s="17">
        <v>8.9599999999999999E-2</v>
      </c>
      <c r="F328" s="17">
        <v>0</v>
      </c>
      <c r="G328" s="17">
        <v>12</v>
      </c>
      <c r="H328" s="16">
        <v>12</v>
      </c>
      <c r="I328" s="34">
        <f>ROUND(IF(DATA_2_M[[#This Row],[ATEMP]]="",AVERAGE(DATA_2_M[ATEMP]),DATA_2_M[[#This Row],[ATEMP]]),2)</f>
        <v>0.2</v>
      </c>
      <c r="J328" s="46">
        <f>ROUND(IF(DATA_2_M[[#This Row],[HUM]]="",AVERAGE(DATA_2_M[HUM]),DATA_2_M[[#This Row],[HUM]]),2)</f>
        <v>0.59</v>
      </c>
    </row>
    <row r="329" spans="1:10" ht="15.75" customHeight="1" x14ac:dyDescent="0.25">
      <c r="A329" s="18">
        <v>327</v>
      </c>
      <c r="B329" s="17">
        <v>328</v>
      </c>
      <c r="C329" s="17">
        <v>0.2273</v>
      </c>
      <c r="D329" s="17">
        <v>0.59</v>
      </c>
      <c r="E329" s="17">
        <v>0</v>
      </c>
      <c r="F329" s="17">
        <v>1</v>
      </c>
      <c r="G329" s="17">
        <v>7</v>
      </c>
      <c r="H329" s="16">
        <v>8</v>
      </c>
      <c r="I329" s="34">
        <f>ROUND(IF(DATA_2_M[[#This Row],[ATEMP]]="",AVERAGE(DATA_2_M[ATEMP]),DATA_2_M[[#This Row],[ATEMP]]),2)</f>
        <v>0.23</v>
      </c>
      <c r="J329" s="46">
        <f>ROUND(IF(DATA_2_M[[#This Row],[HUM]]="",AVERAGE(DATA_2_M[HUM]),DATA_2_M[[#This Row],[HUM]]),2)</f>
        <v>0.59</v>
      </c>
    </row>
    <row r="330" spans="1:10" ht="15.75" customHeight="1" x14ac:dyDescent="0.25">
      <c r="A330" s="18">
        <v>328</v>
      </c>
      <c r="B330" s="17">
        <v>329</v>
      </c>
      <c r="C330" s="17">
        <v>0.2273</v>
      </c>
      <c r="D330" s="17">
        <v>0.59</v>
      </c>
      <c r="E330" s="17">
        <v>0</v>
      </c>
      <c r="F330" s="17">
        <v>0</v>
      </c>
      <c r="G330" s="17">
        <v>5</v>
      </c>
      <c r="H330" s="16">
        <v>5</v>
      </c>
      <c r="I330" s="34">
        <f>ROUND(IF(DATA_2_M[[#This Row],[ATEMP]]="",AVERAGE(DATA_2_M[ATEMP]),DATA_2_M[[#This Row],[ATEMP]]),2)</f>
        <v>0.23</v>
      </c>
      <c r="J330" s="46">
        <f>ROUND(IF(DATA_2_M[[#This Row],[HUM]]="",AVERAGE(DATA_2_M[HUM]),DATA_2_M[[#This Row],[HUM]]),2)</f>
        <v>0.59</v>
      </c>
    </row>
    <row r="331" spans="1:10" ht="15.75" customHeight="1" x14ac:dyDescent="0.25">
      <c r="A331" s="18">
        <v>329</v>
      </c>
      <c r="B331" s="17">
        <v>330</v>
      </c>
      <c r="C331" s="17">
        <v>0.2273</v>
      </c>
      <c r="D331" s="17">
        <v>0.59</v>
      </c>
      <c r="E331" s="17">
        <v>0</v>
      </c>
      <c r="F331" s="17">
        <v>0</v>
      </c>
      <c r="G331" s="17">
        <v>1</v>
      </c>
      <c r="H331" s="16">
        <v>1</v>
      </c>
      <c r="I331" s="34">
        <f>ROUND(IF(DATA_2_M[[#This Row],[ATEMP]]="",AVERAGE(DATA_2_M[ATEMP]),DATA_2_M[[#This Row],[ATEMP]]),2)</f>
        <v>0.23</v>
      </c>
      <c r="J331" s="46">
        <f>ROUND(IF(DATA_2_M[[#This Row],[HUM]]="",AVERAGE(DATA_2_M[HUM]),DATA_2_M[[#This Row],[HUM]]),2)</f>
        <v>0.59</v>
      </c>
    </row>
    <row r="332" spans="1:10" ht="15.75" customHeight="1" x14ac:dyDescent="0.25">
      <c r="A332" s="18">
        <v>330</v>
      </c>
      <c r="B332" s="17">
        <v>331</v>
      </c>
      <c r="C332" s="17">
        <v>0.16669999999999999</v>
      </c>
      <c r="D332" s="17">
        <v>0.63</v>
      </c>
      <c r="E332" s="17">
        <v>0.1045</v>
      </c>
      <c r="F332" s="17">
        <v>1</v>
      </c>
      <c r="G332" s="17">
        <v>2</v>
      </c>
      <c r="H332" s="16">
        <v>3</v>
      </c>
      <c r="I332" s="34">
        <f>ROUND(IF(DATA_2_M[[#This Row],[ATEMP]]="",AVERAGE(DATA_2_M[ATEMP]),DATA_2_M[[#This Row],[ATEMP]]),2)</f>
        <v>0.17</v>
      </c>
      <c r="J332" s="46">
        <f>ROUND(IF(DATA_2_M[[#This Row],[HUM]]="",AVERAGE(DATA_2_M[HUM]),DATA_2_M[[#This Row],[HUM]]),2)</f>
        <v>0.63</v>
      </c>
    </row>
    <row r="333" spans="1:10" ht="15.75" customHeight="1" x14ac:dyDescent="0.25">
      <c r="A333" s="18">
        <v>331</v>
      </c>
      <c r="B333" s="17">
        <v>332</v>
      </c>
      <c r="C333" s="17">
        <v>0.21210000000000001</v>
      </c>
      <c r="D333" s="17">
        <v>0.63</v>
      </c>
      <c r="E333" s="17">
        <v>0</v>
      </c>
      <c r="F333" s="17">
        <v>1</v>
      </c>
      <c r="G333" s="17">
        <v>9</v>
      </c>
      <c r="H333" s="16">
        <v>10</v>
      </c>
      <c r="I333" s="34">
        <f>ROUND(IF(DATA_2_M[[#This Row],[ATEMP]]="",AVERAGE(DATA_2_M[ATEMP]),DATA_2_M[[#This Row],[ATEMP]]),2)</f>
        <v>0.21</v>
      </c>
      <c r="J333" s="46">
        <f>ROUND(IF(DATA_2_M[[#This Row],[HUM]]="",AVERAGE(DATA_2_M[HUM]),DATA_2_M[[#This Row],[HUM]]),2)</f>
        <v>0.63</v>
      </c>
    </row>
    <row r="334" spans="1:10" ht="15.75" customHeight="1" x14ac:dyDescent="0.25">
      <c r="A334" s="18">
        <v>332</v>
      </c>
      <c r="B334" s="17">
        <v>333</v>
      </c>
      <c r="C334" s="17">
        <v>0.1515</v>
      </c>
      <c r="D334" s="17">
        <v>0.63</v>
      </c>
      <c r="E334" s="17">
        <v>0.1343</v>
      </c>
      <c r="F334" s="17">
        <v>1</v>
      </c>
      <c r="G334" s="17">
        <v>22</v>
      </c>
      <c r="H334" s="16">
        <v>23</v>
      </c>
      <c r="I334" s="34">
        <f>ROUND(IF(DATA_2_M[[#This Row],[ATEMP]]="",AVERAGE(DATA_2_M[ATEMP]),DATA_2_M[[#This Row],[ATEMP]]),2)</f>
        <v>0.15</v>
      </c>
      <c r="J334" s="46">
        <f>ROUND(IF(DATA_2_M[[#This Row],[HUM]]="",AVERAGE(DATA_2_M[HUM]),DATA_2_M[[#This Row],[HUM]]),2)</f>
        <v>0.63</v>
      </c>
    </row>
    <row r="335" spans="1:10" ht="15.75" customHeight="1" x14ac:dyDescent="0.25">
      <c r="A335" s="18">
        <v>333</v>
      </c>
      <c r="B335" s="17">
        <v>334</v>
      </c>
      <c r="C335" s="17">
        <v>0.18179999999999999</v>
      </c>
      <c r="D335" s="17">
        <v>0.64</v>
      </c>
      <c r="E335" s="17">
        <v>0.1343</v>
      </c>
      <c r="F335" s="17">
        <v>2</v>
      </c>
      <c r="G335" s="17">
        <v>31</v>
      </c>
      <c r="H335" s="16">
        <v>33</v>
      </c>
      <c r="I335" s="34">
        <f>ROUND(IF(DATA_2_M[[#This Row],[ATEMP]]="",AVERAGE(DATA_2_M[ATEMP]),DATA_2_M[[#This Row],[ATEMP]]),2)</f>
        <v>0.18</v>
      </c>
      <c r="J335" s="46">
        <f>ROUND(IF(DATA_2_M[[#This Row],[HUM]]="",AVERAGE(DATA_2_M[HUM]),DATA_2_M[[#This Row],[HUM]]),2)</f>
        <v>0.64</v>
      </c>
    </row>
    <row r="336" spans="1:10" ht="15.75" customHeight="1" x14ac:dyDescent="0.25">
      <c r="A336" s="18">
        <v>334</v>
      </c>
      <c r="B336" s="17">
        <v>335</v>
      </c>
      <c r="C336" s="17">
        <v>0.19700000000000001</v>
      </c>
      <c r="D336" s="17">
        <v>0.59</v>
      </c>
      <c r="E336" s="17">
        <v>0.16420000000000001</v>
      </c>
      <c r="F336" s="17">
        <v>2</v>
      </c>
      <c r="G336" s="17">
        <v>57</v>
      </c>
      <c r="H336" s="16">
        <v>59</v>
      </c>
      <c r="I336" s="34">
        <f>ROUND(IF(DATA_2_M[[#This Row],[ATEMP]]="",AVERAGE(DATA_2_M[ATEMP]),DATA_2_M[[#This Row],[ATEMP]]),2)</f>
        <v>0.2</v>
      </c>
      <c r="J336" s="46">
        <f>ROUND(IF(DATA_2_M[[#This Row],[HUM]]="",AVERAGE(DATA_2_M[HUM]),DATA_2_M[[#This Row],[HUM]]),2)</f>
        <v>0.59</v>
      </c>
    </row>
    <row r="337" spans="1:10" ht="15.75" customHeight="1" x14ac:dyDescent="0.25">
      <c r="A337" s="18">
        <v>335</v>
      </c>
      <c r="B337" s="17">
        <v>336</v>
      </c>
      <c r="C337" s="17">
        <v>0.19700000000000001</v>
      </c>
      <c r="D337" s="17">
        <v>0.55000000000000004</v>
      </c>
      <c r="E337" s="17">
        <v>0.22389999999999999</v>
      </c>
      <c r="F337" s="17">
        <v>18</v>
      </c>
      <c r="G337" s="17">
        <v>54</v>
      </c>
      <c r="H337" s="16">
        <v>72</v>
      </c>
      <c r="I337" s="34">
        <f>ROUND(IF(DATA_2_M[[#This Row],[ATEMP]]="",AVERAGE(DATA_2_M[ATEMP]),DATA_2_M[[#This Row],[ATEMP]]),2)</f>
        <v>0.2</v>
      </c>
      <c r="J337" s="46">
        <f>ROUND(IF(DATA_2_M[[#This Row],[HUM]]="",AVERAGE(DATA_2_M[HUM]),DATA_2_M[[#This Row],[HUM]]),2)</f>
        <v>0.55000000000000004</v>
      </c>
    </row>
    <row r="338" spans="1:10" ht="15.75" customHeight="1" x14ac:dyDescent="0.25">
      <c r="A338" s="18">
        <v>336</v>
      </c>
      <c r="B338" s="17">
        <v>337</v>
      </c>
      <c r="C338" s="17">
        <v>0.2273</v>
      </c>
      <c r="D338" s="17">
        <v>0.48</v>
      </c>
      <c r="E338" s="17">
        <v>0.22389999999999999</v>
      </c>
      <c r="F338" s="17">
        <v>15</v>
      </c>
      <c r="G338" s="17">
        <v>74</v>
      </c>
      <c r="H338" s="16">
        <v>89</v>
      </c>
      <c r="I338" s="34">
        <f>ROUND(IF(DATA_2_M[[#This Row],[ATEMP]]="",AVERAGE(DATA_2_M[ATEMP]),DATA_2_M[[#This Row],[ATEMP]]),2)</f>
        <v>0.23</v>
      </c>
      <c r="J338" s="46">
        <f>ROUND(IF(DATA_2_M[[#This Row],[HUM]]="",AVERAGE(DATA_2_M[HUM]),DATA_2_M[[#This Row],[HUM]]),2)</f>
        <v>0.48</v>
      </c>
    </row>
    <row r="339" spans="1:10" ht="15.75" customHeight="1" x14ac:dyDescent="0.25">
      <c r="A339" s="18">
        <v>337</v>
      </c>
      <c r="B339" s="17">
        <v>338</v>
      </c>
      <c r="C339" s="17">
        <v>0.2576</v>
      </c>
      <c r="D339" s="17">
        <v>0.38</v>
      </c>
      <c r="E339" s="17">
        <v>0.29849999999999999</v>
      </c>
      <c r="F339" s="17">
        <v>21</v>
      </c>
      <c r="G339" s="17">
        <v>80</v>
      </c>
      <c r="H339" s="16">
        <v>101</v>
      </c>
      <c r="I339" s="34">
        <f>ROUND(IF(DATA_2_M[[#This Row],[ATEMP]]="",AVERAGE(DATA_2_M[ATEMP]),DATA_2_M[[#This Row],[ATEMP]]),2)</f>
        <v>0.26</v>
      </c>
      <c r="J339" s="46">
        <f>ROUND(IF(DATA_2_M[[#This Row],[HUM]]="",AVERAGE(DATA_2_M[HUM]),DATA_2_M[[#This Row],[HUM]]),2)</f>
        <v>0.38</v>
      </c>
    </row>
    <row r="340" spans="1:10" ht="15.75" customHeight="1" x14ac:dyDescent="0.25">
      <c r="A340" s="18">
        <v>338</v>
      </c>
      <c r="B340" s="17">
        <v>339</v>
      </c>
      <c r="C340" s="17">
        <v>0.28789999999999999</v>
      </c>
      <c r="D340" s="17">
        <v>0.39</v>
      </c>
      <c r="E340" s="17">
        <v>0.28360000000000002</v>
      </c>
      <c r="F340" s="17">
        <v>26</v>
      </c>
      <c r="G340" s="17">
        <v>92</v>
      </c>
      <c r="H340" s="16">
        <v>118</v>
      </c>
      <c r="I340" s="34">
        <f>ROUND(IF(DATA_2_M[[#This Row],[ATEMP]]="",AVERAGE(DATA_2_M[ATEMP]),DATA_2_M[[#This Row],[ATEMP]]),2)</f>
        <v>0.28999999999999998</v>
      </c>
      <c r="J340" s="46">
        <f>ROUND(IF(DATA_2_M[[#This Row],[HUM]]="",AVERAGE(DATA_2_M[HUM]),DATA_2_M[[#This Row],[HUM]]),2)</f>
        <v>0.39</v>
      </c>
    </row>
    <row r="341" spans="1:10" ht="15.75" customHeight="1" x14ac:dyDescent="0.25">
      <c r="A341" s="18">
        <v>339</v>
      </c>
      <c r="B341" s="17">
        <v>340</v>
      </c>
      <c r="C341" s="17">
        <v>0.31819999999999998</v>
      </c>
      <c r="D341" s="17">
        <v>0.36</v>
      </c>
      <c r="E341" s="17">
        <v>0.19400000000000001</v>
      </c>
      <c r="F341" s="17">
        <v>21</v>
      </c>
      <c r="G341" s="17">
        <v>108</v>
      </c>
      <c r="H341" s="16">
        <v>129</v>
      </c>
      <c r="I341" s="34">
        <f>ROUND(IF(DATA_2_M[[#This Row],[ATEMP]]="",AVERAGE(DATA_2_M[ATEMP]),DATA_2_M[[#This Row],[ATEMP]]),2)</f>
        <v>0.32</v>
      </c>
      <c r="J341" s="46">
        <f>ROUND(IF(DATA_2_M[[#This Row],[HUM]]="",AVERAGE(DATA_2_M[HUM]),DATA_2_M[[#This Row],[HUM]]),2)</f>
        <v>0.36</v>
      </c>
    </row>
    <row r="342" spans="1:10" ht="15.75" customHeight="1" x14ac:dyDescent="0.25">
      <c r="A342" s="18">
        <v>340</v>
      </c>
      <c r="B342" s="17">
        <v>341</v>
      </c>
      <c r="C342" s="17">
        <v>0.33329999999999999</v>
      </c>
      <c r="D342" s="17">
        <v>0.34</v>
      </c>
      <c r="E342" s="17">
        <v>0.19400000000000001</v>
      </c>
      <c r="F342" s="17">
        <v>33</v>
      </c>
      <c r="G342" s="17">
        <v>95</v>
      </c>
      <c r="H342" s="16">
        <v>128</v>
      </c>
      <c r="I342" s="34">
        <f>ROUND(IF(DATA_2_M[[#This Row],[ATEMP]]="",AVERAGE(DATA_2_M[ATEMP]),DATA_2_M[[#This Row],[ATEMP]]),2)</f>
        <v>0.33</v>
      </c>
      <c r="J342" s="46">
        <f>ROUND(IF(DATA_2_M[[#This Row],[HUM]]="",AVERAGE(DATA_2_M[HUM]),DATA_2_M[[#This Row],[HUM]]),2)</f>
        <v>0.34</v>
      </c>
    </row>
    <row r="343" spans="1:10" ht="15.75" customHeight="1" x14ac:dyDescent="0.25">
      <c r="A343" s="18">
        <v>341</v>
      </c>
      <c r="B343" s="17">
        <v>342</v>
      </c>
      <c r="C343" s="17">
        <v>0.30299999999999999</v>
      </c>
      <c r="D343" s="17">
        <v>0.36</v>
      </c>
      <c r="E343" s="17">
        <v>0.28360000000000002</v>
      </c>
      <c r="F343" s="17">
        <v>29</v>
      </c>
      <c r="G343" s="17">
        <v>54</v>
      </c>
      <c r="H343" s="16">
        <v>83</v>
      </c>
      <c r="I343" s="34">
        <f>ROUND(IF(DATA_2_M[[#This Row],[ATEMP]]="",AVERAGE(DATA_2_M[ATEMP]),DATA_2_M[[#This Row],[ATEMP]]),2)</f>
        <v>0.3</v>
      </c>
      <c r="J343" s="46">
        <f>ROUND(IF(DATA_2_M[[#This Row],[HUM]]="",AVERAGE(DATA_2_M[HUM]),DATA_2_M[[#This Row],[HUM]]),2)</f>
        <v>0.36</v>
      </c>
    </row>
    <row r="344" spans="1:10" ht="15.75" customHeight="1" x14ac:dyDescent="0.25">
      <c r="A344" s="18">
        <v>342</v>
      </c>
      <c r="B344" s="17">
        <v>343</v>
      </c>
      <c r="C344" s="17">
        <v>0.28789999999999999</v>
      </c>
      <c r="D344" s="17">
        <v>0.45</v>
      </c>
      <c r="E344" s="17">
        <v>0.25369999999999998</v>
      </c>
      <c r="F344" s="17">
        <v>15</v>
      </c>
      <c r="G344" s="17">
        <v>69</v>
      </c>
      <c r="H344" s="16">
        <v>84</v>
      </c>
      <c r="I344" s="34">
        <f>ROUND(IF(DATA_2_M[[#This Row],[ATEMP]]="",AVERAGE(DATA_2_M[ATEMP]),DATA_2_M[[#This Row],[ATEMP]]),2)</f>
        <v>0.28999999999999998</v>
      </c>
      <c r="J344" s="46">
        <f>ROUND(IF(DATA_2_M[[#This Row],[HUM]]="",AVERAGE(DATA_2_M[HUM]),DATA_2_M[[#This Row],[HUM]]),2)</f>
        <v>0.45</v>
      </c>
    </row>
    <row r="345" spans="1:10" ht="15.75" customHeight="1" x14ac:dyDescent="0.25">
      <c r="A345" s="18">
        <v>343</v>
      </c>
      <c r="B345" s="17">
        <v>344</v>
      </c>
      <c r="C345" s="17">
        <v>0.30299999999999999</v>
      </c>
      <c r="D345" s="17">
        <v>0.39</v>
      </c>
      <c r="E345" s="17">
        <v>0.25369999999999998</v>
      </c>
      <c r="F345" s="17">
        <v>14</v>
      </c>
      <c r="G345" s="17">
        <v>60</v>
      </c>
      <c r="H345" s="16">
        <v>74</v>
      </c>
      <c r="I345" s="34">
        <f>ROUND(IF(DATA_2_M[[#This Row],[ATEMP]]="",AVERAGE(DATA_2_M[ATEMP]),DATA_2_M[[#This Row],[ATEMP]]),2)</f>
        <v>0.3</v>
      </c>
      <c r="J345" s="46">
        <f>ROUND(IF(DATA_2_M[[#This Row],[HUM]]="",AVERAGE(DATA_2_M[HUM]),DATA_2_M[[#This Row],[HUM]]),2)</f>
        <v>0.39</v>
      </c>
    </row>
    <row r="346" spans="1:10" ht="15.75" customHeight="1" x14ac:dyDescent="0.25">
      <c r="A346" s="18">
        <v>344</v>
      </c>
      <c r="B346" s="17">
        <v>345</v>
      </c>
      <c r="C346" s="17">
        <v>0.30299999999999999</v>
      </c>
      <c r="D346" s="17">
        <v>0.39</v>
      </c>
      <c r="E346" s="17">
        <v>0.25369999999999998</v>
      </c>
      <c r="F346" s="17">
        <v>6</v>
      </c>
      <c r="G346" s="17">
        <v>35</v>
      </c>
      <c r="H346" s="16">
        <v>41</v>
      </c>
      <c r="I346" s="34">
        <f>ROUND(IF(DATA_2_M[[#This Row],[ATEMP]]="",AVERAGE(DATA_2_M[ATEMP]),DATA_2_M[[#This Row],[ATEMP]]),2)</f>
        <v>0.3</v>
      </c>
      <c r="J346" s="46">
        <f>ROUND(IF(DATA_2_M[[#This Row],[HUM]]="",AVERAGE(DATA_2_M[HUM]),DATA_2_M[[#This Row],[HUM]]),2)</f>
        <v>0.39</v>
      </c>
    </row>
    <row r="347" spans="1:10" ht="15.75" customHeight="1" x14ac:dyDescent="0.25">
      <c r="A347" s="18">
        <v>345</v>
      </c>
      <c r="B347" s="17">
        <v>346</v>
      </c>
      <c r="C347" s="17">
        <v>0.30299999999999999</v>
      </c>
      <c r="D347" s="17">
        <v>0.39</v>
      </c>
      <c r="E347" s="17">
        <v>0.22389999999999999</v>
      </c>
      <c r="F347" s="17">
        <v>6</v>
      </c>
      <c r="G347" s="17">
        <v>51</v>
      </c>
      <c r="H347" s="16">
        <v>57</v>
      </c>
      <c r="I347" s="34">
        <f>ROUND(IF(DATA_2_M[[#This Row],[ATEMP]]="",AVERAGE(DATA_2_M[ATEMP]),DATA_2_M[[#This Row],[ATEMP]]),2)</f>
        <v>0.3</v>
      </c>
      <c r="J347" s="46">
        <f>ROUND(IF(DATA_2_M[[#This Row],[HUM]]="",AVERAGE(DATA_2_M[HUM]),DATA_2_M[[#This Row],[HUM]]),2)</f>
        <v>0.39</v>
      </c>
    </row>
    <row r="348" spans="1:10" ht="15.75" customHeight="1" x14ac:dyDescent="0.25">
      <c r="A348" s="18">
        <v>346</v>
      </c>
      <c r="B348" s="17">
        <v>347</v>
      </c>
      <c r="C348" s="17">
        <v>0.31819999999999998</v>
      </c>
      <c r="D348" s="17">
        <v>0.42</v>
      </c>
      <c r="E348" s="17">
        <v>0.1045</v>
      </c>
      <c r="F348" s="17">
        <v>0</v>
      </c>
      <c r="G348" s="17">
        <v>26</v>
      </c>
      <c r="H348" s="16">
        <v>26</v>
      </c>
      <c r="I348" s="34">
        <f>ROUND(IF(DATA_2_M[[#This Row],[ATEMP]]="",AVERAGE(DATA_2_M[ATEMP]),DATA_2_M[[#This Row],[ATEMP]]),2)</f>
        <v>0.32</v>
      </c>
      <c r="J348" s="46">
        <f>ROUND(IF(DATA_2_M[[#This Row],[HUM]]="",AVERAGE(DATA_2_M[HUM]),DATA_2_M[[#This Row],[HUM]]),2)</f>
        <v>0.42</v>
      </c>
    </row>
    <row r="349" spans="1:10" ht="15.75" customHeight="1" x14ac:dyDescent="0.25">
      <c r="A349" s="18">
        <v>347</v>
      </c>
      <c r="B349" s="17">
        <v>348</v>
      </c>
      <c r="C349" s="17">
        <v>0.28789999999999999</v>
      </c>
      <c r="D349" s="17">
        <v>0.45</v>
      </c>
      <c r="E349" s="17">
        <v>0.28360000000000002</v>
      </c>
      <c r="F349" s="17">
        <v>5</v>
      </c>
      <c r="G349" s="17">
        <v>39</v>
      </c>
      <c r="H349" s="16">
        <v>44</v>
      </c>
      <c r="I349" s="34">
        <f>ROUND(IF(DATA_2_M[[#This Row],[ATEMP]]="",AVERAGE(DATA_2_M[ATEMP]),DATA_2_M[[#This Row],[ATEMP]]),2)</f>
        <v>0.28999999999999998</v>
      </c>
      <c r="J349" s="46">
        <f>ROUND(IF(DATA_2_M[[#This Row],[HUM]]="",AVERAGE(DATA_2_M[HUM]),DATA_2_M[[#This Row],[HUM]]),2)</f>
        <v>0.45</v>
      </c>
    </row>
    <row r="350" spans="1:10" ht="15.75" customHeight="1" x14ac:dyDescent="0.25">
      <c r="A350" s="18">
        <v>348</v>
      </c>
      <c r="B350" s="17">
        <v>349</v>
      </c>
      <c r="C350" s="17">
        <v>0.30299999999999999</v>
      </c>
      <c r="D350" s="17">
        <v>0.56000000000000005</v>
      </c>
      <c r="E350" s="17">
        <v>0</v>
      </c>
      <c r="F350" s="17">
        <v>6</v>
      </c>
      <c r="G350" s="17">
        <v>33</v>
      </c>
      <c r="H350" s="16">
        <v>39</v>
      </c>
      <c r="I350" s="34">
        <f>ROUND(IF(DATA_2_M[[#This Row],[ATEMP]]="",AVERAGE(DATA_2_M[ATEMP]),DATA_2_M[[#This Row],[ATEMP]]),2)</f>
        <v>0.3</v>
      </c>
      <c r="J350" s="46">
        <f>ROUND(IF(DATA_2_M[[#This Row],[HUM]]="",AVERAGE(DATA_2_M[HUM]),DATA_2_M[[#This Row],[HUM]]),2)</f>
        <v>0.56000000000000005</v>
      </c>
    </row>
    <row r="351" spans="1:10" ht="15.75" customHeight="1" x14ac:dyDescent="0.25">
      <c r="A351" s="18">
        <v>349</v>
      </c>
      <c r="B351" s="17">
        <v>350</v>
      </c>
      <c r="C351" s="17">
        <v>0.2727</v>
      </c>
      <c r="D351" s="17">
        <v>0.56000000000000005</v>
      </c>
      <c r="E351" s="17">
        <v>0.1343</v>
      </c>
      <c r="F351" s="17">
        <v>4</v>
      </c>
      <c r="G351" s="17">
        <v>19</v>
      </c>
      <c r="H351" s="16">
        <v>23</v>
      </c>
      <c r="I351" s="34">
        <f>ROUND(IF(DATA_2_M[[#This Row],[ATEMP]]="",AVERAGE(DATA_2_M[ATEMP]),DATA_2_M[[#This Row],[ATEMP]]),2)</f>
        <v>0.27</v>
      </c>
      <c r="J351" s="46">
        <f>ROUND(IF(DATA_2_M[[#This Row],[HUM]]="",AVERAGE(DATA_2_M[HUM]),DATA_2_M[[#This Row],[HUM]]),2)</f>
        <v>0.56000000000000005</v>
      </c>
    </row>
    <row r="352" spans="1:10" ht="15.75" customHeight="1" x14ac:dyDescent="0.25">
      <c r="A352" s="18">
        <v>350</v>
      </c>
      <c r="B352" s="17">
        <v>351</v>
      </c>
      <c r="C352" s="17">
        <v>0.28789999999999999</v>
      </c>
      <c r="D352" s="17">
        <v>0.56000000000000005</v>
      </c>
      <c r="E352" s="17">
        <v>8.9599999999999999E-2</v>
      </c>
      <c r="F352" s="17">
        <v>3</v>
      </c>
      <c r="G352" s="17">
        <v>13</v>
      </c>
      <c r="H352" s="16">
        <v>16</v>
      </c>
      <c r="I352" s="34">
        <f>ROUND(IF(DATA_2_M[[#This Row],[ATEMP]]="",AVERAGE(DATA_2_M[ATEMP]),DATA_2_M[[#This Row],[ATEMP]]),2)</f>
        <v>0.28999999999999998</v>
      </c>
      <c r="J352" s="46">
        <f>ROUND(IF(DATA_2_M[[#This Row],[HUM]]="",AVERAGE(DATA_2_M[HUM]),DATA_2_M[[#This Row],[HUM]]),2)</f>
        <v>0.56000000000000005</v>
      </c>
    </row>
    <row r="353" spans="1:10" ht="15.75" customHeight="1" x14ac:dyDescent="0.25">
      <c r="A353" s="18">
        <v>351</v>
      </c>
      <c r="B353" s="17">
        <v>352</v>
      </c>
      <c r="C353" s="17">
        <v>0.2727</v>
      </c>
      <c r="D353" s="17">
        <v>0.69</v>
      </c>
      <c r="E353" s="17">
        <v>0</v>
      </c>
      <c r="F353" s="17">
        <v>9</v>
      </c>
      <c r="G353" s="17">
        <v>6</v>
      </c>
      <c r="H353" s="16">
        <v>15</v>
      </c>
      <c r="I353" s="34">
        <f>ROUND(IF(DATA_2_M[[#This Row],[ATEMP]]="",AVERAGE(DATA_2_M[ATEMP]),DATA_2_M[[#This Row],[ATEMP]]),2)</f>
        <v>0.27</v>
      </c>
      <c r="J353" s="46">
        <f>ROUND(IF(DATA_2_M[[#This Row],[HUM]]="",AVERAGE(DATA_2_M[HUM]),DATA_2_M[[#This Row],[HUM]]),2)</f>
        <v>0.69</v>
      </c>
    </row>
    <row r="354" spans="1:10" ht="15.75" customHeight="1" x14ac:dyDescent="0.25">
      <c r="A354" s="18">
        <v>352</v>
      </c>
      <c r="B354" s="17">
        <v>353</v>
      </c>
      <c r="C354" s="17">
        <v>0.2576</v>
      </c>
      <c r="D354" s="17">
        <v>0.56000000000000005</v>
      </c>
      <c r="E354" s="17">
        <v>0.16420000000000001</v>
      </c>
      <c r="F354" s="17">
        <v>0</v>
      </c>
      <c r="G354" s="17">
        <v>1</v>
      </c>
      <c r="H354" s="16">
        <v>1</v>
      </c>
      <c r="I354" s="34">
        <f>ROUND(IF(DATA_2_M[[#This Row],[ATEMP]]="",AVERAGE(DATA_2_M[ATEMP]),DATA_2_M[[#This Row],[ATEMP]]),2)</f>
        <v>0.26</v>
      </c>
      <c r="J354" s="46">
        <f>ROUND(IF(DATA_2_M[[#This Row],[HUM]]="",AVERAGE(DATA_2_M[HUM]),DATA_2_M[[#This Row],[HUM]]),2)</f>
        <v>0.56000000000000005</v>
      </c>
    </row>
    <row r="355" spans="1:10" ht="15.75" customHeight="1" x14ac:dyDescent="0.25">
      <c r="A355" s="18">
        <v>353</v>
      </c>
      <c r="B355" s="17">
        <v>354</v>
      </c>
      <c r="C355" s="17">
        <v>0.2576</v>
      </c>
      <c r="D355" s="17">
        <v>0.56000000000000005</v>
      </c>
      <c r="E355" s="17">
        <v>0.16420000000000001</v>
      </c>
      <c r="F355" s="17">
        <v>1</v>
      </c>
      <c r="G355" s="17">
        <v>1</v>
      </c>
      <c r="H355" s="16">
        <v>2</v>
      </c>
      <c r="I355" s="34">
        <f>ROUND(IF(DATA_2_M[[#This Row],[ATEMP]]="",AVERAGE(DATA_2_M[ATEMP]),DATA_2_M[[#This Row],[ATEMP]]),2)</f>
        <v>0.26</v>
      </c>
      <c r="J355" s="46">
        <f>ROUND(IF(DATA_2_M[[#This Row],[HUM]]="",AVERAGE(DATA_2_M[HUM]),DATA_2_M[[#This Row],[HUM]]),2)</f>
        <v>0.56000000000000005</v>
      </c>
    </row>
    <row r="356" spans="1:10" ht="15.75" customHeight="1" x14ac:dyDescent="0.25">
      <c r="A356" s="18">
        <v>354</v>
      </c>
      <c r="B356" s="17">
        <v>355</v>
      </c>
      <c r="C356" s="17">
        <v>0.2576</v>
      </c>
      <c r="D356" s="17">
        <v>0.56000000000000005</v>
      </c>
      <c r="E356" s="17">
        <v>0.16420000000000001</v>
      </c>
      <c r="F356" s="17">
        <v>0</v>
      </c>
      <c r="G356" s="17">
        <v>1</v>
      </c>
      <c r="H356" s="16">
        <v>1</v>
      </c>
      <c r="I356" s="34">
        <f>ROUND(IF(DATA_2_M[[#This Row],[ATEMP]]="",AVERAGE(DATA_2_M[ATEMP]),DATA_2_M[[#This Row],[ATEMP]]),2)</f>
        <v>0.26</v>
      </c>
      <c r="J356" s="46">
        <f>ROUND(IF(DATA_2_M[[#This Row],[HUM]]="",AVERAGE(DATA_2_M[HUM]),DATA_2_M[[#This Row],[HUM]]),2)</f>
        <v>0.56000000000000005</v>
      </c>
    </row>
    <row r="357" spans="1:10" ht="15.75" customHeight="1" x14ac:dyDescent="0.25">
      <c r="A357" s="18">
        <v>355</v>
      </c>
      <c r="B357" s="17">
        <v>356</v>
      </c>
      <c r="C357" s="17">
        <v>0.21210000000000001</v>
      </c>
      <c r="D357" s="17">
        <v>0.56000000000000005</v>
      </c>
      <c r="E357" s="17">
        <v>0.29849999999999999</v>
      </c>
      <c r="F357" s="17">
        <v>0</v>
      </c>
      <c r="G357" s="17">
        <v>3</v>
      </c>
      <c r="H357" s="16">
        <v>3</v>
      </c>
      <c r="I357" s="34">
        <f>ROUND(IF(DATA_2_M[[#This Row],[ATEMP]]="",AVERAGE(DATA_2_M[ATEMP]),DATA_2_M[[#This Row],[ATEMP]]),2)</f>
        <v>0.21</v>
      </c>
      <c r="J357" s="46">
        <f>ROUND(IF(DATA_2_M[[#This Row],[HUM]]="",AVERAGE(DATA_2_M[HUM]),DATA_2_M[[#This Row],[HUM]]),2)</f>
        <v>0.56000000000000005</v>
      </c>
    </row>
    <row r="358" spans="1:10" ht="15.75" customHeight="1" x14ac:dyDescent="0.25">
      <c r="A358" s="18">
        <v>356</v>
      </c>
      <c r="B358" s="17">
        <v>357</v>
      </c>
      <c r="C358" s="17">
        <v>0.21210000000000001</v>
      </c>
      <c r="D358" s="17">
        <v>0.55000000000000004</v>
      </c>
      <c r="E358" s="17">
        <v>0.28360000000000002</v>
      </c>
      <c r="F358" s="17">
        <v>0</v>
      </c>
      <c r="G358" s="17">
        <v>18</v>
      </c>
      <c r="H358" s="16">
        <v>18</v>
      </c>
      <c r="I358" s="34">
        <f>ROUND(IF(DATA_2_M[[#This Row],[ATEMP]]="",AVERAGE(DATA_2_M[ATEMP]),DATA_2_M[[#This Row],[ATEMP]]),2)</f>
        <v>0.21</v>
      </c>
      <c r="J358" s="46">
        <f>ROUND(IF(DATA_2_M[[#This Row],[HUM]]="",AVERAGE(DATA_2_M[HUM]),DATA_2_M[[#This Row],[HUM]]),2)</f>
        <v>0.55000000000000004</v>
      </c>
    </row>
    <row r="359" spans="1:10" ht="15.75" customHeight="1" x14ac:dyDescent="0.25">
      <c r="A359" s="18">
        <v>357</v>
      </c>
      <c r="B359" s="17">
        <v>358</v>
      </c>
      <c r="C359" s="17">
        <v>0.21210000000000001</v>
      </c>
      <c r="D359" s="17">
        <v>0.51</v>
      </c>
      <c r="E359" s="17">
        <v>0.25369999999999998</v>
      </c>
      <c r="F359" s="17">
        <v>3</v>
      </c>
      <c r="G359" s="17">
        <v>29</v>
      </c>
      <c r="H359" s="16">
        <v>32</v>
      </c>
      <c r="I359" s="34">
        <f>ROUND(IF(DATA_2_M[[#This Row],[ATEMP]]="",AVERAGE(DATA_2_M[ATEMP]),DATA_2_M[[#This Row],[ATEMP]]),2)</f>
        <v>0.21</v>
      </c>
      <c r="J359" s="46">
        <f>ROUND(IF(DATA_2_M[[#This Row],[HUM]]="",AVERAGE(DATA_2_M[HUM]),DATA_2_M[[#This Row],[HUM]]),2)</f>
        <v>0.51</v>
      </c>
    </row>
    <row r="360" spans="1:10" ht="15.75" customHeight="1" x14ac:dyDescent="0.25">
      <c r="A360" s="18">
        <v>358</v>
      </c>
      <c r="B360" s="17">
        <v>359</v>
      </c>
      <c r="C360" s="17">
        <v>0.21210000000000001</v>
      </c>
      <c r="D360" s="17">
        <v>0.51</v>
      </c>
      <c r="E360" s="17">
        <v>0.28360000000000002</v>
      </c>
      <c r="F360" s="17">
        <v>8</v>
      </c>
      <c r="G360" s="17">
        <v>71</v>
      </c>
      <c r="H360" s="16">
        <v>79</v>
      </c>
      <c r="I360" s="34">
        <f>ROUND(IF(DATA_2_M[[#This Row],[ATEMP]]="",AVERAGE(DATA_2_M[ATEMP]),DATA_2_M[[#This Row],[ATEMP]]),2)</f>
        <v>0.21</v>
      </c>
      <c r="J360" s="46">
        <f>ROUND(IF(DATA_2_M[[#This Row],[HUM]]="",AVERAGE(DATA_2_M[HUM]),DATA_2_M[[#This Row],[HUM]]),2)</f>
        <v>0.51</v>
      </c>
    </row>
    <row r="361" spans="1:10" ht="15.75" customHeight="1" x14ac:dyDescent="0.25">
      <c r="A361" s="18">
        <v>359</v>
      </c>
      <c r="B361" s="17">
        <v>360</v>
      </c>
      <c r="C361" s="17">
        <v>0.2273</v>
      </c>
      <c r="D361" s="17">
        <v>0.44</v>
      </c>
      <c r="E361" s="17">
        <v>0.25369999999999998</v>
      </c>
      <c r="F361" s="17">
        <v>23</v>
      </c>
      <c r="G361" s="17">
        <v>70</v>
      </c>
      <c r="H361" s="16">
        <v>93</v>
      </c>
      <c r="I361" s="34">
        <f>ROUND(IF(DATA_2_M[[#This Row],[ATEMP]]="",AVERAGE(DATA_2_M[ATEMP]),DATA_2_M[[#This Row],[ATEMP]]),2)</f>
        <v>0.23</v>
      </c>
      <c r="J361" s="46">
        <f>ROUND(IF(DATA_2_M[[#This Row],[HUM]]="",AVERAGE(DATA_2_M[HUM]),DATA_2_M[[#This Row],[HUM]]),2)</f>
        <v>0.44</v>
      </c>
    </row>
    <row r="362" spans="1:10" ht="15.75" customHeight="1" x14ac:dyDescent="0.25">
      <c r="A362" s="18">
        <v>360</v>
      </c>
      <c r="B362" s="17">
        <v>361</v>
      </c>
      <c r="C362" s="17">
        <v>0.21210000000000001</v>
      </c>
      <c r="D362" s="17">
        <v>0.41</v>
      </c>
      <c r="E362" s="17">
        <v>0.28360000000000002</v>
      </c>
      <c r="F362" s="17">
        <v>29</v>
      </c>
      <c r="G362" s="17">
        <v>75</v>
      </c>
      <c r="H362" s="16">
        <v>104</v>
      </c>
      <c r="I362" s="34">
        <f>ROUND(IF(DATA_2_M[[#This Row],[ATEMP]]="",AVERAGE(DATA_2_M[ATEMP]),DATA_2_M[[#This Row],[ATEMP]]),2)</f>
        <v>0.21</v>
      </c>
      <c r="J362" s="46">
        <f>ROUND(IF(DATA_2_M[[#This Row],[HUM]]="",AVERAGE(DATA_2_M[HUM]),DATA_2_M[[#This Row],[HUM]]),2)</f>
        <v>0.41</v>
      </c>
    </row>
    <row r="363" spans="1:10" ht="15.75" customHeight="1" x14ac:dyDescent="0.25">
      <c r="A363" s="18">
        <v>361</v>
      </c>
      <c r="B363" s="17">
        <v>362</v>
      </c>
      <c r="C363" s="17">
        <v>0.2273</v>
      </c>
      <c r="D363" s="17">
        <v>0.35</v>
      </c>
      <c r="E363" s="17">
        <v>0.29849999999999999</v>
      </c>
      <c r="F363" s="17">
        <v>23</v>
      </c>
      <c r="G363" s="17">
        <v>95</v>
      </c>
      <c r="H363" s="16">
        <v>118</v>
      </c>
      <c r="I363" s="34">
        <f>ROUND(IF(DATA_2_M[[#This Row],[ATEMP]]="",AVERAGE(DATA_2_M[ATEMP]),DATA_2_M[[#This Row],[ATEMP]]),2)</f>
        <v>0.23</v>
      </c>
      <c r="J363" s="46">
        <f>ROUND(IF(DATA_2_M[[#This Row],[HUM]]="",AVERAGE(DATA_2_M[HUM]),DATA_2_M[[#This Row],[HUM]]),2)</f>
        <v>0.35</v>
      </c>
    </row>
    <row r="364" spans="1:10" ht="15.75" customHeight="1" x14ac:dyDescent="0.25">
      <c r="A364" s="18">
        <v>362</v>
      </c>
      <c r="B364" s="17">
        <v>363</v>
      </c>
      <c r="C364" s="17">
        <v>0.2727</v>
      </c>
      <c r="D364" s="17">
        <v>0.36</v>
      </c>
      <c r="E364" s="17">
        <v>0.25369999999999998</v>
      </c>
      <c r="F364" s="17">
        <v>22</v>
      </c>
      <c r="G364" s="17">
        <v>69</v>
      </c>
      <c r="H364" s="16">
        <v>91</v>
      </c>
      <c r="I364" s="34">
        <f>ROUND(IF(DATA_2_M[[#This Row],[ATEMP]]="",AVERAGE(DATA_2_M[ATEMP]),DATA_2_M[[#This Row],[ATEMP]]),2)</f>
        <v>0.27</v>
      </c>
      <c r="J364" s="46">
        <f>ROUND(IF(DATA_2_M[[#This Row],[HUM]]="",AVERAGE(DATA_2_M[HUM]),DATA_2_M[[#This Row],[HUM]]),2)</f>
        <v>0.36</v>
      </c>
    </row>
    <row r="365" spans="1:10" ht="15.75" customHeight="1" x14ac:dyDescent="0.25">
      <c r="A365" s="18">
        <v>363</v>
      </c>
      <c r="B365" s="17">
        <v>364</v>
      </c>
      <c r="C365" s="17">
        <v>0.2424</v>
      </c>
      <c r="D365" s="17">
        <v>0.38</v>
      </c>
      <c r="E365" s="17">
        <v>0.25369999999999998</v>
      </c>
      <c r="F365" s="17">
        <v>35</v>
      </c>
      <c r="G365" s="17">
        <v>78</v>
      </c>
      <c r="H365" s="16">
        <v>113</v>
      </c>
      <c r="I365" s="34">
        <f>ROUND(IF(DATA_2_M[[#This Row],[ATEMP]]="",AVERAGE(DATA_2_M[ATEMP]),DATA_2_M[[#This Row],[ATEMP]]),2)</f>
        <v>0.24</v>
      </c>
      <c r="J365" s="46">
        <f>ROUND(IF(DATA_2_M[[#This Row],[HUM]]="",AVERAGE(DATA_2_M[HUM]),DATA_2_M[[#This Row],[HUM]]),2)</f>
        <v>0.38</v>
      </c>
    </row>
    <row r="366" spans="1:10" ht="15.75" customHeight="1" x14ac:dyDescent="0.25">
      <c r="A366" s="18">
        <v>364</v>
      </c>
      <c r="B366" s="17">
        <v>365</v>
      </c>
      <c r="C366" s="17">
        <v>0.2273</v>
      </c>
      <c r="D366" s="17">
        <v>0.38</v>
      </c>
      <c r="E366" s="17">
        <v>0.22389999999999999</v>
      </c>
      <c r="F366" s="17">
        <v>22</v>
      </c>
      <c r="G366" s="17">
        <v>77</v>
      </c>
      <c r="H366" s="16">
        <v>99</v>
      </c>
      <c r="I366" s="34">
        <f>ROUND(IF(DATA_2_M[[#This Row],[ATEMP]]="",AVERAGE(DATA_2_M[ATEMP]),DATA_2_M[[#This Row],[ATEMP]]),2)</f>
        <v>0.23</v>
      </c>
      <c r="J366" s="46">
        <f>ROUND(IF(DATA_2_M[[#This Row],[HUM]]="",AVERAGE(DATA_2_M[HUM]),DATA_2_M[[#This Row],[HUM]]),2)</f>
        <v>0.38</v>
      </c>
    </row>
    <row r="367" spans="1:10" ht="15.75" customHeight="1" x14ac:dyDescent="0.25">
      <c r="A367" s="18">
        <v>365</v>
      </c>
      <c r="B367" s="17">
        <v>366</v>
      </c>
      <c r="C367" s="17">
        <v>0.21210000000000001</v>
      </c>
      <c r="D367" s="17">
        <v>0.37</v>
      </c>
      <c r="E367" s="17">
        <v>0.25369999999999998</v>
      </c>
      <c r="F367" s="17">
        <v>23</v>
      </c>
      <c r="G367" s="17">
        <v>82</v>
      </c>
      <c r="H367" s="16">
        <v>105</v>
      </c>
      <c r="I367" s="34">
        <f>ROUND(IF(DATA_2_M[[#This Row],[ATEMP]]="",AVERAGE(DATA_2_M[ATEMP]),DATA_2_M[[#This Row],[ATEMP]]),2)</f>
        <v>0.21</v>
      </c>
      <c r="J367" s="46">
        <f>ROUND(IF(DATA_2_M[[#This Row],[HUM]]="",AVERAGE(DATA_2_M[HUM]),DATA_2_M[[#This Row],[HUM]]),2)</f>
        <v>0.37</v>
      </c>
    </row>
    <row r="368" spans="1:10" ht="15.75" customHeight="1" x14ac:dyDescent="0.25">
      <c r="A368" s="18">
        <v>366</v>
      </c>
      <c r="B368" s="17">
        <v>367</v>
      </c>
      <c r="C368" s="17">
        <v>0.21210000000000001</v>
      </c>
      <c r="D368" s="17">
        <v>0.4</v>
      </c>
      <c r="E368" s="17">
        <v>0.16420000000000001</v>
      </c>
      <c r="F368" s="17">
        <v>11</v>
      </c>
      <c r="G368" s="17">
        <v>56</v>
      </c>
      <c r="H368" s="16">
        <v>67</v>
      </c>
      <c r="I368" s="34">
        <f>ROUND(IF(DATA_2_M[[#This Row],[ATEMP]]="",AVERAGE(DATA_2_M[ATEMP]),DATA_2_M[[#This Row],[ATEMP]]),2)</f>
        <v>0.21</v>
      </c>
      <c r="J368" s="46">
        <f>ROUND(IF(DATA_2_M[[#This Row],[HUM]]="",AVERAGE(DATA_2_M[HUM]),DATA_2_M[[#This Row],[HUM]]),2)</f>
        <v>0.4</v>
      </c>
    </row>
    <row r="369" spans="1:10" ht="15.75" customHeight="1" x14ac:dyDescent="0.25">
      <c r="A369" s="18">
        <v>367</v>
      </c>
      <c r="B369" s="17">
        <v>368</v>
      </c>
      <c r="C369" s="17">
        <v>0.19700000000000001</v>
      </c>
      <c r="D369" s="17">
        <v>0.47</v>
      </c>
      <c r="E369" s="17">
        <v>0.1343</v>
      </c>
      <c r="F369" s="17">
        <v>14</v>
      </c>
      <c r="G369" s="17">
        <v>47</v>
      </c>
      <c r="H369" s="16">
        <v>61</v>
      </c>
      <c r="I369" s="34">
        <f>ROUND(IF(DATA_2_M[[#This Row],[ATEMP]]="",AVERAGE(DATA_2_M[ATEMP]),DATA_2_M[[#This Row],[ATEMP]]),2)</f>
        <v>0.2</v>
      </c>
      <c r="J369" s="46">
        <f>ROUND(IF(DATA_2_M[[#This Row],[HUM]]="",AVERAGE(DATA_2_M[HUM]),DATA_2_M[[#This Row],[HUM]]),2)</f>
        <v>0.47</v>
      </c>
    </row>
    <row r="370" spans="1:10" ht="15.75" customHeight="1" x14ac:dyDescent="0.25">
      <c r="A370" s="18">
        <v>368</v>
      </c>
      <c r="B370" s="17">
        <v>369</v>
      </c>
      <c r="C370" s="17">
        <v>0.19700000000000001</v>
      </c>
      <c r="D370" s="17">
        <v>0.47</v>
      </c>
      <c r="E370" s="17">
        <v>0.16420000000000001</v>
      </c>
      <c r="F370" s="17">
        <v>7</v>
      </c>
      <c r="G370" s="17">
        <v>50</v>
      </c>
      <c r="H370" s="16">
        <v>57</v>
      </c>
      <c r="I370" s="34">
        <f>ROUND(IF(DATA_2_M[[#This Row],[ATEMP]]="",AVERAGE(DATA_2_M[ATEMP]),DATA_2_M[[#This Row],[ATEMP]]),2)</f>
        <v>0.2</v>
      </c>
      <c r="J370" s="46">
        <f>ROUND(IF(DATA_2_M[[#This Row],[HUM]]="",AVERAGE(DATA_2_M[HUM]),DATA_2_M[[#This Row],[HUM]]),2)</f>
        <v>0.47</v>
      </c>
    </row>
    <row r="371" spans="1:10" ht="15.75" customHeight="1" x14ac:dyDescent="0.25">
      <c r="A371" s="18">
        <v>369</v>
      </c>
      <c r="B371" s="17">
        <v>370</v>
      </c>
      <c r="C371" s="17">
        <v>0.19700000000000001</v>
      </c>
      <c r="D371" s="17">
        <v>0.51</v>
      </c>
      <c r="E371" s="17">
        <v>0.16420000000000001</v>
      </c>
      <c r="F371" s="17">
        <v>6</v>
      </c>
      <c r="G371" s="17">
        <v>22</v>
      </c>
      <c r="H371" s="16">
        <v>28</v>
      </c>
      <c r="I371" s="34">
        <f>ROUND(IF(DATA_2_M[[#This Row],[ATEMP]]="",AVERAGE(DATA_2_M[ATEMP]),DATA_2_M[[#This Row],[ATEMP]]),2)</f>
        <v>0.2</v>
      </c>
      <c r="J371" s="46">
        <f>ROUND(IF(DATA_2_M[[#This Row],[HUM]]="",AVERAGE(DATA_2_M[HUM]),DATA_2_M[[#This Row],[HUM]]),2)</f>
        <v>0.51</v>
      </c>
    </row>
    <row r="372" spans="1:10" ht="15.75" customHeight="1" x14ac:dyDescent="0.25">
      <c r="A372" s="18">
        <v>370</v>
      </c>
      <c r="B372" s="17">
        <v>371</v>
      </c>
      <c r="C372" s="17">
        <v>0.21210000000000001</v>
      </c>
      <c r="D372" s="17">
        <v>0.49</v>
      </c>
      <c r="E372" s="17">
        <v>0.1343</v>
      </c>
      <c r="F372" s="17">
        <v>2</v>
      </c>
      <c r="G372" s="17">
        <v>19</v>
      </c>
      <c r="H372" s="16">
        <v>21</v>
      </c>
      <c r="I372" s="34">
        <f>ROUND(IF(DATA_2_M[[#This Row],[ATEMP]]="",AVERAGE(DATA_2_M[ATEMP]),DATA_2_M[[#This Row],[ATEMP]]),2)</f>
        <v>0.21</v>
      </c>
      <c r="J372" s="46">
        <f>ROUND(IF(DATA_2_M[[#This Row],[HUM]]="",AVERAGE(DATA_2_M[HUM]),DATA_2_M[[#This Row],[HUM]]),2)</f>
        <v>0.49</v>
      </c>
    </row>
    <row r="373" spans="1:10" ht="15.75" customHeight="1" x14ac:dyDescent="0.25">
      <c r="A373" s="18">
        <v>371</v>
      </c>
      <c r="B373" s="17">
        <v>372</v>
      </c>
      <c r="C373" s="17">
        <v>0.2273</v>
      </c>
      <c r="D373" s="17">
        <v>0.4</v>
      </c>
      <c r="E373" s="17">
        <v>0.1045</v>
      </c>
      <c r="F373" s="17">
        <v>0</v>
      </c>
      <c r="G373" s="17">
        <v>18</v>
      </c>
      <c r="H373" s="16">
        <v>18</v>
      </c>
      <c r="I373" s="34">
        <f>ROUND(IF(DATA_2_M[[#This Row],[ATEMP]]="",AVERAGE(DATA_2_M[ATEMP]),DATA_2_M[[#This Row],[ATEMP]]),2)</f>
        <v>0.23</v>
      </c>
      <c r="J373" s="46">
        <f>ROUND(IF(DATA_2_M[[#This Row],[HUM]]="",AVERAGE(DATA_2_M[HUM]),DATA_2_M[[#This Row],[HUM]]),2)</f>
        <v>0.4</v>
      </c>
    </row>
    <row r="374" spans="1:10" ht="15.75" customHeight="1" x14ac:dyDescent="0.25">
      <c r="A374" s="18">
        <v>372</v>
      </c>
      <c r="B374" s="17">
        <v>373</v>
      </c>
      <c r="C374" s="17">
        <v>0.19700000000000001</v>
      </c>
      <c r="D374" s="17">
        <v>0.47</v>
      </c>
      <c r="E374" s="17">
        <v>0.22389999999999999</v>
      </c>
      <c r="F374" s="17">
        <v>1</v>
      </c>
      <c r="G374" s="17">
        <v>16</v>
      </c>
      <c r="H374" s="16">
        <v>17</v>
      </c>
      <c r="I374" s="34">
        <f>ROUND(IF(DATA_2_M[[#This Row],[ATEMP]]="",AVERAGE(DATA_2_M[ATEMP]),DATA_2_M[[#This Row],[ATEMP]]),2)</f>
        <v>0.2</v>
      </c>
      <c r="J374" s="46">
        <f>ROUND(IF(DATA_2_M[[#This Row],[HUM]]="",AVERAGE(DATA_2_M[HUM]),DATA_2_M[[#This Row],[HUM]]),2)</f>
        <v>0.47</v>
      </c>
    </row>
    <row r="375" spans="1:10" ht="15.75" customHeight="1" x14ac:dyDescent="0.25">
      <c r="A375" s="18">
        <v>373</v>
      </c>
      <c r="B375" s="17">
        <v>374</v>
      </c>
      <c r="C375" s="17">
        <v>0.19700000000000001</v>
      </c>
      <c r="D375" s="17">
        <v>0.44</v>
      </c>
      <c r="E375" s="17">
        <v>0.19400000000000001</v>
      </c>
      <c r="F375" s="17">
        <v>1</v>
      </c>
      <c r="G375" s="17">
        <v>15</v>
      </c>
      <c r="H375" s="16">
        <v>16</v>
      </c>
      <c r="I375" s="34">
        <f>ROUND(IF(DATA_2_M[[#This Row],[ATEMP]]="",AVERAGE(DATA_2_M[ATEMP]),DATA_2_M[[#This Row],[ATEMP]]),2)</f>
        <v>0.2</v>
      </c>
      <c r="J375" s="46">
        <f>ROUND(IF(DATA_2_M[[#This Row],[HUM]]="",AVERAGE(DATA_2_M[HUM]),DATA_2_M[[#This Row],[HUM]]),2)</f>
        <v>0.44</v>
      </c>
    </row>
    <row r="376" spans="1:10" ht="15.75" customHeight="1" x14ac:dyDescent="0.25">
      <c r="A376" s="18">
        <v>374</v>
      </c>
      <c r="B376" s="17">
        <v>375</v>
      </c>
      <c r="C376" s="17">
        <v>0.16669999999999999</v>
      </c>
      <c r="D376" s="17">
        <v>0.43</v>
      </c>
      <c r="E376" s="17">
        <v>0.25369999999999998</v>
      </c>
      <c r="F376" s="17">
        <v>0</v>
      </c>
      <c r="G376" s="17">
        <v>8</v>
      </c>
      <c r="H376" s="16">
        <v>8</v>
      </c>
      <c r="I376" s="34">
        <f>ROUND(IF(DATA_2_M[[#This Row],[ATEMP]]="",AVERAGE(DATA_2_M[ATEMP]),DATA_2_M[[#This Row],[ATEMP]]),2)</f>
        <v>0.17</v>
      </c>
      <c r="J376" s="46">
        <f>ROUND(IF(DATA_2_M[[#This Row],[HUM]]="",AVERAGE(DATA_2_M[HUM]),DATA_2_M[[#This Row],[HUM]]),2)</f>
        <v>0.43</v>
      </c>
    </row>
    <row r="377" spans="1:10" ht="15.75" customHeight="1" x14ac:dyDescent="0.25">
      <c r="A377" s="18">
        <v>375</v>
      </c>
      <c r="B377" s="17">
        <v>376</v>
      </c>
      <c r="C377" s="17">
        <v>0.18179999999999999</v>
      </c>
      <c r="D377" s="17">
        <v>0.43</v>
      </c>
      <c r="E377" s="17">
        <v>0.19400000000000001</v>
      </c>
      <c r="F377" s="17">
        <v>0</v>
      </c>
      <c r="G377" s="17">
        <v>2</v>
      </c>
      <c r="H377" s="16">
        <v>2</v>
      </c>
      <c r="I377" s="34">
        <f>ROUND(IF(DATA_2_M[[#This Row],[ATEMP]]="",AVERAGE(DATA_2_M[ATEMP]),DATA_2_M[[#This Row],[ATEMP]]),2)</f>
        <v>0.18</v>
      </c>
      <c r="J377" s="46">
        <f>ROUND(IF(DATA_2_M[[#This Row],[HUM]]="",AVERAGE(DATA_2_M[HUM]),DATA_2_M[[#This Row],[HUM]]),2)</f>
        <v>0.43</v>
      </c>
    </row>
    <row r="378" spans="1:10" ht="15.75" customHeight="1" x14ac:dyDescent="0.25">
      <c r="A378" s="18">
        <v>376</v>
      </c>
      <c r="B378" s="17">
        <v>377</v>
      </c>
      <c r="C378" s="17">
        <v>0.19700000000000001</v>
      </c>
      <c r="D378" s="17">
        <v>0.43</v>
      </c>
      <c r="E378" s="17">
        <v>0.1343</v>
      </c>
      <c r="F378" s="17">
        <v>1</v>
      </c>
      <c r="G378" s="17">
        <v>2</v>
      </c>
      <c r="H378" s="16">
        <v>3</v>
      </c>
      <c r="I378" s="34">
        <f>ROUND(IF(DATA_2_M[[#This Row],[ATEMP]]="",AVERAGE(DATA_2_M[ATEMP]),DATA_2_M[[#This Row],[ATEMP]]),2)</f>
        <v>0.2</v>
      </c>
      <c r="J378" s="46">
        <f>ROUND(IF(DATA_2_M[[#This Row],[HUM]]="",AVERAGE(DATA_2_M[HUM]),DATA_2_M[[#This Row],[HUM]]),2)</f>
        <v>0.43</v>
      </c>
    </row>
    <row r="379" spans="1:10" ht="15.75" customHeight="1" x14ac:dyDescent="0.25">
      <c r="A379" s="18">
        <v>377</v>
      </c>
      <c r="B379" s="17">
        <v>378</v>
      </c>
      <c r="C379" s="17">
        <v>0.19700000000000001</v>
      </c>
      <c r="D379" s="17">
        <v>0.43</v>
      </c>
      <c r="E379" s="17">
        <v>0.16420000000000001</v>
      </c>
      <c r="F379" s="17">
        <v>0</v>
      </c>
      <c r="G379" s="17">
        <v>1</v>
      </c>
      <c r="H379" s="16">
        <v>1</v>
      </c>
      <c r="I379" s="34">
        <f>ROUND(IF(DATA_2_M[[#This Row],[ATEMP]]="",AVERAGE(DATA_2_M[ATEMP]),DATA_2_M[[#This Row],[ATEMP]]),2)</f>
        <v>0.2</v>
      </c>
      <c r="J379" s="46">
        <f>ROUND(IF(DATA_2_M[[#This Row],[HUM]]="",AVERAGE(DATA_2_M[HUM]),DATA_2_M[[#This Row],[HUM]]),2)</f>
        <v>0.43</v>
      </c>
    </row>
    <row r="380" spans="1:10" ht="15.75" customHeight="1" x14ac:dyDescent="0.25">
      <c r="A380" s="18">
        <v>378</v>
      </c>
      <c r="B380" s="17">
        <v>379</v>
      </c>
      <c r="C380" s="17">
        <v>0.18179999999999999</v>
      </c>
      <c r="D380" s="17">
        <v>0.43</v>
      </c>
      <c r="E380" s="17">
        <v>0.19400000000000001</v>
      </c>
      <c r="F380" s="17">
        <v>0</v>
      </c>
      <c r="G380" s="17">
        <v>5</v>
      </c>
      <c r="H380" s="16">
        <v>5</v>
      </c>
      <c r="I380" s="34">
        <f>ROUND(IF(DATA_2_M[[#This Row],[ATEMP]]="",AVERAGE(DATA_2_M[ATEMP]),DATA_2_M[[#This Row],[ATEMP]]),2)</f>
        <v>0.18</v>
      </c>
      <c r="J380" s="46">
        <f>ROUND(IF(DATA_2_M[[#This Row],[HUM]]="",AVERAGE(DATA_2_M[HUM]),DATA_2_M[[#This Row],[HUM]]),2)</f>
        <v>0.43</v>
      </c>
    </row>
    <row r="381" spans="1:10" ht="15.75" customHeight="1" x14ac:dyDescent="0.25">
      <c r="A381" s="18">
        <v>379</v>
      </c>
      <c r="B381" s="17">
        <v>380</v>
      </c>
      <c r="C381" s="17">
        <v>0.18179999999999999</v>
      </c>
      <c r="D381" s="17">
        <v>0.5</v>
      </c>
      <c r="E381" s="17">
        <v>0.1343</v>
      </c>
      <c r="F381" s="17">
        <v>4</v>
      </c>
      <c r="G381" s="17">
        <v>9</v>
      </c>
      <c r="H381" s="16">
        <v>13</v>
      </c>
      <c r="I381" s="34">
        <f>ROUND(IF(DATA_2_M[[#This Row],[ATEMP]]="",AVERAGE(DATA_2_M[ATEMP]),DATA_2_M[[#This Row],[ATEMP]]),2)</f>
        <v>0.18</v>
      </c>
      <c r="J381" s="46">
        <f>ROUND(IF(DATA_2_M[[#This Row],[HUM]]="",AVERAGE(DATA_2_M[HUM]),DATA_2_M[[#This Row],[HUM]]),2)</f>
        <v>0.5</v>
      </c>
    </row>
    <row r="382" spans="1:10" ht="15.75" customHeight="1" x14ac:dyDescent="0.25">
      <c r="A382" s="18">
        <v>380</v>
      </c>
      <c r="B382" s="17">
        <v>381</v>
      </c>
      <c r="C382" s="17">
        <v>0.1515</v>
      </c>
      <c r="D382" s="17">
        <v>0.47</v>
      </c>
      <c r="E382" s="17">
        <v>0.22389999999999999</v>
      </c>
      <c r="F382" s="17">
        <v>3</v>
      </c>
      <c r="G382" s="17">
        <v>30</v>
      </c>
      <c r="H382" s="16">
        <v>33</v>
      </c>
      <c r="I382" s="34">
        <f>ROUND(IF(DATA_2_M[[#This Row],[ATEMP]]="",AVERAGE(DATA_2_M[ATEMP]),DATA_2_M[[#This Row],[ATEMP]]),2)</f>
        <v>0.15</v>
      </c>
      <c r="J382" s="46">
        <f>ROUND(IF(DATA_2_M[[#This Row],[HUM]]="",AVERAGE(DATA_2_M[HUM]),DATA_2_M[[#This Row],[HUM]]),2)</f>
        <v>0.47</v>
      </c>
    </row>
    <row r="383" spans="1:10" ht="15.75" customHeight="1" x14ac:dyDescent="0.25">
      <c r="A383" s="18">
        <v>381</v>
      </c>
      <c r="B383" s="17">
        <v>382</v>
      </c>
      <c r="C383" s="17">
        <v>0.1515</v>
      </c>
      <c r="D383" s="17">
        <v>0.47</v>
      </c>
      <c r="E383" s="17">
        <v>0.22389999999999999</v>
      </c>
      <c r="F383" s="17">
        <v>8</v>
      </c>
      <c r="G383" s="17">
        <v>39</v>
      </c>
      <c r="H383" s="16">
        <v>47</v>
      </c>
      <c r="I383" s="34">
        <f>ROUND(IF(DATA_2_M[[#This Row],[ATEMP]]="",AVERAGE(DATA_2_M[ATEMP]),DATA_2_M[[#This Row],[ATEMP]]),2)</f>
        <v>0.15</v>
      </c>
      <c r="J383" s="46">
        <f>ROUND(IF(DATA_2_M[[#This Row],[HUM]]="",AVERAGE(DATA_2_M[HUM]),DATA_2_M[[#This Row],[HUM]]),2)</f>
        <v>0.47</v>
      </c>
    </row>
    <row r="384" spans="1:10" ht="15.75" customHeight="1" x14ac:dyDescent="0.25">
      <c r="A384" s="18">
        <v>382</v>
      </c>
      <c r="B384" s="17">
        <v>383</v>
      </c>
      <c r="C384" s="17">
        <v>0.1515</v>
      </c>
      <c r="D384" s="17">
        <v>0.5</v>
      </c>
      <c r="E384" s="17">
        <v>0.25369999999999998</v>
      </c>
      <c r="F384" s="17">
        <v>7</v>
      </c>
      <c r="G384" s="17">
        <v>50</v>
      </c>
      <c r="H384" s="16">
        <v>57</v>
      </c>
      <c r="I384" s="34">
        <f>ROUND(IF(DATA_2_M[[#This Row],[ATEMP]]="",AVERAGE(DATA_2_M[ATEMP]),DATA_2_M[[#This Row],[ATEMP]]),2)</f>
        <v>0.15</v>
      </c>
      <c r="J384" s="46">
        <f>ROUND(IF(DATA_2_M[[#This Row],[HUM]]="",AVERAGE(DATA_2_M[HUM]),DATA_2_M[[#This Row],[HUM]]),2)</f>
        <v>0.5</v>
      </c>
    </row>
    <row r="385" spans="1:10" ht="15.75" customHeight="1" x14ac:dyDescent="0.25">
      <c r="A385" s="18">
        <v>383</v>
      </c>
      <c r="B385" s="17">
        <v>384</v>
      </c>
      <c r="C385" s="17">
        <v>0.1515</v>
      </c>
      <c r="D385" s="17">
        <v>0.55000000000000004</v>
      </c>
      <c r="E385" s="17">
        <v>0.19400000000000001</v>
      </c>
      <c r="F385" s="17">
        <v>9</v>
      </c>
      <c r="G385" s="17">
        <v>55</v>
      </c>
      <c r="H385" s="16">
        <v>64</v>
      </c>
      <c r="I385" s="34">
        <f>ROUND(IF(DATA_2_M[[#This Row],[ATEMP]]="",AVERAGE(DATA_2_M[ATEMP]),DATA_2_M[[#This Row],[ATEMP]]),2)</f>
        <v>0.15</v>
      </c>
      <c r="J385" s="46">
        <f>ROUND(IF(DATA_2_M[[#This Row],[HUM]]="",AVERAGE(DATA_2_M[HUM]),DATA_2_M[[#This Row],[HUM]]),2)</f>
        <v>0.55000000000000004</v>
      </c>
    </row>
    <row r="386" spans="1:10" ht="15.75" customHeight="1" x14ac:dyDescent="0.25">
      <c r="A386" s="18">
        <v>384</v>
      </c>
      <c r="B386" s="17">
        <v>385</v>
      </c>
      <c r="C386" s="17">
        <v>0.19700000000000001</v>
      </c>
      <c r="D386" s="17">
        <v>0.47</v>
      </c>
      <c r="E386" s="17">
        <v>0.1343</v>
      </c>
      <c r="F386" s="17">
        <v>10</v>
      </c>
      <c r="G386" s="17">
        <v>70</v>
      </c>
      <c r="H386" s="16">
        <v>80</v>
      </c>
      <c r="I386" s="34">
        <f>ROUND(IF(DATA_2_M[[#This Row],[ATEMP]]="",AVERAGE(DATA_2_M[ATEMP]),DATA_2_M[[#This Row],[ATEMP]]),2)</f>
        <v>0.2</v>
      </c>
      <c r="J386" s="46">
        <f>ROUND(IF(DATA_2_M[[#This Row],[HUM]]="",AVERAGE(DATA_2_M[HUM]),DATA_2_M[[#This Row],[HUM]]),2)</f>
        <v>0.47</v>
      </c>
    </row>
    <row r="387" spans="1:10" ht="15.75" customHeight="1" x14ac:dyDescent="0.25">
      <c r="A387" s="18">
        <v>385</v>
      </c>
      <c r="B387" s="17">
        <v>386</v>
      </c>
      <c r="C387" s="17">
        <v>0.19700000000000001</v>
      </c>
      <c r="D387" s="17">
        <v>0.47</v>
      </c>
      <c r="E387" s="17">
        <v>0.1343</v>
      </c>
      <c r="F387" s="17">
        <v>13</v>
      </c>
      <c r="G387" s="17">
        <v>80</v>
      </c>
      <c r="H387" s="16">
        <v>93</v>
      </c>
      <c r="I387" s="34">
        <f>ROUND(IF(DATA_2_M[[#This Row],[ATEMP]]="",AVERAGE(DATA_2_M[ATEMP]),DATA_2_M[[#This Row],[ATEMP]]),2)</f>
        <v>0.2</v>
      </c>
      <c r="J387" s="46">
        <f>ROUND(IF(DATA_2_M[[#This Row],[HUM]]="",AVERAGE(DATA_2_M[HUM]),DATA_2_M[[#This Row],[HUM]]),2)</f>
        <v>0.47</v>
      </c>
    </row>
    <row r="388" spans="1:10" ht="15.75" customHeight="1" x14ac:dyDescent="0.25">
      <c r="A388" s="18">
        <v>386</v>
      </c>
      <c r="B388" s="17">
        <v>387</v>
      </c>
      <c r="C388" s="17">
        <v>0.21210000000000001</v>
      </c>
      <c r="D388" s="17">
        <v>0.43</v>
      </c>
      <c r="E388" s="17">
        <v>0.1045</v>
      </c>
      <c r="F388" s="17">
        <v>12</v>
      </c>
      <c r="G388" s="17">
        <v>74</v>
      </c>
      <c r="H388" s="16">
        <v>86</v>
      </c>
      <c r="I388" s="34">
        <f>ROUND(IF(DATA_2_M[[#This Row],[ATEMP]]="",AVERAGE(DATA_2_M[ATEMP]),DATA_2_M[[#This Row],[ATEMP]]),2)</f>
        <v>0.21</v>
      </c>
      <c r="J388" s="46">
        <f>ROUND(IF(DATA_2_M[[#This Row],[HUM]]="",AVERAGE(DATA_2_M[HUM]),DATA_2_M[[#This Row],[HUM]]),2)</f>
        <v>0.43</v>
      </c>
    </row>
    <row r="389" spans="1:10" ht="15.75" customHeight="1" x14ac:dyDescent="0.25">
      <c r="A389" s="18">
        <v>387</v>
      </c>
      <c r="B389" s="17">
        <v>388</v>
      </c>
      <c r="C389" s="17">
        <v>0.21210000000000001</v>
      </c>
      <c r="D389" s="17">
        <v>0.47</v>
      </c>
      <c r="E389" s="17">
        <v>0.16420000000000001</v>
      </c>
      <c r="F389" s="17">
        <v>21</v>
      </c>
      <c r="G389" s="17">
        <v>72</v>
      </c>
      <c r="H389" s="16">
        <v>93</v>
      </c>
      <c r="I389" s="34">
        <f>ROUND(IF(DATA_2_M[[#This Row],[ATEMP]]="",AVERAGE(DATA_2_M[ATEMP]),DATA_2_M[[#This Row],[ATEMP]]),2)</f>
        <v>0.21</v>
      </c>
      <c r="J389" s="46">
        <f>ROUND(IF(DATA_2_M[[#This Row],[HUM]]="",AVERAGE(DATA_2_M[HUM]),DATA_2_M[[#This Row],[HUM]]),2)</f>
        <v>0.47</v>
      </c>
    </row>
    <row r="390" spans="1:10" ht="15.75" customHeight="1" x14ac:dyDescent="0.25">
      <c r="A390" s="18">
        <v>388</v>
      </c>
      <c r="B390" s="17">
        <v>389</v>
      </c>
      <c r="C390" s="17">
        <v>0.21210000000000001</v>
      </c>
      <c r="D390" s="17">
        <v>0.47</v>
      </c>
      <c r="E390" s="17">
        <v>0.16420000000000001</v>
      </c>
      <c r="F390" s="17">
        <v>6</v>
      </c>
      <c r="G390" s="17">
        <v>76</v>
      </c>
      <c r="H390" s="16">
        <v>82</v>
      </c>
      <c r="I390" s="34">
        <f>ROUND(IF(DATA_2_M[[#This Row],[ATEMP]]="",AVERAGE(DATA_2_M[ATEMP]),DATA_2_M[[#This Row],[ATEMP]]),2)</f>
        <v>0.21</v>
      </c>
      <c r="J390" s="46">
        <f>ROUND(IF(DATA_2_M[[#This Row],[HUM]]="",AVERAGE(DATA_2_M[HUM]),DATA_2_M[[#This Row],[HUM]]),2)</f>
        <v>0.47</v>
      </c>
    </row>
    <row r="391" spans="1:10" ht="15.75" customHeight="1" x14ac:dyDescent="0.25">
      <c r="A391" s="18">
        <v>389</v>
      </c>
      <c r="B391" s="17">
        <v>390</v>
      </c>
      <c r="C391" s="17">
        <v>0.19700000000000001</v>
      </c>
      <c r="D391" s="17">
        <v>0.51</v>
      </c>
      <c r="E391" s="17">
        <v>0.19400000000000001</v>
      </c>
      <c r="F391" s="17">
        <v>4</v>
      </c>
      <c r="G391" s="17">
        <v>67</v>
      </c>
      <c r="H391" s="16">
        <v>71</v>
      </c>
      <c r="I391" s="34">
        <f>ROUND(IF(DATA_2_M[[#This Row],[ATEMP]]="",AVERAGE(DATA_2_M[ATEMP]),DATA_2_M[[#This Row],[ATEMP]]),2)</f>
        <v>0.2</v>
      </c>
      <c r="J391" s="46">
        <f>ROUND(IF(DATA_2_M[[#This Row],[HUM]]="",AVERAGE(DATA_2_M[HUM]),DATA_2_M[[#This Row],[HUM]]),2)</f>
        <v>0.51</v>
      </c>
    </row>
    <row r="392" spans="1:10" ht="15.75" customHeight="1" x14ac:dyDescent="0.25">
      <c r="A392" s="18">
        <v>390</v>
      </c>
      <c r="B392" s="17">
        <v>391</v>
      </c>
      <c r="C392" s="17">
        <v>0.16669999999999999</v>
      </c>
      <c r="D392" s="17">
        <v>0.55000000000000004</v>
      </c>
      <c r="E392" s="17">
        <v>0.25369999999999998</v>
      </c>
      <c r="F392" s="17">
        <v>7</v>
      </c>
      <c r="G392" s="17">
        <v>85</v>
      </c>
      <c r="H392" s="16">
        <v>92</v>
      </c>
      <c r="I392" s="34">
        <f>ROUND(IF(DATA_2_M[[#This Row],[ATEMP]]="",AVERAGE(DATA_2_M[ATEMP]),DATA_2_M[[#This Row],[ATEMP]]),2)</f>
        <v>0.17</v>
      </c>
      <c r="J392" s="46">
        <f>ROUND(IF(DATA_2_M[[#This Row],[HUM]]="",AVERAGE(DATA_2_M[HUM]),DATA_2_M[[#This Row],[HUM]]),2)</f>
        <v>0.55000000000000004</v>
      </c>
    </row>
    <row r="393" spans="1:10" ht="15.75" customHeight="1" x14ac:dyDescent="0.25">
      <c r="A393" s="18">
        <v>391</v>
      </c>
      <c r="B393" s="17">
        <v>392</v>
      </c>
      <c r="C393" s="17">
        <v>0.18179999999999999</v>
      </c>
      <c r="D393" s="17">
        <v>0.59</v>
      </c>
      <c r="E393" s="17">
        <v>0.19400000000000001</v>
      </c>
      <c r="F393" s="17">
        <v>2</v>
      </c>
      <c r="G393" s="17">
        <v>58</v>
      </c>
      <c r="H393" s="16">
        <v>60</v>
      </c>
      <c r="I393" s="34">
        <f>ROUND(IF(DATA_2_M[[#This Row],[ATEMP]]="",AVERAGE(DATA_2_M[ATEMP]),DATA_2_M[[#This Row],[ATEMP]]),2)</f>
        <v>0.18</v>
      </c>
      <c r="J393" s="46">
        <f>ROUND(IF(DATA_2_M[[#This Row],[HUM]]="",AVERAGE(DATA_2_M[HUM]),DATA_2_M[[#This Row],[HUM]]),2)</f>
        <v>0.59</v>
      </c>
    </row>
    <row r="394" spans="1:10" ht="15.75" customHeight="1" x14ac:dyDescent="0.25">
      <c r="A394" s="18">
        <v>392</v>
      </c>
      <c r="B394" s="17">
        <v>393</v>
      </c>
      <c r="C394" s="17">
        <v>0.1515</v>
      </c>
      <c r="D394" s="17">
        <v>0.8</v>
      </c>
      <c r="E394" s="17">
        <v>0.19400000000000001</v>
      </c>
      <c r="F394" s="17">
        <v>4</v>
      </c>
      <c r="G394" s="17">
        <v>29</v>
      </c>
      <c r="H394" s="16">
        <v>33</v>
      </c>
      <c r="I394" s="34">
        <f>ROUND(IF(DATA_2_M[[#This Row],[ATEMP]]="",AVERAGE(DATA_2_M[ATEMP]),DATA_2_M[[#This Row],[ATEMP]]),2)</f>
        <v>0.15</v>
      </c>
      <c r="J394" s="46">
        <f>ROUND(IF(DATA_2_M[[#This Row],[HUM]]="",AVERAGE(DATA_2_M[HUM]),DATA_2_M[[#This Row],[HUM]]),2)</f>
        <v>0.8</v>
      </c>
    </row>
    <row r="395" spans="1:10" ht="15.75" customHeight="1" x14ac:dyDescent="0.25">
      <c r="A395" s="18">
        <v>393</v>
      </c>
      <c r="B395" s="17">
        <v>394</v>
      </c>
      <c r="C395" s="17">
        <v>0.1515</v>
      </c>
      <c r="D395" s="17">
        <v>0.8</v>
      </c>
      <c r="E395" s="17">
        <v>0.19400000000000001</v>
      </c>
      <c r="F395" s="17">
        <v>3</v>
      </c>
      <c r="G395" s="17">
        <v>24</v>
      </c>
      <c r="H395" s="16">
        <v>27</v>
      </c>
      <c r="I395" s="34">
        <f>ROUND(IF(DATA_2_M[[#This Row],[ATEMP]]="",AVERAGE(DATA_2_M[ATEMP]),DATA_2_M[[#This Row],[ATEMP]]),2)</f>
        <v>0.15</v>
      </c>
      <c r="J395" s="46">
        <f>ROUND(IF(DATA_2_M[[#This Row],[HUM]]="",AVERAGE(DATA_2_M[HUM]),DATA_2_M[[#This Row],[HUM]]),2)</f>
        <v>0.8</v>
      </c>
    </row>
    <row r="396" spans="1:10" ht="15.75" customHeight="1" x14ac:dyDescent="0.25">
      <c r="A396" s="18">
        <v>394</v>
      </c>
      <c r="B396" s="17">
        <v>395</v>
      </c>
      <c r="C396" s="17">
        <v>0.1212</v>
      </c>
      <c r="D396" s="17">
        <v>0.93</v>
      </c>
      <c r="E396" s="17">
        <v>0.25369999999999998</v>
      </c>
      <c r="F396" s="17">
        <v>0</v>
      </c>
      <c r="G396" s="17">
        <v>13</v>
      </c>
      <c r="H396" s="16">
        <v>13</v>
      </c>
      <c r="I396" s="34">
        <f>ROUND(IF(DATA_2_M[[#This Row],[ATEMP]]="",AVERAGE(DATA_2_M[ATEMP]),DATA_2_M[[#This Row],[ATEMP]]),2)</f>
        <v>0.12</v>
      </c>
      <c r="J396" s="46">
        <f>ROUND(IF(DATA_2_M[[#This Row],[HUM]]="",AVERAGE(DATA_2_M[HUM]),DATA_2_M[[#This Row],[HUM]]),2)</f>
        <v>0.93</v>
      </c>
    </row>
    <row r="397" spans="1:10" ht="15.75" customHeight="1" x14ac:dyDescent="0.25">
      <c r="A397" s="18">
        <v>395</v>
      </c>
      <c r="B397" s="17">
        <v>396</v>
      </c>
      <c r="C397" s="17">
        <v>0.13639999999999999</v>
      </c>
      <c r="D397" s="17">
        <v>0.86</v>
      </c>
      <c r="E397" s="17">
        <v>0.28360000000000002</v>
      </c>
      <c r="F397" s="17">
        <v>1</v>
      </c>
      <c r="G397" s="17">
        <v>3</v>
      </c>
      <c r="H397" s="16">
        <v>4</v>
      </c>
      <c r="I397" s="34">
        <f>ROUND(IF(DATA_2_M[[#This Row],[ATEMP]]="",AVERAGE(DATA_2_M[ATEMP]),DATA_2_M[[#This Row],[ATEMP]]),2)</f>
        <v>0.14000000000000001</v>
      </c>
      <c r="J397" s="46">
        <f>ROUND(IF(DATA_2_M[[#This Row],[HUM]]="",AVERAGE(DATA_2_M[HUM]),DATA_2_M[[#This Row],[HUM]]),2)</f>
        <v>0.86</v>
      </c>
    </row>
    <row r="398" spans="1:10" ht="15.75" customHeight="1" x14ac:dyDescent="0.25">
      <c r="A398" s="18">
        <v>396</v>
      </c>
      <c r="B398" s="17">
        <v>397</v>
      </c>
      <c r="C398" s="17">
        <v>0.18179999999999999</v>
      </c>
      <c r="D398" s="17">
        <v>0.86</v>
      </c>
      <c r="E398" s="17">
        <v>0.32840000000000003</v>
      </c>
      <c r="F398" s="17">
        <v>0</v>
      </c>
      <c r="G398" s="17">
        <v>3</v>
      </c>
      <c r="H398" s="16">
        <v>3</v>
      </c>
      <c r="I398" s="34">
        <f>ROUND(IF(DATA_2_M[[#This Row],[ATEMP]]="",AVERAGE(DATA_2_M[ATEMP]),DATA_2_M[[#This Row],[ATEMP]]),2)</f>
        <v>0.18</v>
      </c>
      <c r="J398" s="46">
        <f>ROUND(IF(DATA_2_M[[#This Row],[HUM]]="",AVERAGE(DATA_2_M[HUM]),DATA_2_M[[#This Row],[HUM]]),2)</f>
        <v>0.86</v>
      </c>
    </row>
    <row r="399" spans="1:10" ht="15.75" customHeight="1" x14ac:dyDescent="0.25">
      <c r="A399" s="18">
        <v>397</v>
      </c>
      <c r="B399" s="17">
        <v>398</v>
      </c>
      <c r="C399" s="17">
        <v>0.19700000000000001</v>
      </c>
      <c r="D399" s="17">
        <v>0.86</v>
      </c>
      <c r="E399" s="17">
        <v>0.22389999999999999</v>
      </c>
      <c r="F399" s="17">
        <v>0</v>
      </c>
      <c r="G399" s="17">
        <v>22</v>
      </c>
      <c r="H399" s="16">
        <v>22</v>
      </c>
      <c r="I399" s="34">
        <f>ROUND(IF(DATA_2_M[[#This Row],[ATEMP]]="",AVERAGE(DATA_2_M[ATEMP]),DATA_2_M[[#This Row],[ATEMP]]),2)</f>
        <v>0.2</v>
      </c>
      <c r="J399" s="46">
        <f>ROUND(IF(DATA_2_M[[#This Row],[HUM]]="",AVERAGE(DATA_2_M[HUM]),DATA_2_M[[#This Row],[HUM]]),2)</f>
        <v>0.86</v>
      </c>
    </row>
    <row r="400" spans="1:10" ht="15.75" customHeight="1" x14ac:dyDescent="0.25">
      <c r="A400" s="18">
        <v>398</v>
      </c>
      <c r="B400" s="17">
        <v>399</v>
      </c>
      <c r="C400" s="17">
        <v>0.2273</v>
      </c>
      <c r="D400" s="17">
        <v>0.8</v>
      </c>
      <c r="E400" s="17">
        <v>0.16420000000000001</v>
      </c>
      <c r="F400" s="17">
        <v>2</v>
      </c>
      <c r="G400" s="17">
        <v>26</v>
      </c>
      <c r="H400" s="16">
        <v>28</v>
      </c>
      <c r="I400" s="34">
        <f>ROUND(IF(DATA_2_M[[#This Row],[ATEMP]]="",AVERAGE(DATA_2_M[ATEMP]),DATA_2_M[[#This Row],[ATEMP]]),2)</f>
        <v>0.23</v>
      </c>
      <c r="J400" s="46">
        <f>ROUND(IF(DATA_2_M[[#This Row],[HUM]]="",AVERAGE(DATA_2_M[HUM]),DATA_2_M[[#This Row],[HUM]]),2)</f>
        <v>0.8</v>
      </c>
    </row>
    <row r="401" spans="1:10" ht="15.75" customHeight="1" x14ac:dyDescent="0.25">
      <c r="A401" s="18">
        <v>399</v>
      </c>
      <c r="B401" s="17">
        <v>400</v>
      </c>
      <c r="C401" s="17">
        <v>0.2273</v>
      </c>
      <c r="D401" s="17">
        <v>0.87</v>
      </c>
      <c r="E401" s="17">
        <v>0.16420000000000001</v>
      </c>
      <c r="F401" s="17">
        <v>3</v>
      </c>
      <c r="G401" s="17">
        <v>32</v>
      </c>
      <c r="H401" s="16">
        <v>35</v>
      </c>
      <c r="I401" s="34">
        <f>ROUND(IF(DATA_2_M[[#This Row],[ATEMP]]="",AVERAGE(DATA_2_M[ATEMP]),DATA_2_M[[#This Row],[ATEMP]]),2)</f>
        <v>0.23</v>
      </c>
      <c r="J401" s="46">
        <f>ROUND(IF(DATA_2_M[[#This Row],[HUM]]="",AVERAGE(DATA_2_M[HUM]),DATA_2_M[[#This Row],[HUM]]),2)</f>
        <v>0.87</v>
      </c>
    </row>
    <row r="402" spans="1:10" ht="15.75" customHeight="1" x14ac:dyDescent="0.25">
      <c r="A402" s="18">
        <v>400</v>
      </c>
      <c r="B402" s="17">
        <v>401</v>
      </c>
      <c r="C402" s="17">
        <v>0.2273</v>
      </c>
      <c r="D402" s="17">
        <v>0.87</v>
      </c>
      <c r="E402" s="17">
        <v>0.19400000000000001</v>
      </c>
      <c r="F402" s="17">
        <v>0</v>
      </c>
      <c r="G402" s="17">
        <v>61</v>
      </c>
      <c r="H402" s="16">
        <v>61</v>
      </c>
      <c r="I402" s="34">
        <f>ROUND(IF(DATA_2_M[[#This Row],[ATEMP]]="",AVERAGE(DATA_2_M[ATEMP]),DATA_2_M[[#This Row],[ATEMP]]),2)</f>
        <v>0.23</v>
      </c>
      <c r="J402" s="46">
        <f>ROUND(IF(DATA_2_M[[#This Row],[HUM]]="",AVERAGE(DATA_2_M[HUM]),DATA_2_M[[#This Row],[HUM]]),2)</f>
        <v>0.87</v>
      </c>
    </row>
    <row r="403" spans="1:10" ht="15.75" customHeight="1" x14ac:dyDescent="0.25">
      <c r="A403" s="18">
        <v>401</v>
      </c>
      <c r="B403" s="17">
        <v>402</v>
      </c>
      <c r="C403" s="17">
        <v>0.2273</v>
      </c>
      <c r="D403" s="17">
        <v>0.82</v>
      </c>
      <c r="E403" s="17">
        <v>0.19400000000000001</v>
      </c>
      <c r="F403" s="17">
        <v>1</v>
      </c>
      <c r="G403" s="17">
        <v>124</v>
      </c>
      <c r="H403" s="16">
        <v>125</v>
      </c>
      <c r="I403" s="34">
        <f>ROUND(IF(DATA_2_M[[#This Row],[ATEMP]]="",AVERAGE(DATA_2_M[ATEMP]),DATA_2_M[[#This Row],[ATEMP]]),2)</f>
        <v>0.23</v>
      </c>
      <c r="J403" s="46">
        <f>ROUND(IF(DATA_2_M[[#This Row],[HUM]]="",AVERAGE(DATA_2_M[HUM]),DATA_2_M[[#This Row],[HUM]]),2)</f>
        <v>0.82</v>
      </c>
    </row>
    <row r="404" spans="1:10" ht="15.75" customHeight="1" x14ac:dyDescent="0.25">
      <c r="A404" s="18">
        <v>402</v>
      </c>
      <c r="B404" s="17">
        <v>403</v>
      </c>
      <c r="C404" s="17">
        <v>0.2273</v>
      </c>
      <c r="D404" s="17">
        <v>0.8</v>
      </c>
      <c r="E404" s="17">
        <v>0.16420000000000001</v>
      </c>
      <c r="F404" s="17">
        <v>1</v>
      </c>
      <c r="G404" s="17">
        <v>132</v>
      </c>
      <c r="H404" s="16">
        <v>133</v>
      </c>
      <c r="I404" s="34">
        <f>ROUND(IF(DATA_2_M[[#This Row],[ATEMP]]="",AVERAGE(DATA_2_M[ATEMP]),DATA_2_M[[#This Row],[ATEMP]]),2)</f>
        <v>0.23</v>
      </c>
      <c r="J404" s="46">
        <f>ROUND(IF(DATA_2_M[[#This Row],[HUM]]="",AVERAGE(DATA_2_M[HUM]),DATA_2_M[[#This Row],[HUM]]),2)</f>
        <v>0.8</v>
      </c>
    </row>
    <row r="405" spans="1:10" ht="15.75" customHeight="1" x14ac:dyDescent="0.25">
      <c r="A405" s="18">
        <v>403</v>
      </c>
      <c r="B405" s="17">
        <v>404</v>
      </c>
      <c r="C405" s="17">
        <v>0.2273</v>
      </c>
      <c r="D405" s="17">
        <v>0.8</v>
      </c>
      <c r="E405" s="17">
        <v>0.1343</v>
      </c>
      <c r="F405" s="17">
        <v>1</v>
      </c>
      <c r="G405" s="17">
        <v>98</v>
      </c>
      <c r="H405" s="16">
        <v>99</v>
      </c>
      <c r="I405" s="34">
        <f>ROUND(IF(DATA_2_M[[#This Row],[ATEMP]]="",AVERAGE(DATA_2_M[ATEMP]),DATA_2_M[[#This Row],[ATEMP]]),2)</f>
        <v>0.23</v>
      </c>
      <c r="J405" s="46">
        <f>ROUND(IF(DATA_2_M[[#This Row],[HUM]]="",AVERAGE(DATA_2_M[HUM]),DATA_2_M[[#This Row],[HUM]]),2)</f>
        <v>0.8</v>
      </c>
    </row>
    <row r="406" spans="1:10" ht="15.75" customHeight="1" x14ac:dyDescent="0.25">
      <c r="A406" s="18">
        <v>404</v>
      </c>
      <c r="B406" s="17">
        <v>405</v>
      </c>
      <c r="C406" s="17">
        <v>0.2727</v>
      </c>
      <c r="D406" s="17">
        <v>0.87</v>
      </c>
      <c r="E406" s="17">
        <v>0</v>
      </c>
      <c r="F406" s="17">
        <v>0</v>
      </c>
      <c r="G406" s="17">
        <v>83</v>
      </c>
      <c r="H406" s="16">
        <v>83</v>
      </c>
      <c r="I406" s="34">
        <f>ROUND(IF(DATA_2_M[[#This Row],[ATEMP]]="",AVERAGE(DATA_2_M[ATEMP]),DATA_2_M[[#This Row],[ATEMP]]),2)</f>
        <v>0.27</v>
      </c>
      <c r="J406" s="46">
        <f>ROUND(IF(DATA_2_M[[#This Row],[HUM]]="",AVERAGE(DATA_2_M[HUM]),DATA_2_M[[#This Row],[HUM]]),2)</f>
        <v>0.87</v>
      </c>
    </row>
    <row r="407" spans="1:10" ht="15.75" customHeight="1" x14ac:dyDescent="0.25">
      <c r="A407" s="18">
        <v>405</v>
      </c>
      <c r="B407" s="17">
        <v>406</v>
      </c>
      <c r="C407" s="17">
        <v>0.2424</v>
      </c>
      <c r="D407" s="17">
        <v>0.93</v>
      </c>
      <c r="E407" s="17">
        <v>0.1045</v>
      </c>
      <c r="F407" s="17">
        <v>0</v>
      </c>
      <c r="G407" s="17">
        <v>41</v>
      </c>
      <c r="H407" s="16">
        <v>41</v>
      </c>
      <c r="I407" s="34">
        <f>ROUND(IF(DATA_2_M[[#This Row],[ATEMP]]="",AVERAGE(DATA_2_M[ATEMP]),DATA_2_M[[#This Row],[ATEMP]]),2)</f>
        <v>0.24</v>
      </c>
      <c r="J407" s="46">
        <f>ROUND(IF(DATA_2_M[[#This Row],[HUM]]="",AVERAGE(DATA_2_M[HUM]),DATA_2_M[[#This Row],[HUM]]),2)</f>
        <v>0.93</v>
      </c>
    </row>
    <row r="408" spans="1:10" ht="15.75" customHeight="1" x14ac:dyDescent="0.25">
      <c r="A408" s="18">
        <v>406</v>
      </c>
      <c r="B408" s="17">
        <v>407</v>
      </c>
      <c r="C408" s="17">
        <v>0.2576</v>
      </c>
      <c r="D408" s="17">
        <v>0.93</v>
      </c>
      <c r="E408" s="17">
        <v>8.9599999999999999E-2</v>
      </c>
      <c r="F408" s="17">
        <v>0</v>
      </c>
      <c r="G408" s="17">
        <v>33</v>
      </c>
      <c r="H408" s="16">
        <v>33</v>
      </c>
      <c r="I408" s="34">
        <f>ROUND(IF(DATA_2_M[[#This Row],[ATEMP]]="",AVERAGE(DATA_2_M[ATEMP]),DATA_2_M[[#This Row],[ATEMP]]),2)</f>
        <v>0.26</v>
      </c>
      <c r="J408" s="46">
        <f>ROUND(IF(DATA_2_M[[#This Row],[HUM]]="",AVERAGE(DATA_2_M[HUM]),DATA_2_M[[#This Row],[HUM]]),2)</f>
        <v>0.93</v>
      </c>
    </row>
    <row r="409" spans="1:10" ht="15.75" customHeight="1" x14ac:dyDescent="0.25">
      <c r="A409" s="18">
        <v>407</v>
      </c>
      <c r="B409" s="17">
        <v>408</v>
      </c>
      <c r="C409" s="17">
        <v>0.2727</v>
      </c>
      <c r="D409" s="17">
        <v>0.93</v>
      </c>
      <c r="E409" s="17">
        <v>0</v>
      </c>
      <c r="F409" s="17">
        <v>1</v>
      </c>
      <c r="G409" s="17">
        <v>19</v>
      </c>
      <c r="H409" s="16">
        <v>20</v>
      </c>
      <c r="I409" s="34">
        <f>ROUND(IF(DATA_2_M[[#This Row],[ATEMP]]="",AVERAGE(DATA_2_M[ATEMP]),DATA_2_M[[#This Row],[ATEMP]]),2)</f>
        <v>0.27</v>
      </c>
      <c r="J409" s="46">
        <f>ROUND(IF(DATA_2_M[[#This Row],[HUM]]="",AVERAGE(DATA_2_M[HUM]),DATA_2_M[[#This Row],[HUM]]),2)</f>
        <v>0.93</v>
      </c>
    </row>
    <row r="410" spans="1:10" ht="15.75" customHeight="1" x14ac:dyDescent="0.25">
      <c r="A410" s="18">
        <v>408</v>
      </c>
      <c r="B410" s="17">
        <v>409</v>
      </c>
      <c r="C410" s="17">
        <v>0.2727</v>
      </c>
      <c r="D410" s="17">
        <v>0.93</v>
      </c>
      <c r="E410" s="17">
        <v>0</v>
      </c>
      <c r="F410" s="17">
        <v>0</v>
      </c>
      <c r="G410" s="17">
        <v>3</v>
      </c>
      <c r="H410" s="16">
        <v>3</v>
      </c>
      <c r="I410" s="34">
        <f>ROUND(IF(DATA_2_M[[#This Row],[ATEMP]]="",AVERAGE(DATA_2_M[ATEMP]),DATA_2_M[[#This Row],[ATEMP]]),2)</f>
        <v>0.27</v>
      </c>
      <c r="J410" s="46">
        <f>ROUND(IF(DATA_2_M[[#This Row],[HUM]]="",AVERAGE(DATA_2_M[HUM]),DATA_2_M[[#This Row],[HUM]]),2)</f>
        <v>0.93</v>
      </c>
    </row>
    <row r="411" spans="1:10" ht="15.75" customHeight="1" x14ac:dyDescent="0.25">
      <c r="A411" s="18">
        <v>409</v>
      </c>
      <c r="B411" s="17">
        <v>410</v>
      </c>
      <c r="C411" s="17">
        <v>0.2273</v>
      </c>
      <c r="D411" s="17">
        <v>0.93</v>
      </c>
      <c r="E411" s="17">
        <v>0.1343</v>
      </c>
      <c r="F411" s="17">
        <v>1</v>
      </c>
      <c r="G411" s="17">
        <v>6</v>
      </c>
      <c r="H411" s="16">
        <v>7</v>
      </c>
      <c r="I411" s="34">
        <f>ROUND(IF(DATA_2_M[[#This Row],[ATEMP]]="",AVERAGE(DATA_2_M[ATEMP]),DATA_2_M[[#This Row],[ATEMP]]),2)</f>
        <v>0.23</v>
      </c>
      <c r="J411" s="46">
        <f>ROUND(IF(DATA_2_M[[#This Row],[HUM]]="",AVERAGE(DATA_2_M[HUM]),DATA_2_M[[#This Row],[HUM]]),2)</f>
        <v>0.93</v>
      </c>
    </row>
    <row r="412" spans="1:10" ht="15.75" customHeight="1" x14ac:dyDescent="0.25">
      <c r="A412" s="18">
        <v>410</v>
      </c>
      <c r="B412" s="17">
        <v>411</v>
      </c>
      <c r="C412" s="17">
        <v>0.2273</v>
      </c>
      <c r="D412" s="17">
        <v>0.93</v>
      </c>
      <c r="E412" s="17">
        <v>0.1343</v>
      </c>
      <c r="F412" s="17">
        <v>0</v>
      </c>
      <c r="G412" s="17">
        <v>3</v>
      </c>
      <c r="H412" s="16">
        <v>3</v>
      </c>
      <c r="I412" s="34">
        <f>ROUND(IF(DATA_2_M[[#This Row],[ATEMP]]="",AVERAGE(DATA_2_M[ATEMP]),DATA_2_M[[#This Row],[ATEMP]]),2)</f>
        <v>0.23</v>
      </c>
      <c r="J412" s="46">
        <f>ROUND(IF(DATA_2_M[[#This Row],[HUM]]="",AVERAGE(DATA_2_M[HUM]),DATA_2_M[[#This Row],[HUM]]),2)</f>
        <v>0.93</v>
      </c>
    </row>
    <row r="413" spans="1:10" ht="15.75" customHeight="1" x14ac:dyDescent="0.25">
      <c r="A413" s="18">
        <v>411</v>
      </c>
      <c r="B413" s="17">
        <v>412</v>
      </c>
      <c r="C413" s="17">
        <v>0.2273</v>
      </c>
      <c r="D413" s="17">
        <v>0.93</v>
      </c>
      <c r="E413" s="17">
        <v>0.1343</v>
      </c>
      <c r="F413" s="17">
        <v>1</v>
      </c>
      <c r="G413" s="17">
        <v>1</v>
      </c>
      <c r="H413" s="16">
        <v>2</v>
      </c>
      <c r="I413" s="34">
        <f>ROUND(IF(DATA_2_M[[#This Row],[ATEMP]]="",AVERAGE(DATA_2_M[ATEMP]),DATA_2_M[[#This Row],[ATEMP]]),2)</f>
        <v>0.23</v>
      </c>
      <c r="J413" s="46">
        <f>ROUND(IF(DATA_2_M[[#This Row],[HUM]]="",AVERAGE(DATA_2_M[HUM]),DATA_2_M[[#This Row],[HUM]]),2)</f>
        <v>0.93</v>
      </c>
    </row>
    <row r="414" spans="1:10" ht="15.75" customHeight="1" x14ac:dyDescent="0.25">
      <c r="A414" s="18">
        <v>412</v>
      </c>
      <c r="B414" s="17">
        <v>413</v>
      </c>
      <c r="C414" s="17">
        <v>0.2576</v>
      </c>
      <c r="D414" s="17">
        <v>0.93</v>
      </c>
      <c r="E414" s="17">
        <v>8.9599999999999999E-2</v>
      </c>
      <c r="F414" s="17">
        <v>0</v>
      </c>
      <c r="G414" s="17">
        <v>7</v>
      </c>
      <c r="H414" s="16">
        <v>7</v>
      </c>
      <c r="I414" s="34">
        <f>ROUND(IF(DATA_2_M[[#This Row],[ATEMP]]="",AVERAGE(DATA_2_M[ATEMP]),DATA_2_M[[#This Row],[ATEMP]]),2)</f>
        <v>0.26</v>
      </c>
      <c r="J414" s="46">
        <f>ROUND(IF(DATA_2_M[[#This Row],[HUM]]="",AVERAGE(DATA_2_M[HUM]),DATA_2_M[[#This Row],[HUM]]),2)</f>
        <v>0.93</v>
      </c>
    </row>
    <row r="415" spans="1:10" ht="15.75" customHeight="1" x14ac:dyDescent="0.25">
      <c r="A415" s="18">
        <v>413</v>
      </c>
      <c r="B415" s="17">
        <v>414</v>
      </c>
      <c r="C415" s="17">
        <v>0.2576</v>
      </c>
      <c r="D415" s="17">
        <v>0.93</v>
      </c>
      <c r="E415" s="17">
        <v>8.9599999999999999E-2</v>
      </c>
      <c r="F415" s="17">
        <v>0</v>
      </c>
      <c r="G415" s="17">
        <v>32</v>
      </c>
      <c r="H415" s="16">
        <v>32</v>
      </c>
      <c r="I415" s="34">
        <f>ROUND(IF(DATA_2_M[[#This Row],[ATEMP]]="",AVERAGE(DATA_2_M[ATEMP]),DATA_2_M[[#This Row],[ATEMP]]),2)</f>
        <v>0.26</v>
      </c>
      <c r="J415" s="46">
        <f>ROUND(IF(DATA_2_M[[#This Row],[HUM]]="",AVERAGE(DATA_2_M[HUM]),DATA_2_M[[#This Row],[HUM]]),2)</f>
        <v>0.93</v>
      </c>
    </row>
    <row r="416" spans="1:10" ht="15.75" customHeight="1" x14ac:dyDescent="0.25">
      <c r="A416" s="18">
        <v>414</v>
      </c>
      <c r="B416" s="17">
        <v>415</v>
      </c>
      <c r="C416" s="17">
        <v>0.2576</v>
      </c>
      <c r="D416" s="17">
        <v>0.92</v>
      </c>
      <c r="E416" s="17">
        <v>0.1045</v>
      </c>
      <c r="F416" s="17">
        <v>1</v>
      </c>
      <c r="G416" s="17">
        <v>89</v>
      </c>
      <c r="H416" s="16">
        <v>90</v>
      </c>
      <c r="I416" s="34">
        <f>ROUND(IF(DATA_2_M[[#This Row],[ATEMP]]="",AVERAGE(DATA_2_M[ATEMP]),DATA_2_M[[#This Row],[ATEMP]]),2)</f>
        <v>0.26</v>
      </c>
      <c r="J416" s="46">
        <f>ROUND(IF(DATA_2_M[[#This Row],[HUM]]="",AVERAGE(DATA_2_M[HUM]),DATA_2_M[[#This Row],[HUM]]),2)</f>
        <v>0.92</v>
      </c>
    </row>
    <row r="417" spans="1:10" ht="15.75" customHeight="1" x14ac:dyDescent="0.25">
      <c r="A417" s="18">
        <v>415</v>
      </c>
      <c r="B417" s="17">
        <v>416</v>
      </c>
      <c r="C417" s="17">
        <v>0.2576</v>
      </c>
      <c r="D417" s="17">
        <v>0.93</v>
      </c>
      <c r="E417" s="17">
        <v>0.1045</v>
      </c>
      <c r="F417" s="17">
        <v>1</v>
      </c>
      <c r="G417" s="17">
        <v>196</v>
      </c>
      <c r="H417" s="16">
        <v>197</v>
      </c>
      <c r="I417" s="34">
        <f>ROUND(IF(DATA_2_M[[#This Row],[ATEMP]]="",AVERAGE(DATA_2_M[ATEMP]),DATA_2_M[[#This Row],[ATEMP]]),2)</f>
        <v>0.26</v>
      </c>
      <c r="J417" s="46">
        <f>ROUND(IF(DATA_2_M[[#This Row],[HUM]]="",AVERAGE(DATA_2_M[HUM]),DATA_2_M[[#This Row],[HUM]]),2)</f>
        <v>0.93</v>
      </c>
    </row>
    <row r="418" spans="1:10" ht="15.75" customHeight="1" x14ac:dyDescent="0.25">
      <c r="A418" s="18">
        <v>416</v>
      </c>
      <c r="B418" s="17">
        <v>417</v>
      </c>
      <c r="C418" s="17">
        <v>0.2576</v>
      </c>
      <c r="D418" s="17">
        <v>0.93</v>
      </c>
      <c r="E418" s="17">
        <v>0.1045</v>
      </c>
      <c r="F418" s="17">
        <v>2</v>
      </c>
      <c r="G418" s="17">
        <v>107</v>
      </c>
      <c r="H418" s="16">
        <v>109</v>
      </c>
      <c r="I418" s="34">
        <f>ROUND(IF(DATA_2_M[[#This Row],[ATEMP]]="",AVERAGE(DATA_2_M[ATEMP]),DATA_2_M[[#This Row],[ATEMP]]),2)</f>
        <v>0.26</v>
      </c>
      <c r="J418" s="46">
        <f>ROUND(IF(DATA_2_M[[#This Row],[HUM]]="",AVERAGE(DATA_2_M[HUM]),DATA_2_M[[#This Row],[HUM]]),2)</f>
        <v>0.93</v>
      </c>
    </row>
    <row r="419" spans="1:10" ht="15.75" customHeight="1" x14ac:dyDescent="0.25">
      <c r="A419" s="18">
        <v>417</v>
      </c>
      <c r="B419" s="17">
        <v>418</v>
      </c>
      <c r="C419" s="17">
        <v>0.2727</v>
      </c>
      <c r="D419" s="17">
        <v>0.93</v>
      </c>
      <c r="E419" s="17">
        <v>0.1343</v>
      </c>
      <c r="F419" s="17">
        <v>1</v>
      </c>
      <c r="G419" s="17">
        <v>46</v>
      </c>
      <c r="H419" s="16">
        <v>47</v>
      </c>
      <c r="I419" s="34">
        <f>ROUND(IF(DATA_2_M[[#This Row],[ATEMP]]="",AVERAGE(DATA_2_M[ATEMP]),DATA_2_M[[#This Row],[ATEMP]]),2)</f>
        <v>0.27</v>
      </c>
      <c r="J419" s="46">
        <f>ROUND(IF(DATA_2_M[[#This Row],[HUM]]="",AVERAGE(DATA_2_M[HUM]),DATA_2_M[[#This Row],[HUM]]),2)</f>
        <v>0.93</v>
      </c>
    </row>
    <row r="420" spans="1:10" ht="15.75" customHeight="1" x14ac:dyDescent="0.25">
      <c r="A420" s="18">
        <v>418</v>
      </c>
      <c r="B420" s="17">
        <v>419</v>
      </c>
      <c r="C420" s="17">
        <v>0.30299999999999999</v>
      </c>
      <c r="D420" s="17">
        <v>0.87</v>
      </c>
      <c r="E420" s="17">
        <v>8.9599999999999999E-2</v>
      </c>
      <c r="F420" s="17">
        <v>5</v>
      </c>
      <c r="G420" s="17">
        <v>47</v>
      </c>
      <c r="H420" s="16">
        <v>52</v>
      </c>
      <c r="I420" s="34">
        <f>ROUND(IF(DATA_2_M[[#This Row],[ATEMP]]="",AVERAGE(DATA_2_M[ATEMP]),DATA_2_M[[#This Row],[ATEMP]]),2)</f>
        <v>0.3</v>
      </c>
      <c r="J420" s="46">
        <f>ROUND(IF(DATA_2_M[[#This Row],[HUM]]="",AVERAGE(DATA_2_M[HUM]),DATA_2_M[[#This Row],[HUM]]),2)</f>
        <v>0.87</v>
      </c>
    </row>
    <row r="421" spans="1:10" ht="15.75" customHeight="1" x14ac:dyDescent="0.25">
      <c r="A421" s="18">
        <v>419</v>
      </c>
      <c r="B421" s="17">
        <v>420</v>
      </c>
      <c r="C421" s="17">
        <v>0.31819999999999998</v>
      </c>
      <c r="D421" s="17">
        <v>0.81</v>
      </c>
      <c r="E421" s="17">
        <v>8.9599999999999999E-2</v>
      </c>
      <c r="F421" s="17">
        <v>5</v>
      </c>
      <c r="G421" s="17">
        <v>65</v>
      </c>
      <c r="H421" s="16">
        <v>70</v>
      </c>
      <c r="I421" s="34">
        <f>ROUND(IF(DATA_2_M[[#This Row],[ATEMP]]="",AVERAGE(DATA_2_M[ATEMP]),DATA_2_M[[#This Row],[ATEMP]]),2)</f>
        <v>0.32</v>
      </c>
      <c r="J421" s="46">
        <f>ROUND(IF(DATA_2_M[[#This Row],[HUM]]="",AVERAGE(DATA_2_M[HUM]),DATA_2_M[[#This Row],[HUM]]),2)</f>
        <v>0.81</v>
      </c>
    </row>
    <row r="422" spans="1:10" ht="15.75" customHeight="1" x14ac:dyDescent="0.25">
      <c r="A422" s="18">
        <v>420</v>
      </c>
      <c r="B422" s="17">
        <v>421</v>
      </c>
      <c r="C422" s="17">
        <v>0.40910000000000002</v>
      </c>
      <c r="D422" s="17">
        <v>0.62</v>
      </c>
      <c r="E422" s="17">
        <v>0.28360000000000002</v>
      </c>
      <c r="F422" s="17">
        <v>11</v>
      </c>
      <c r="G422" s="17">
        <v>67</v>
      </c>
      <c r="H422" s="16">
        <v>78</v>
      </c>
      <c r="I422" s="34">
        <f>ROUND(IF(DATA_2_M[[#This Row],[ATEMP]]="",AVERAGE(DATA_2_M[ATEMP]),DATA_2_M[[#This Row],[ATEMP]]),2)</f>
        <v>0.41</v>
      </c>
      <c r="J422" s="46">
        <f>ROUND(IF(DATA_2_M[[#This Row],[HUM]]="",AVERAGE(DATA_2_M[HUM]),DATA_2_M[[#This Row],[HUM]]),2)</f>
        <v>0.62</v>
      </c>
    </row>
    <row r="423" spans="1:10" ht="15.75" customHeight="1" x14ac:dyDescent="0.25">
      <c r="A423" s="18">
        <v>421</v>
      </c>
      <c r="B423" s="17">
        <v>422</v>
      </c>
      <c r="C423" s="17">
        <v>0.40910000000000002</v>
      </c>
      <c r="D423" s="17">
        <v>0.57999999999999996</v>
      </c>
      <c r="E423" s="17">
        <v>0.25369999999999998</v>
      </c>
      <c r="F423" s="17">
        <v>7</v>
      </c>
      <c r="G423" s="17">
        <v>68</v>
      </c>
      <c r="H423" s="16">
        <v>75</v>
      </c>
      <c r="I423" s="34">
        <f>ROUND(IF(DATA_2_M[[#This Row],[ATEMP]]="",AVERAGE(DATA_2_M[ATEMP]),DATA_2_M[[#This Row],[ATEMP]]),2)</f>
        <v>0.41</v>
      </c>
      <c r="J423" s="46">
        <f>ROUND(IF(DATA_2_M[[#This Row],[HUM]]="",AVERAGE(DATA_2_M[HUM]),DATA_2_M[[#This Row],[HUM]]),2)</f>
        <v>0.57999999999999996</v>
      </c>
    </row>
    <row r="424" spans="1:10" ht="15.75" customHeight="1" x14ac:dyDescent="0.25">
      <c r="A424" s="18">
        <v>422</v>
      </c>
      <c r="B424" s="17">
        <v>423</v>
      </c>
      <c r="C424" s="17">
        <v>0.40910000000000002</v>
      </c>
      <c r="D424" s="17">
        <v>0.54</v>
      </c>
      <c r="E424" s="17">
        <v>0.28360000000000002</v>
      </c>
      <c r="F424" s="17">
        <v>4</v>
      </c>
      <c r="G424" s="17">
        <v>78</v>
      </c>
      <c r="H424" s="16">
        <v>82</v>
      </c>
      <c r="I424" s="34">
        <f>ROUND(IF(DATA_2_M[[#This Row],[ATEMP]]="",AVERAGE(DATA_2_M[ATEMP]),DATA_2_M[[#This Row],[ATEMP]]),2)</f>
        <v>0.41</v>
      </c>
      <c r="J424" s="46">
        <f>ROUND(IF(DATA_2_M[[#This Row],[HUM]]="",AVERAGE(DATA_2_M[HUM]),DATA_2_M[[#This Row],[HUM]]),2)</f>
        <v>0.54</v>
      </c>
    </row>
    <row r="425" spans="1:10" ht="15.75" customHeight="1" x14ac:dyDescent="0.25">
      <c r="A425" s="18">
        <v>423</v>
      </c>
      <c r="B425" s="17">
        <v>424</v>
      </c>
      <c r="C425" s="17">
        <v>0.39389999999999997</v>
      </c>
      <c r="D425" s="17">
        <v>0.57999999999999996</v>
      </c>
      <c r="E425" s="17">
        <v>0.3881</v>
      </c>
      <c r="F425" s="17">
        <v>10</v>
      </c>
      <c r="G425" s="17">
        <v>94</v>
      </c>
      <c r="H425" s="16">
        <v>104</v>
      </c>
      <c r="I425" s="34">
        <f>ROUND(IF(DATA_2_M[[#This Row],[ATEMP]]="",AVERAGE(DATA_2_M[ATEMP]),DATA_2_M[[#This Row],[ATEMP]]),2)</f>
        <v>0.39</v>
      </c>
      <c r="J425" s="46">
        <f>ROUND(IF(DATA_2_M[[#This Row],[HUM]]="",AVERAGE(DATA_2_M[HUM]),DATA_2_M[[#This Row],[HUM]]),2)</f>
        <v>0.57999999999999996</v>
      </c>
    </row>
    <row r="426" spans="1:10" ht="15.75" customHeight="1" x14ac:dyDescent="0.25">
      <c r="A426" s="18">
        <v>424</v>
      </c>
      <c r="B426" s="17">
        <v>425</v>
      </c>
      <c r="C426" s="17">
        <v>0.33329999999999999</v>
      </c>
      <c r="D426" s="17">
        <v>0.56999999999999995</v>
      </c>
      <c r="E426" s="17">
        <v>0.32840000000000003</v>
      </c>
      <c r="F426" s="17">
        <v>7</v>
      </c>
      <c r="G426" s="17">
        <v>190</v>
      </c>
      <c r="H426" s="16">
        <v>197</v>
      </c>
      <c r="I426" s="34">
        <f>ROUND(IF(DATA_2_M[[#This Row],[ATEMP]]="",AVERAGE(DATA_2_M[ATEMP]),DATA_2_M[[#This Row],[ATEMP]]),2)</f>
        <v>0.33</v>
      </c>
      <c r="J426" s="46">
        <f>ROUND(IF(DATA_2_M[[#This Row],[HUM]]="",AVERAGE(DATA_2_M[HUM]),DATA_2_M[[#This Row],[HUM]]),2)</f>
        <v>0.56999999999999995</v>
      </c>
    </row>
    <row r="427" spans="1:10" ht="15.75" customHeight="1" x14ac:dyDescent="0.25">
      <c r="A427" s="18">
        <v>425</v>
      </c>
      <c r="B427" s="17">
        <v>426</v>
      </c>
      <c r="C427" s="17">
        <v>0.31819999999999998</v>
      </c>
      <c r="D427" s="17">
        <v>0.61</v>
      </c>
      <c r="E427" s="17">
        <v>0.28360000000000002</v>
      </c>
      <c r="F427" s="17">
        <v>5</v>
      </c>
      <c r="G427" s="17">
        <v>156</v>
      </c>
      <c r="H427" s="16">
        <v>161</v>
      </c>
      <c r="I427" s="34">
        <f>ROUND(IF(DATA_2_M[[#This Row],[ATEMP]]="",AVERAGE(DATA_2_M[ATEMP]),DATA_2_M[[#This Row],[ATEMP]]),2)</f>
        <v>0.32</v>
      </c>
      <c r="J427" s="46">
        <f>ROUND(IF(DATA_2_M[[#This Row],[HUM]]="",AVERAGE(DATA_2_M[HUM]),DATA_2_M[[#This Row],[HUM]]),2)</f>
        <v>0.61</v>
      </c>
    </row>
    <row r="428" spans="1:10" ht="15.75" customHeight="1" x14ac:dyDescent="0.25">
      <c r="A428" s="18">
        <v>426</v>
      </c>
      <c r="B428" s="17">
        <v>427</v>
      </c>
      <c r="C428" s="17">
        <v>0.28789999999999999</v>
      </c>
      <c r="D428" s="17">
        <v>0.56999999999999995</v>
      </c>
      <c r="E428" s="17">
        <v>0.41789999999999999</v>
      </c>
      <c r="F428" s="17">
        <v>4</v>
      </c>
      <c r="G428" s="17">
        <v>108</v>
      </c>
      <c r="H428" s="16">
        <v>112</v>
      </c>
      <c r="I428" s="34">
        <f>ROUND(IF(DATA_2_M[[#This Row],[ATEMP]]="",AVERAGE(DATA_2_M[ATEMP]),DATA_2_M[[#This Row],[ATEMP]]),2)</f>
        <v>0.28999999999999998</v>
      </c>
      <c r="J428" s="46">
        <f>ROUND(IF(DATA_2_M[[#This Row],[HUM]]="",AVERAGE(DATA_2_M[HUM]),DATA_2_M[[#This Row],[HUM]]),2)</f>
        <v>0.56999999999999995</v>
      </c>
    </row>
    <row r="429" spans="1:10" ht="15.75" customHeight="1" x14ac:dyDescent="0.25">
      <c r="A429" s="18">
        <v>427</v>
      </c>
      <c r="B429" s="17">
        <v>428</v>
      </c>
      <c r="C429" s="17">
        <v>0.30299999999999999</v>
      </c>
      <c r="D429" s="17">
        <v>0.49</v>
      </c>
      <c r="E429" s="17">
        <v>0.29849999999999999</v>
      </c>
      <c r="F429" s="17">
        <v>2</v>
      </c>
      <c r="G429" s="17">
        <v>74</v>
      </c>
      <c r="H429" s="16">
        <v>76</v>
      </c>
      <c r="I429" s="34">
        <f>ROUND(IF(DATA_2_M[[#This Row],[ATEMP]]="",AVERAGE(DATA_2_M[ATEMP]),DATA_2_M[[#This Row],[ATEMP]]),2)</f>
        <v>0.3</v>
      </c>
      <c r="J429" s="46">
        <f>ROUND(IF(DATA_2_M[[#This Row],[HUM]]="",AVERAGE(DATA_2_M[HUM]),DATA_2_M[[#This Row],[HUM]]),2)</f>
        <v>0.49</v>
      </c>
    </row>
    <row r="430" spans="1:10" ht="15.75" customHeight="1" x14ac:dyDescent="0.25">
      <c r="A430" s="18">
        <v>428</v>
      </c>
      <c r="B430" s="17">
        <v>429</v>
      </c>
      <c r="C430" s="17">
        <v>0.28789999999999999</v>
      </c>
      <c r="D430" s="17">
        <v>0.49</v>
      </c>
      <c r="E430" s="17">
        <v>0.41789999999999999</v>
      </c>
      <c r="F430" s="17">
        <v>4</v>
      </c>
      <c r="G430" s="17">
        <v>55</v>
      </c>
      <c r="H430" s="16">
        <v>59</v>
      </c>
      <c r="I430" s="34">
        <f>ROUND(IF(DATA_2_M[[#This Row],[ATEMP]]="",AVERAGE(DATA_2_M[ATEMP]),DATA_2_M[[#This Row],[ATEMP]]),2)</f>
        <v>0.28999999999999998</v>
      </c>
      <c r="J430" s="46">
        <f>ROUND(IF(DATA_2_M[[#This Row],[HUM]]="",AVERAGE(DATA_2_M[HUM]),DATA_2_M[[#This Row],[HUM]]),2)</f>
        <v>0.49</v>
      </c>
    </row>
    <row r="431" spans="1:10" ht="15.75" customHeight="1" x14ac:dyDescent="0.25">
      <c r="A431" s="18">
        <v>429</v>
      </c>
      <c r="B431" s="17">
        <v>430</v>
      </c>
      <c r="C431" s="17">
        <v>0.30299999999999999</v>
      </c>
      <c r="D431" s="17">
        <v>0.52</v>
      </c>
      <c r="E431" s="17">
        <v>0.16420000000000001</v>
      </c>
      <c r="F431" s="17">
        <v>6</v>
      </c>
      <c r="G431" s="17">
        <v>53</v>
      </c>
      <c r="H431" s="16">
        <v>59</v>
      </c>
      <c r="I431" s="34">
        <f>ROUND(IF(DATA_2_M[[#This Row],[ATEMP]]="",AVERAGE(DATA_2_M[ATEMP]),DATA_2_M[[#This Row],[ATEMP]]),2)</f>
        <v>0.3</v>
      </c>
      <c r="J431" s="46">
        <f>ROUND(IF(DATA_2_M[[#This Row],[HUM]]="",AVERAGE(DATA_2_M[HUM]),DATA_2_M[[#This Row],[HUM]]),2)</f>
        <v>0.52</v>
      </c>
    </row>
    <row r="432" spans="1:10" ht="15.75" customHeight="1" x14ac:dyDescent="0.25">
      <c r="A432" s="18">
        <v>430</v>
      </c>
      <c r="B432" s="17">
        <v>431</v>
      </c>
      <c r="C432" s="17">
        <v>0.2727</v>
      </c>
      <c r="D432" s="17">
        <v>0.52</v>
      </c>
      <c r="E432" s="17">
        <v>0.4627</v>
      </c>
      <c r="F432" s="17">
        <v>1</v>
      </c>
      <c r="G432" s="17">
        <v>27</v>
      </c>
      <c r="H432" s="16">
        <v>28</v>
      </c>
      <c r="I432" s="34">
        <f>ROUND(IF(DATA_2_M[[#This Row],[ATEMP]]="",AVERAGE(DATA_2_M[ATEMP]),DATA_2_M[[#This Row],[ATEMP]]),2)</f>
        <v>0.27</v>
      </c>
      <c r="J432" s="46">
        <f>ROUND(IF(DATA_2_M[[#This Row],[HUM]]="",AVERAGE(DATA_2_M[HUM]),DATA_2_M[[#This Row],[HUM]]),2)</f>
        <v>0.52</v>
      </c>
    </row>
    <row r="433" spans="1:10" ht="15.75" customHeight="1" x14ac:dyDescent="0.25">
      <c r="A433" s="18">
        <v>431</v>
      </c>
      <c r="B433" s="17">
        <v>432</v>
      </c>
      <c r="C433" s="17">
        <v>0.2273</v>
      </c>
      <c r="D433" s="17">
        <v>0.56000000000000005</v>
      </c>
      <c r="E433" s="17">
        <v>0.3881</v>
      </c>
      <c r="F433" s="17">
        <v>5</v>
      </c>
      <c r="G433" s="17">
        <v>8</v>
      </c>
      <c r="H433" s="16">
        <v>13</v>
      </c>
      <c r="I433" s="34">
        <f>ROUND(IF(DATA_2_M[[#This Row],[ATEMP]]="",AVERAGE(DATA_2_M[ATEMP]),DATA_2_M[[#This Row],[ATEMP]]),2)</f>
        <v>0.23</v>
      </c>
      <c r="J433" s="46">
        <f>ROUND(IF(DATA_2_M[[#This Row],[HUM]]="",AVERAGE(DATA_2_M[HUM]),DATA_2_M[[#This Row],[HUM]]),2)</f>
        <v>0.56000000000000005</v>
      </c>
    </row>
    <row r="434" spans="1:10" ht="15.75" customHeight="1" x14ac:dyDescent="0.25">
      <c r="A434" s="18">
        <v>432</v>
      </c>
      <c r="B434" s="17">
        <v>433</v>
      </c>
      <c r="C434" s="17">
        <v>0.2727</v>
      </c>
      <c r="D434" s="17">
        <v>0.56000000000000005</v>
      </c>
      <c r="E434" s="17">
        <v>0</v>
      </c>
      <c r="F434" s="17">
        <v>2</v>
      </c>
      <c r="G434" s="17">
        <v>3</v>
      </c>
      <c r="H434" s="16">
        <v>5</v>
      </c>
      <c r="I434" s="34">
        <f>ROUND(IF(DATA_2_M[[#This Row],[ATEMP]]="",AVERAGE(DATA_2_M[ATEMP]),DATA_2_M[[#This Row],[ATEMP]]),2)</f>
        <v>0.27</v>
      </c>
      <c r="J434" s="46">
        <f>ROUND(IF(DATA_2_M[[#This Row],[HUM]]="",AVERAGE(DATA_2_M[HUM]),DATA_2_M[[#This Row],[HUM]]),2)</f>
        <v>0.56000000000000005</v>
      </c>
    </row>
    <row r="435" spans="1:10" ht="15.75" customHeight="1" x14ac:dyDescent="0.25">
      <c r="A435" s="18">
        <v>433</v>
      </c>
      <c r="B435" s="17">
        <v>434</v>
      </c>
      <c r="C435" s="17">
        <v>0.2727</v>
      </c>
      <c r="D435" s="17">
        <v>0.56000000000000005</v>
      </c>
      <c r="E435" s="17">
        <v>0</v>
      </c>
      <c r="F435" s="17">
        <v>0</v>
      </c>
      <c r="G435" s="17">
        <v>2</v>
      </c>
      <c r="H435" s="16">
        <v>2</v>
      </c>
      <c r="I435" s="34">
        <f>ROUND(IF(DATA_2_M[[#This Row],[ATEMP]]="",AVERAGE(DATA_2_M[ATEMP]),DATA_2_M[[#This Row],[ATEMP]]),2)</f>
        <v>0.27</v>
      </c>
      <c r="J435" s="46">
        <f>ROUND(IF(DATA_2_M[[#This Row],[HUM]]="",AVERAGE(DATA_2_M[HUM]),DATA_2_M[[#This Row],[HUM]]),2)</f>
        <v>0.56000000000000005</v>
      </c>
    </row>
    <row r="436" spans="1:10" ht="15.75" customHeight="1" x14ac:dyDescent="0.25">
      <c r="A436" s="18">
        <v>434</v>
      </c>
      <c r="B436" s="17">
        <v>435</v>
      </c>
      <c r="C436" s="17">
        <v>0.2576</v>
      </c>
      <c r="D436" s="17">
        <v>0.56000000000000005</v>
      </c>
      <c r="E436" s="17">
        <v>0.16420000000000001</v>
      </c>
      <c r="F436" s="17">
        <v>0</v>
      </c>
      <c r="G436" s="17">
        <v>1</v>
      </c>
      <c r="H436" s="16">
        <v>1</v>
      </c>
      <c r="I436" s="34">
        <f>ROUND(IF(DATA_2_M[[#This Row],[ATEMP]]="",AVERAGE(DATA_2_M[ATEMP]),DATA_2_M[[#This Row],[ATEMP]]),2)</f>
        <v>0.26</v>
      </c>
      <c r="J436" s="46">
        <f>ROUND(IF(DATA_2_M[[#This Row],[HUM]]="",AVERAGE(DATA_2_M[HUM]),DATA_2_M[[#This Row],[HUM]]),2)</f>
        <v>0.56000000000000005</v>
      </c>
    </row>
    <row r="437" spans="1:10" ht="15.75" customHeight="1" x14ac:dyDescent="0.25">
      <c r="A437" s="18">
        <v>435</v>
      </c>
      <c r="B437" s="17">
        <v>436</v>
      </c>
      <c r="C437" s="17">
        <v>0.2576</v>
      </c>
      <c r="D437" s="17">
        <v>0.56000000000000005</v>
      </c>
      <c r="E437" s="17">
        <v>0.16420000000000001</v>
      </c>
      <c r="F437" s="17">
        <v>0</v>
      </c>
      <c r="G437" s="17">
        <v>1</v>
      </c>
      <c r="H437" s="16">
        <v>1</v>
      </c>
      <c r="I437" s="34">
        <f>ROUND(IF(DATA_2_M[[#This Row],[ATEMP]]="",AVERAGE(DATA_2_M[ATEMP]),DATA_2_M[[#This Row],[ATEMP]]),2)</f>
        <v>0.26</v>
      </c>
      <c r="J437" s="46">
        <f>ROUND(IF(DATA_2_M[[#This Row],[HUM]]="",AVERAGE(DATA_2_M[HUM]),DATA_2_M[[#This Row],[HUM]]),2)</f>
        <v>0.56000000000000005</v>
      </c>
    </row>
    <row r="438" spans="1:10" ht="15.75" customHeight="1" x14ac:dyDescent="0.25">
      <c r="A438" s="18">
        <v>436</v>
      </c>
      <c r="B438" s="17">
        <v>437</v>
      </c>
      <c r="C438" s="17">
        <v>0.2273</v>
      </c>
      <c r="D438" s="17">
        <v>0.6</v>
      </c>
      <c r="E438" s="17">
        <v>0.22389999999999999</v>
      </c>
      <c r="F438" s="17">
        <v>0</v>
      </c>
      <c r="G438" s="17">
        <v>6</v>
      </c>
      <c r="H438" s="16">
        <v>6</v>
      </c>
      <c r="I438" s="34">
        <f>ROUND(IF(DATA_2_M[[#This Row],[ATEMP]]="",AVERAGE(DATA_2_M[ATEMP]),DATA_2_M[[#This Row],[ATEMP]]),2)</f>
        <v>0.23</v>
      </c>
      <c r="J438" s="46">
        <f>ROUND(IF(DATA_2_M[[#This Row],[HUM]]="",AVERAGE(DATA_2_M[HUM]),DATA_2_M[[#This Row],[HUM]]),2)</f>
        <v>0.6</v>
      </c>
    </row>
    <row r="439" spans="1:10" ht="15.75" customHeight="1" x14ac:dyDescent="0.25">
      <c r="A439" s="18">
        <v>437</v>
      </c>
      <c r="B439" s="17">
        <v>438</v>
      </c>
      <c r="C439" s="17">
        <v>0.21210000000000001</v>
      </c>
      <c r="D439" s="17">
        <v>0.6</v>
      </c>
      <c r="E439" s="17">
        <v>0.22389999999999999</v>
      </c>
      <c r="F439" s="17">
        <v>0</v>
      </c>
      <c r="G439" s="17">
        <v>35</v>
      </c>
      <c r="H439" s="16">
        <v>35</v>
      </c>
      <c r="I439" s="34">
        <f>ROUND(IF(DATA_2_M[[#This Row],[ATEMP]]="",AVERAGE(DATA_2_M[ATEMP]),DATA_2_M[[#This Row],[ATEMP]]),2)</f>
        <v>0.21</v>
      </c>
      <c r="J439" s="46">
        <f>ROUND(IF(DATA_2_M[[#This Row],[HUM]]="",AVERAGE(DATA_2_M[HUM]),DATA_2_M[[#This Row],[HUM]]),2)</f>
        <v>0.6</v>
      </c>
    </row>
    <row r="440" spans="1:10" ht="15.75" customHeight="1" x14ac:dyDescent="0.25">
      <c r="A440" s="18">
        <v>438</v>
      </c>
      <c r="B440" s="17">
        <v>439</v>
      </c>
      <c r="C440" s="17">
        <v>0.21210000000000001</v>
      </c>
      <c r="D440" s="17">
        <v>0.55000000000000004</v>
      </c>
      <c r="E440" s="17">
        <v>0.22389999999999999</v>
      </c>
      <c r="F440" s="17">
        <v>1</v>
      </c>
      <c r="G440" s="17">
        <v>100</v>
      </c>
      <c r="H440" s="16">
        <v>101</v>
      </c>
      <c r="I440" s="34">
        <f>ROUND(IF(DATA_2_M[[#This Row],[ATEMP]]="",AVERAGE(DATA_2_M[ATEMP]),DATA_2_M[[#This Row],[ATEMP]]),2)</f>
        <v>0.21</v>
      </c>
      <c r="J440" s="46">
        <f>ROUND(IF(DATA_2_M[[#This Row],[HUM]]="",AVERAGE(DATA_2_M[HUM]),DATA_2_M[[#This Row],[HUM]]),2)</f>
        <v>0.55000000000000004</v>
      </c>
    </row>
    <row r="441" spans="1:10" ht="15.75" customHeight="1" x14ac:dyDescent="0.25">
      <c r="A441" s="18">
        <v>439</v>
      </c>
      <c r="B441" s="17">
        <v>440</v>
      </c>
      <c r="C441" s="17">
        <v>0.21210000000000001</v>
      </c>
      <c r="D441" s="17">
        <v>0.55000000000000004</v>
      </c>
      <c r="E441" s="17">
        <v>0.28360000000000002</v>
      </c>
      <c r="F441" s="17">
        <v>2</v>
      </c>
      <c r="G441" s="17">
        <v>247</v>
      </c>
      <c r="H441" s="16">
        <v>249</v>
      </c>
      <c r="I441" s="34">
        <f>ROUND(IF(DATA_2_M[[#This Row],[ATEMP]]="",AVERAGE(DATA_2_M[ATEMP]),DATA_2_M[[#This Row],[ATEMP]]),2)</f>
        <v>0.21</v>
      </c>
      <c r="J441" s="46">
        <f>ROUND(IF(DATA_2_M[[#This Row],[HUM]]="",AVERAGE(DATA_2_M[HUM]),DATA_2_M[[#This Row],[HUM]]),2)</f>
        <v>0.55000000000000004</v>
      </c>
    </row>
    <row r="442" spans="1:10" ht="15.75" customHeight="1" x14ac:dyDescent="0.25">
      <c r="A442" s="18">
        <v>440</v>
      </c>
      <c r="B442" s="17">
        <v>441</v>
      </c>
      <c r="C442" s="17">
        <v>0.2273</v>
      </c>
      <c r="D442" s="17">
        <v>0.52</v>
      </c>
      <c r="E442" s="17">
        <v>0.22389999999999999</v>
      </c>
      <c r="F442" s="17">
        <v>3</v>
      </c>
      <c r="G442" s="17">
        <v>140</v>
      </c>
      <c r="H442" s="16">
        <v>143</v>
      </c>
      <c r="I442" s="34">
        <f>ROUND(IF(DATA_2_M[[#This Row],[ATEMP]]="",AVERAGE(DATA_2_M[ATEMP]),DATA_2_M[[#This Row],[ATEMP]]),2)</f>
        <v>0.23</v>
      </c>
      <c r="J442" s="46">
        <f>ROUND(IF(DATA_2_M[[#This Row],[HUM]]="",AVERAGE(DATA_2_M[HUM]),DATA_2_M[[#This Row],[HUM]]),2)</f>
        <v>0.52</v>
      </c>
    </row>
    <row r="443" spans="1:10" ht="15.75" customHeight="1" x14ac:dyDescent="0.25">
      <c r="A443" s="18">
        <v>441</v>
      </c>
      <c r="B443" s="17">
        <v>442</v>
      </c>
      <c r="C443" s="17">
        <v>0.2273</v>
      </c>
      <c r="D443" s="17">
        <v>0.48</v>
      </c>
      <c r="E443" s="17">
        <v>0.29849999999999999</v>
      </c>
      <c r="F443" s="17">
        <v>1</v>
      </c>
      <c r="G443" s="17">
        <v>56</v>
      </c>
      <c r="H443" s="16">
        <v>57</v>
      </c>
      <c r="I443" s="34">
        <f>ROUND(IF(DATA_2_M[[#This Row],[ATEMP]]="",AVERAGE(DATA_2_M[ATEMP]),DATA_2_M[[#This Row],[ATEMP]]),2)</f>
        <v>0.23</v>
      </c>
      <c r="J443" s="46">
        <f>ROUND(IF(DATA_2_M[[#This Row],[HUM]]="",AVERAGE(DATA_2_M[HUM]),DATA_2_M[[#This Row],[HUM]]),2)</f>
        <v>0.48</v>
      </c>
    </row>
    <row r="444" spans="1:10" ht="15.75" customHeight="1" x14ac:dyDescent="0.25">
      <c r="A444" s="18">
        <v>442</v>
      </c>
      <c r="B444" s="17">
        <v>443</v>
      </c>
      <c r="C444" s="17">
        <v>0.2727</v>
      </c>
      <c r="D444" s="17">
        <v>0.45</v>
      </c>
      <c r="E444" s="17">
        <v>0.16420000000000001</v>
      </c>
      <c r="F444" s="17">
        <v>5</v>
      </c>
      <c r="G444" s="17">
        <v>63</v>
      </c>
      <c r="H444" s="16">
        <v>68</v>
      </c>
      <c r="I444" s="34">
        <f>ROUND(IF(DATA_2_M[[#This Row],[ATEMP]]="",AVERAGE(DATA_2_M[ATEMP]),DATA_2_M[[#This Row],[ATEMP]]),2)</f>
        <v>0.27</v>
      </c>
      <c r="J444" s="46">
        <f>ROUND(IF(DATA_2_M[[#This Row],[HUM]]="",AVERAGE(DATA_2_M[HUM]),DATA_2_M[[#This Row],[HUM]]),2)</f>
        <v>0.45</v>
      </c>
    </row>
    <row r="445" spans="1:10" ht="15.75" customHeight="1" x14ac:dyDescent="0.25">
      <c r="A445" s="18">
        <v>443</v>
      </c>
      <c r="B445" s="17">
        <v>444</v>
      </c>
      <c r="C445" s="17">
        <v>0.33329999999999999</v>
      </c>
      <c r="D445" s="17">
        <v>0.42</v>
      </c>
      <c r="E445" s="17">
        <v>0</v>
      </c>
      <c r="F445" s="17">
        <v>7</v>
      </c>
      <c r="G445" s="17">
        <v>77</v>
      </c>
      <c r="H445" s="16">
        <v>84</v>
      </c>
      <c r="I445" s="34">
        <f>ROUND(IF(DATA_2_M[[#This Row],[ATEMP]]="",AVERAGE(DATA_2_M[ATEMP]),DATA_2_M[[#This Row],[ATEMP]]),2)</f>
        <v>0.33</v>
      </c>
      <c r="J445" s="46">
        <f>ROUND(IF(DATA_2_M[[#This Row],[HUM]]="",AVERAGE(DATA_2_M[HUM]),DATA_2_M[[#This Row],[HUM]]),2)</f>
        <v>0.42</v>
      </c>
    </row>
    <row r="446" spans="1:10" ht="15.75" customHeight="1" x14ac:dyDescent="0.25">
      <c r="A446" s="18">
        <v>444</v>
      </c>
      <c r="B446" s="17">
        <v>445</v>
      </c>
      <c r="C446" s="17">
        <v>0.28789999999999999</v>
      </c>
      <c r="D446" s="17">
        <v>0.45</v>
      </c>
      <c r="E446" s="17">
        <v>0.1045</v>
      </c>
      <c r="F446" s="17">
        <v>12</v>
      </c>
      <c r="G446" s="17">
        <v>86</v>
      </c>
      <c r="H446" s="16">
        <v>98</v>
      </c>
      <c r="I446" s="34">
        <f>ROUND(IF(DATA_2_M[[#This Row],[ATEMP]]="",AVERAGE(DATA_2_M[ATEMP]),DATA_2_M[[#This Row],[ATEMP]]),2)</f>
        <v>0.28999999999999998</v>
      </c>
      <c r="J446" s="46">
        <f>ROUND(IF(DATA_2_M[[#This Row],[HUM]]="",AVERAGE(DATA_2_M[HUM]),DATA_2_M[[#This Row],[HUM]]),2)</f>
        <v>0.45</v>
      </c>
    </row>
    <row r="447" spans="1:10" ht="15.75" customHeight="1" x14ac:dyDescent="0.25">
      <c r="A447" s="18">
        <v>445</v>
      </c>
      <c r="B447" s="17">
        <v>446</v>
      </c>
      <c r="C447" s="17">
        <v>0.30299999999999999</v>
      </c>
      <c r="D447" s="17">
        <v>0.45</v>
      </c>
      <c r="E447" s="17">
        <v>0.1343</v>
      </c>
      <c r="F447" s="17">
        <v>6</v>
      </c>
      <c r="G447" s="17">
        <v>75</v>
      </c>
      <c r="H447" s="16">
        <v>81</v>
      </c>
      <c r="I447" s="34">
        <f>ROUND(IF(DATA_2_M[[#This Row],[ATEMP]]="",AVERAGE(DATA_2_M[ATEMP]),DATA_2_M[[#This Row],[ATEMP]]),2)</f>
        <v>0.3</v>
      </c>
      <c r="J447" s="46">
        <f>ROUND(IF(DATA_2_M[[#This Row],[HUM]]="",AVERAGE(DATA_2_M[HUM]),DATA_2_M[[#This Row],[HUM]]),2)</f>
        <v>0.45</v>
      </c>
    </row>
    <row r="448" spans="1:10" ht="15.75" customHeight="1" x14ac:dyDescent="0.25">
      <c r="A448" s="18">
        <v>446</v>
      </c>
      <c r="B448" s="17">
        <v>447</v>
      </c>
      <c r="C448" s="17">
        <v>0.31819999999999998</v>
      </c>
      <c r="D448" s="17">
        <v>0.45</v>
      </c>
      <c r="E448" s="17">
        <v>0.19400000000000001</v>
      </c>
      <c r="F448" s="17">
        <v>8</v>
      </c>
      <c r="G448" s="17">
        <v>62</v>
      </c>
      <c r="H448" s="16">
        <v>70</v>
      </c>
      <c r="I448" s="34">
        <f>ROUND(IF(DATA_2_M[[#This Row],[ATEMP]]="",AVERAGE(DATA_2_M[ATEMP]),DATA_2_M[[#This Row],[ATEMP]]),2)</f>
        <v>0.32</v>
      </c>
      <c r="J448" s="46">
        <f>ROUND(IF(DATA_2_M[[#This Row],[HUM]]="",AVERAGE(DATA_2_M[HUM]),DATA_2_M[[#This Row],[HUM]]),2)</f>
        <v>0.45</v>
      </c>
    </row>
    <row r="449" spans="1:10" ht="15.75" customHeight="1" x14ac:dyDescent="0.25">
      <c r="A449" s="18">
        <v>447</v>
      </c>
      <c r="B449" s="17">
        <v>448</v>
      </c>
      <c r="C449" s="17">
        <v>0.30299999999999999</v>
      </c>
      <c r="D449" s="17">
        <v>0.49</v>
      </c>
      <c r="E449" s="17">
        <v>0.1343</v>
      </c>
      <c r="F449" s="17">
        <v>8</v>
      </c>
      <c r="G449" s="17">
        <v>83</v>
      </c>
      <c r="H449" s="16">
        <v>91</v>
      </c>
      <c r="I449" s="34">
        <f>ROUND(IF(DATA_2_M[[#This Row],[ATEMP]]="",AVERAGE(DATA_2_M[ATEMP]),DATA_2_M[[#This Row],[ATEMP]]),2)</f>
        <v>0.3</v>
      </c>
      <c r="J449" s="46">
        <f>ROUND(IF(DATA_2_M[[#This Row],[HUM]]="",AVERAGE(DATA_2_M[HUM]),DATA_2_M[[#This Row],[HUM]]),2)</f>
        <v>0.49</v>
      </c>
    </row>
    <row r="450" spans="1:10" ht="15.75" customHeight="1" x14ac:dyDescent="0.25">
      <c r="A450" s="18">
        <v>448</v>
      </c>
      <c r="B450" s="17">
        <v>449</v>
      </c>
      <c r="C450" s="17">
        <v>0.31819999999999998</v>
      </c>
      <c r="D450" s="17">
        <v>0.49</v>
      </c>
      <c r="E450" s="17">
        <v>0.1045</v>
      </c>
      <c r="F450" s="17">
        <v>8</v>
      </c>
      <c r="G450" s="17">
        <v>207</v>
      </c>
      <c r="H450" s="16">
        <v>215</v>
      </c>
      <c r="I450" s="34">
        <f>ROUND(IF(DATA_2_M[[#This Row],[ATEMP]]="",AVERAGE(DATA_2_M[ATEMP]),DATA_2_M[[#This Row],[ATEMP]]),2)</f>
        <v>0.32</v>
      </c>
      <c r="J450" s="46">
        <f>ROUND(IF(DATA_2_M[[#This Row],[HUM]]="",AVERAGE(DATA_2_M[HUM]),DATA_2_M[[#This Row],[HUM]]),2)</f>
        <v>0.49</v>
      </c>
    </row>
    <row r="451" spans="1:10" ht="15.75" customHeight="1" x14ac:dyDescent="0.25">
      <c r="A451" s="18">
        <v>449</v>
      </c>
      <c r="B451" s="17">
        <v>450</v>
      </c>
      <c r="C451" s="17">
        <v>0.2576</v>
      </c>
      <c r="D451" s="17">
        <v>0.56000000000000005</v>
      </c>
      <c r="E451" s="17">
        <v>0.19400000000000001</v>
      </c>
      <c r="F451" s="17">
        <v>1</v>
      </c>
      <c r="G451" s="17">
        <v>184</v>
      </c>
      <c r="H451" s="16">
        <v>185</v>
      </c>
      <c r="I451" s="34">
        <f>ROUND(IF(DATA_2_M[[#This Row],[ATEMP]]="",AVERAGE(DATA_2_M[ATEMP]),DATA_2_M[[#This Row],[ATEMP]]),2)</f>
        <v>0.26</v>
      </c>
      <c r="J451" s="46">
        <f>ROUND(IF(DATA_2_M[[#This Row],[HUM]]="",AVERAGE(DATA_2_M[HUM]),DATA_2_M[[#This Row],[HUM]]),2)</f>
        <v>0.56000000000000005</v>
      </c>
    </row>
    <row r="452" spans="1:10" ht="15.75" customHeight="1" x14ac:dyDescent="0.25">
      <c r="A452" s="18">
        <v>450</v>
      </c>
      <c r="B452" s="17">
        <v>451</v>
      </c>
      <c r="C452" s="17">
        <v>0.2273</v>
      </c>
      <c r="D452" s="17">
        <v>0.56000000000000005</v>
      </c>
      <c r="E452" s="17">
        <v>0.32840000000000003</v>
      </c>
      <c r="F452" s="17">
        <v>6</v>
      </c>
      <c r="G452" s="17">
        <v>146</v>
      </c>
      <c r="H452" s="16">
        <v>152</v>
      </c>
      <c r="I452" s="34">
        <f>ROUND(IF(DATA_2_M[[#This Row],[ATEMP]]="",AVERAGE(DATA_2_M[ATEMP]),DATA_2_M[[#This Row],[ATEMP]]),2)</f>
        <v>0.23</v>
      </c>
      <c r="J452" s="46">
        <f>ROUND(IF(DATA_2_M[[#This Row],[HUM]]="",AVERAGE(DATA_2_M[HUM]),DATA_2_M[[#This Row],[HUM]]),2)</f>
        <v>0.56000000000000005</v>
      </c>
    </row>
    <row r="453" spans="1:10" ht="15.75" customHeight="1" x14ac:dyDescent="0.25">
      <c r="A453" s="18">
        <v>451</v>
      </c>
      <c r="B453" s="17">
        <v>452</v>
      </c>
      <c r="C453" s="17">
        <v>0.2424</v>
      </c>
      <c r="D453" s="17">
        <v>0.6</v>
      </c>
      <c r="E453" s="17">
        <v>0.28360000000000002</v>
      </c>
      <c r="F453" s="17">
        <v>2</v>
      </c>
      <c r="G453" s="17">
        <v>124</v>
      </c>
      <c r="H453" s="16">
        <v>126</v>
      </c>
      <c r="I453" s="34">
        <f>ROUND(IF(DATA_2_M[[#This Row],[ATEMP]]="",AVERAGE(DATA_2_M[ATEMP]),DATA_2_M[[#This Row],[ATEMP]]),2)</f>
        <v>0.24</v>
      </c>
      <c r="J453" s="46">
        <f>ROUND(IF(DATA_2_M[[#This Row],[HUM]]="",AVERAGE(DATA_2_M[HUM]),DATA_2_M[[#This Row],[HUM]]),2)</f>
        <v>0.6</v>
      </c>
    </row>
    <row r="454" spans="1:10" ht="15.75" customHeight="1" x14ac:dyDescent="0.25">
      <c r="A454" s="18">
        <v>452</v>
      </c>
      <c r="B454" s="17">
        <v>453</v>
      </c>
      <c r="C454" s="17">
        <v>0.2273</v>
      </c>
      <c r="D454" s="17">
        <v>0.6</v>
      </c>
      <c r="E454" s="17">
        <v>0.25369999999999998</v>
      </c>
      <c r="F454" s="17">
        <v>3</v>
      </c>
      <c r="G454" s="17">
        <v>54</v>
      </c>
      <c r="H454" s="16">
        <v>57</v>
      </c>
      <c r="I454" s="34">
        <f>ROUND(IF(DATA_2_M[[#This Row],[ATEMP]]="",AVERAGE(DATA_2_M[ATEMP]),DATA_2_M[[#This Row],[ATEMP]]),2)</f>
        <v>0.23</v>
      </c>
      <c r="J454" s="46">
        <f>ROUND(IF(DATA_2_M[[#This Row],[HUM]]="",AVERAGE(DATA_2_M[HUM]),DATA_2_M[[#This Row],[HUM]]),2)</f>
        <v>0.6</v>
      </c>
    </row>
    <row r="455" spans="1:10" ht="15.75" customHeight="1" x14ac:dyDescent="0.25">
      <c r="A455" s="18">
        <v>453</v>
      </c>
      <c r="B455" s="17">
        <v>454</v>
      </c>
      <c r="C455" s="17">
        <v>0.21210000000000001</v>
      </c>
      <c r="D455" s="17">
        <v>0.65</v>
      </c>
      <c r="E455" s="17">
        <v>0.28360000000000002</v>
      </c>
      <c r="F455" s="17">
        <v>0</v>
      </c>
      <c r="G455" s="17">
        <v>56</v>
      </c>
      <c r="H455" s="16">
        <v>56</v>
      </c>
      <c r="I455" s="34">
        <f>ROUND(IF(DATA_2_M[[#This Row],[ATEMP]]="",AVERAGE(DATA_2_M[ATEMP]),DATA_2_M[[#This Row],[ATEMP]]),2)</f>
        <v>0.21</v>
      </c>
      <c r="J455" s="46">
        <f>ROUND(IF(DATA_2_M[[#This Row],[HUM]]="",AVERAGE(DATA_2_M[HUM]),DATA_2_M[[#This Row],[HUM]]),2)</f>
        <v>0.65</v>
      </c>
    </row>
    <row r="456" spans="1:10" ht="15.75" customHeight="1" x14ac:dyDescent="0.25">
      <c r="A456" s="18">
        <v>454</v>
      </c>
      <c r="B456" s="17">
        <v>455</v>
      </c>
      <c r="C456" s="17">
        <v>0.21210000000000001</v>
      </c>
      <c r="D456" s="17">
        <v>0.65</v>
      </c>
      <c r="E456" s="17">
        <v>0.32840000000000003</v>
      </c>
      <c r="F456" s="17">
        <v>3</v>
      </c>
      <c r="G456" s="17">
        <v>28</v>
      </c>
      <c r="H456" s="16">
        <v>31</v>
      </c>
      <c r="I456" s="34">
        <f>ROUND(IF(DATA_2_M[[#This Row],[ATEMP]]="",AVERAGE(DATA_2_M[ATEMP]),DATA_2_M[[#This Row],[ATEMP]]),2)</f>
        <v>0.21</v>
      </c>
      <c r="J456" s="46">
        <f>ROUND(IF(DATA_2_M[[#This Row],[HUM]]="",AVERAGE(DATA_2_M[HUM]),DATA_2_M[[#This Row],[HUM]]),2)</f>
        <v>0.65</v>
      </c>
    </row>
    <row r="457" spans="1:10" ht="15.75" customHeight="1" x14ac:dyDescent="0.25">
      <c r="A457" s="18">
        <v>455</v>
      </c>
      <c r="B457" s="17">
        <v>456</v>
      </c>
      <c r="C457" s="17">
        <v>0.2273</v>
      </c>
      <c r="D457" s="17">
        <v>0.7</v>
      </c>
      <c r="E457" s="17">
        <v>0.25369999999999998</v>
      </c>
      <c r="F457" s="17">
        <v>1</v>
      </c>
      <c r="G457" s="17">
        <v>20</v>
      </c>
      <c r="H457" s="16">
        <v>21</v>
      </c>
      <c r="I457" s="34">
        <f>ROUND(IF(DATA_2_M[[#This Row],[ATEMP]]="",AVERAGE(DATA_2_M[ATEMP]),DATA_2_M[[#This Row],[ATEMP]]),2)</f>
        <v>0.23</v>
      </c>
      <c r="J457" s="46">
        <f>ROUND(IF(DATA_2_M[[#This Row],[HUM]]="",AVERAGE(DATA_2_M[HUM]),DATA_2_M[[#This Row],[HUM]]),2)</f>
        <v>0.7</v>
      </c>
    </row>
    <row r="458" spans="1:10" ht="15.75" customHeight="1" x14ac:dyDescent="0.25">
      <c r="A458" s="18">
        <v>456</v>
      </c>
      <c r="B458" s="17">
        <v>457</v>
      </c>
      <c r="C458" s="17">
        <v>0.2273</v>
      </c>
      <c r="D458" s="17">
        <v>0.7</v>
      </c>
      <c r="E458" s="17">
        <v>0.25369999999999998</v>
      </c>
      <c r="F458" s="17">
        <v>0</v>
      </c>
      <c r="G458" s="17">
        <v>6</v>
      </c>
      <c r="H458" s="16">
        <v>6</v>
      </c>
      <c r="I458" s="34">
        <f>ROUND(IF(DATA_2_M[[#This Row],[ATEMP]]="",AVERAGE(DATA_2_M[ATEMP]),DATA_2_M[[#This Row],[ATEMP]]),2)</f>
        <v>0.23</v>
      </c>
      <c r="J458" s="46">
        <f>ROUND(IF(DATA_2_M[[#This Row],[HUM]]="",AVERAGE(DATA_2_M[HUM]),DATA_2_M[[#This Row],[HUM]]),2)</f>
        <v>0.7</v>
      </c>
    </row>
    <row r="459" spans="1:10" ht="15.75" customHeight="1" x14ac:dyDescent="0.25">
      <c r="A459" s="18">
        <v>457</v>
      </c>
      <c r="B459" s="17">
        <v>458</v>
      </c>
      <c r="C459" s="17">
        <v>0.2424</v>
      </c>
      <c r="D459" s="17">
        <v>0.75</v>
      </c>
      <c r="E459" s="17">
        <v>0.16420000000000001</v>
      </c>
      <c r="F459" s="17">
        <v>0</v>
      </c>
      <c r="G459" s="17">
        <v>2</v>
      </c>
      <c r="H459" s="16">
        <v>2</v>
      </c>
      <c r="I459" s="34">
        <f>ROUND(IF(DATA_2_M[[#This Row],[ATEMP]]="",AVERAGE(DATA_2_M[ATEMP]),DATA_2_M[[#This Row],[ATEMP]]),2)</f>
        <v>0.24</v>
      </c>
      <c r="J459" s="46">
        <f>ROUND(IF(DATA_2_M[[#This Row],[HUM]]="",AVERAGE(DATA_2_M[HUM]),DATA_2_M[[#This Row],[HUM]]),2)</f>
        <v>0.75</v>
      </c>
    </row>
    <row r="460" spans="1:10" ht="15.75" customHeight="1" x14ac:dyDescent="0.25">
      <c r="A460" s="18">
        <v>458</v>
      </c>
      <c r="B460" s="17">
        <v>459</v>
      </c>
      <c r="C460" s="17">
        <v>0.21210000000000001</v>
      </c>
      <c r="D460" s="17">
        <v>0.8</v>
      </c>
      <c r="E460" s="17">
        <v>0.29849999999999999</v>
      </c>
      <c r="F460" s="17">
        <v>0</v>
      </c>
      <c r="G460" s="17">
        <v>1</v>
      </c>
      <c r="H460" s="16">
        <v>1</v>
      </c>
      <c r="I460" s="34">
        <f>ROUND(IF(DATA_2_M[[#This Row],[ATEMP]]="",AVERAGE(DATA_2_M[ATEMP]),DATA_2_M[[#This Row],[ATEMP]]),2)</f>
        <v>0.21</v>
      </c>
      <c r="J460" s="46">
        <f>ROUND(IF(DATA_2_M[[#This Row],[HUM]]="",AVERAGE(DATA_2_M[HUM]),DATA_2_M[[#This Row],[HUM]]),2)</f>
        <v>0.8</v>
      </c>
    </row>
    <row r="461" spans="1:10" ht="15.75" customHeight="1" x14ac:dyDescent="0.25">
      <c r="A461" s="18">
        <v>459</v>
      </c>
      <c r="B461" s="17">
        <v>460</v>
      </c>
      <c r="C461" s="17">
        <v>0.2576</v>
      </c>
      <c r="D461" s="17">
        <v>0.87</v>
      </c>
      <c r="E461" s="17">
        <v>8.9599999999999999E-2</v>
      </c>
      <c r="F461" s="17">
        <v>0</v>
      </c>
      <c r="G461" s="17">
        <v>1</v>
      </c>
      <c r="H461" s="16">
        <v>1</v>
      </c>
      <c r="I461" s="34">
        <f>ROUND(IF(DATA_2_M[[#This Row],[ATEMP]]="",AVERAGE(DATA_2_M[ATEMP]),DATA_2_M[[#This Row],[ATEMP]]),2)</f>
        <v>0.26</v>
      </c>
      <c r="J461" s="46">
        <f>ROUND(IF(DATA_2_M[[#This Row],[HUM]]="",AVERAGE(DATA_2_M[HUM]),DATA_2_M[[#This Row],[HUM]]),2)</f>
        <v>0.87</v>
      </c>
    </row>
    <row r="462" spans="1:10" ht="15.75" customHeight="1" x14ac:dyDescent="0.25">
      <c r="A462" s="18">
        <v>460</v>
      </c>
      <c r="B462" s="17">
        <v>461</v>
      </c>
      <c r="C462" s="17">
        <v>0.19700000000000001</v>
      </c>
      <c r="D462" s="17">
        <v>0.6</v>
      </c>
      <c r="E462" s="17">
        <v>0.41789999999999999</v>
      </c>
      <c r="F462" s="17">
        <v>1</v>
      </c>
      <c r="G462" s="17">
        <v>4</v>
      </c>
      <c r="H462" s="16">
        <v>5</v>
      </c>
      <c r="I462" s="34">
        <f>ROUND(IF(DATA_2_M[[#This Row],[ATEMP]]="",AVERAGE(DATA_2_M[ATEMP]),DATA_2_M[[#This Row],[ATEMP]]),2)</f>
        <v>0.2</v>
      </c>
      <c r="J462" s="46">
        <f>ROUND(IF(DATA_2_M[[#This Row],[HUM]]="",AVERAGE(DATA_2_M[HUM]),DATA_2_M[[#This Row],[HUM]]),2)</f>
        <v>0.6</v>
      </c>
    </row>
    <row r="463" spans="1:10" ht="15.75" customHeight="1" x14ac:dyDescent="0.25">
      <c r="A463" s="18">
        <v>461</v>
      </c>
      <c r="B463" s="17">
        <v>462</v>
      </c>
      <c r="C463" s="17">
        <v>0.21210000000000001</v>
      </c>
      <c r="D463" s="17">
        <v>0.55000000000000004</v>
      </c>
      <c r="E463" s="17">
        <v>0.25369999999999998</v>
      </c>
      <c r="F463" s="17">
        <v>0</v>
      </c>
      <c r="G463" s="17">
        <v>27</v>
      </c>
      <c r="H463" s="16">
        <v>27</v>
      </c>
      <c r="I463" s="34">
        <f>ROUND(IF(DATA_2_M[[#This Row],[ATEMP]]="",AVERAGE(DATA_2_M[ATEMP]),DATA_2_M[[#This Row],[ATEMP]]),2)</f>
        <v>0.21</v>
      </c>
      <c r="J463" s="46">
        <f>ROUND(IF(DATA_2_M[[#This Row],[HUM]]="",AVERAGE(DATA_2_M[HUM]),DATA_2_M[[#This Row],[HUM]]),2)</f>
        <v>0.55000000000000004</v>
      </c>
    </row>
    <row r="464" spans="1:10" ht="15.75" customHeight="1" x14ac:dyDescent="0.25">
      <c r="A464" s="18">
        <v>462</v>
      </c>
      <c r="B464" s="17">
        <v>463</v>
      </c>
      <c r="C464" s="17">
        <v>0.18179999999999999</v>
      </c>
      <c r="D464" s="17">
        <v>0.51</v>
      </c>
      <c r="E464" s="17">
        <v>0.28360000000000002</v>
      </c>
      <c r="F464" s="17">
        <v>2</v>
      </c>
      <c r="G464" s="17">
        <v>66</v>
      </c>
      <c r="H464" s="16">
        <v>68</v>
      </c>
      <c r="I464" s="34">
        <f>ROUND(IF(DATA_2_M[[#This Row],[ATEMP]]="",AVERAGE(DATA_2_M[ATEMP]),DATA_2_M[[#This Row],[ATEMP]]),2)</f>
        <v>0.18</v>
      </c>
      <c r="J464" s="46">
        <f>ROUND(IF(DATA_2_M[[#This Row],[HUM]]="",AVERAGE(DATA_2_M[HUM]),DATA_2_M[[#This Row],[HUM]]),2)</f>
        <v>0.51</v>
      </c>
    </row>
    <row r="465" spans="1:10" ht="15.75" customHeight="1" x14ac:dyDescent="0.25">
      <c r="A465" s="18">
        <v>463</v>
      </c>
      <c r="B465" s="17">
        <v>464</v>
      </c>
      <c r="C465" s="17">
        <v>0.18179999999999999</v>
      </c>
      <c r="D465" s="17">
        <v>0.47</v>
      </c>
      <c r="E465" s="17">
        <v>0.32840000000000003</v>
      </c>
      <c r="F465" s="17">
        <v>7</v>
      </c>
      <c r="G465" s="17">
        <v>210</v>
      </c>
      <c r="H465" s="16">
        <v>217</v>
      </c>
      <c r="I465" s="34">
        <f>ROUND(IF(DATA_2_M[[#This Row],[ATEMP]]="",AVERAGE(DATA_2_M[ATEMP]),DATA_2_M[[#This Row],[ATEMP]]),2)</f>
        <v>0.18</v>
      </c>
      <c r="J465" s="46">
        <f>ROUND(IF(DATA_2_M[[#This Row],[HUM]]="",AVERAGE(DATA_2_M[HUM]),DATA_2_M[[#This Row],[HUM]]),2)</f>
        <v>0.47</v>
      </c>
    </row>
    <row r="466" spans="1:10" ht="15.75" customHeight="1" x14ac:dyDescent="0.25">
      <c r="A466" s="18">
        <v>464</v>
      </c>
      <c r="B466" s="17">
        <v>465</v>
      </c>
      <c r="C466" s="17">
        <v>0.18179999999999999</v>
      </c>
      <c r="D466" s="17">
        <v>0.51</v>
      </c>
      <c r="E466" s="17">
        <v>0.35820000000000002</v>
      </c>
      <c r="F466" s="17">
        <v>7</v>
      </c>
      <c r="G466" s="17">
        <v>159</v>
      </c>
      <c r="H466" s="16">
        <v>166</v>
      </c>
      <c r="I466" s="34">
        <f>ROUND(IF(DATA_2_M[[#This Row],[ATEMP]]="",AVERAGE(DATA_2_M[ATEMP]),DATA_2_M[[#This Row],[ATEMP]]),2)</f>
        <v>0.18</v>
      </c>
      <c r="J466" s="46">
        <f>ROUND(IF(DATA_2_M[[#This Row],[HUM]]="",AVERAGE(DATA_2_M[HUM]),DATA_2_M[[#This Row],[HUM]]),2)</f>
        <v>0.51</v>
      </c>
    </row>
    <row r="467" spans="1:10" ht="15.75" customHeight="1" x14ac:dyDescent="0.25">
      <c r="A467" s="18">
        <v>465</v>
      </c>
      <c r="B467" s="17">
        <v>466</v>
      </c>
      <c r="C467" s="17">
        <v>0.16669999999999999</v>
      </c>
      <c r="D467" s="17">
        <v>0.47</v>
      </c>
      <c r="E467" s="17">
        <v>0.4627</v>
      </c>
      <c r="F467" s="17">
        <v>6</v>
      </c>
      <c r="G467" s="17">
        <v>57</v>
      </c>
      <c r="H467" s="16">
        <v>63</v>
      </c>
      <c r="I467" s="34">
        <f>ROUND(IF(DATA_2_M[[#This Row],[ATEMP]]="",AVERAGE(DATA_2_M[ATEMP]),DATA_2_M[[#This Row],[ATEMP]]),2)</f>
        <v>0.17</v>
      </c>
      <c r="J467" s="46">
        <f>ROUND(IF(DATA_2_M[[#This Row],[HUM]]="",AVERAGE(DATA_2_M[HUM]),DATA_2_M[[#This Row],[HUM]]),2)</f>
        <v>0.47</v>
      </c>
    </row>
    <row r="468" spans="1:10" ht="15.75" customHeight="1" x14ac:dyDescent="0.25">
      <c r="A468" s="18">
        <v>466</v>
      </c>
      <c r="B468" s="17">
        <v>467</v>
      </c>
      <c r="C468" s="17">
        <v>0.18179999999999999</v>
      </c>
      <c r="D468" s="17">
        <v>0.41</v>
      </c>
      <c r="E468" s="17">
        <v>0.4627</v>
      </c>
      <c r="F468" s="17">
        <v>6</v>
      </c>
      <c r="G468" s="17">
        <v>53</v>
      </c>
      <c r="H468" s="16">
        <v>59</v>
      </c>
      <c r="I468" s="34">
        <f>ROUND(IF(DATA_2_M[[#This Row],[ATEMP]]="",AVERAGE(DATA_2_M[ATEMP]),DATA_2_M[[#This Row],[ATEMP]]),2)</f>
        <v>0.18</v>
      </c>
      <c r="J468" s="46">
        <f>ROUND(IF(DATA_2_M[[#This Row],[HUM]]="",AVERAGE(DATA_2_M[HUM]),DATA_2_M[[#This Row],[HUM]]),2)</f>
        <v>0.41</v>
      </c>
    </row>
    <row r="469" spans="1:10" ht="15.75" customHeight="1" x14ac:dyDescent="0.25">
      <c r="A469" s="18">
        <v>467</v>
      </c>
      <c r="B469" s="17">
        <v>468</v>
      </c>
      <c r="C469" s="17">
        <v>0.18179999999999999</v>
      </c>
      <c r="D469" s="17">
        <v>0.27</v>
      </c>
      <c r="E469" s="17">
        <v>0.58209999999999995</v>
      </c>
      <c r="F469" s="17">
        <v>11</v>
      </c>
      <c r="G469" s="17">
        <v>67</v>
      </c>
      <c r="H469" s="16">
        <v>78</v>
      </c>
      <c r="I469" s="34">
        <f>ROUND(IF(DATA_2_M[[#This Row],[ATEMP]]="",AVERAGE(DATA_2_M[ATEMP]),DATA_2_M[[#This Row],[ATEMP]]),2)</f>
        <v>0.18</v>
      </c>
      <c r="J469" s="46">
        <f>ROUND(IF(DATA_2_M[[#This Row],[HUM]]="",AVERAGE(DATA_2_M[HUM]),DATA_2_M[[#This Row],[HUM]]),2)</f>
        <v>0.27</v>
      </c>
    </row>
    <row r="470" spans="1:10" ht="15.75" customHeight="1" x14ac:dyDescent="0.25">
      <c r="A470" s="18">
        <v>468</v>
      </c>
      <c r="B470" s="17">
        <v>469</v>
      </c>
      <c r="C470" s="17">
        <v>0.1515</v>
      </c>
      <c r="D470" s="17">
        <v>0.21</v>
      </c>
      <c r="E470" s="17">
        <v>0.58209999999999995</v>
      </c>
      <c r="F470" s="17">
        <v>8</v>
      </c>
      <c r="G470" s="17">
        <v>65</v>
      </c>
      <c r="H470" s="16">
        <v>73</v>
      </c>
      <c r="I470" s="34">
        <f>ROUND(IF(DATA_2_M[[#This Row],[ATEMP]]="",AVERAGE(DATA_2_M[ATEMP]),DATA_2_M[[#This Row],[ATEMP]]),2)</f>
        <v>0.15</v>
      </c>
      <c r="J470" s="46">
        <f>ROUND(IF(DATA_2_M[[#This Row],[HUM]]="",AVERAGE(DATA_2_M[HUM]),DATA_2_M[[#This Row],[HUM]]),2)</f>
        <v>0.21</v>
      </c>
    </row>
    <row r="471" spans="1:10" ht="15.75" customHeight="1" x14ac:dyDescent="0.25">
      <c r="A471" s="18">
        <v>469</v>
      </c>
      <c r="B471" s="17">
        <v>470</v>
      </c>
      <c r="C471" s="17">
        <v>0.1515</v>
      </c>
      <c r="D471" s="17">
        <v>0.25</v>
      </c>
      <c r="E471" s="17">
        <v>0.52239999999999998</v>
      </c>
      <c r="F471" s="17">
        <v>6</v>
      </c>
      <c r="G471" s="17">
        <v>56</v>
      </c>
      <c r="H471" s="16">
        <v>62</v>
      </c>
      <c r="I471" s="34">
        <f>ROUND(IF(DATA_2_M[[#This Row],[ATEMP]]="",AVERAGE(DATA_2_M[ATEMP]),DATA_2_M[[#This Row],[ATEMP]]),2)</f>
        <v>0.15</v>
      </c>
      <c r="J471" s="46">
        <f>ROUND(IF(DATA_2_M[[#This Row],[HUM]]="",AVERAGE(DATA_2_M[HUM]),DATA_2_M[[#This Row],[HUM]]),2)</f>
        <v>0.25</v>
      </c>
    </row>
    <row r="472" spans="1:10" ht="15.75" customHeight="1" x14ac:dyDescent="0.25">
      <c r="A472" s="18">
        <v>470</v>
      </c>
      <c r="B472" s="17">
        <v>471</v>
      </c>
      <c r="C472" s="17">
        <v>0.1212</v>
      </c>
      <c r="D472" s="17">
        <v>0.26</v>
      </c>
      <c r="E472" s="17">
        <v>0.44779999999999998</v>
      </c>
      <c r="F472" s="17">
        <v>4</v>
      </c>
      <c r="G472" s="17">
        <v>61</v>
      </c>
      <c r="H472" s="16">
        <v>65</v>
      </c>
      <c r="I472" s="34">
        <f>ROUND(IF(DATA_2_M[[#This Row],[ATEMP]]="",AVERAGE(DATA_2_M[ATEMP]),DATA_2_M[[#This Row],[ATEMP]]),2)</f>
        <v>0.12</v>
      </c>
      <c r="J472" s="46">
        <f>ROUND(IF(DATA_2_M[[#This Row],[HUM]]="",AVERAGE(DATA_2_M[HUM]),DATA_2_M[[#This Row],[HUM]]),2)</f>
        <v>0.26</v>
      </c>
    </row>
    <row r="473" spans="1:10" ht="15.75" customHeight="1" x14ac:dyDescent="0.25">
      <c r="A473" s="18">
        <v>471</v>
      </c>
      <c r="B473" s="17">
        <v>472</v>
      </c>
      <c r="C473" s="17">
        <v>0.13639999999999999</v>
      </c>
      <c r="D473" s="17">
        <v>0.26</v>
      </c>
      <c r="E473" s="17">
        <v>0.35820000000000002</v>
      </c>
      <c r="F473" s="17">
        <v>0</v>
      </c>
      <c r="G473" s="17">
        <v>97</v>
      </c>
      <c r="H473" s="16">
        <v>97</v>
      </c>
      <c r="I473" s="34">
        <f>ROUND(IF(DATA_2_M[[#This Row],[ATEMP]]="",AVERAGE(DATA_2_M[ATEMP]),DATA_2_M[[#This Row],[ATEMP]]),2)</f>
        <v>0.14000000000000001</v>
      </c>
      <c r="J473" s="46">
        <f>ROUND(IF(DATA_2_M[[#This Row],[HUM]]="",AVERAGE(DATA_2_M[HUM]),DATA_2_M[[#This Row],[HUM]]),2)</f>
        <v>0.26</v>
      </c>
    </row>
    <row r="474" spans="1:10" ht="15.75" customHeight="1" x14ac:dyDescent="0.25">
      <c r="A474" s="18">
        <v>472</v>
      </c>
      <c r="B474" s="17">
        <v>473</v>
      </c>
      <c r="C474" s="17">
        <v>0.1212</v>
      </c>
      <c r="D474" s="17">
        <v>0.28000000000000003</v>
      </c>
      <c r="E474" s="17">
        <v>0.35820000000000002</v>
      </c>
      <c r="F474" s="17">
        <v>10</v>
      </c>
      <c r="G474" s="17">
        <v>151</v>
      </c>
      <c r="H474" s="16">
        <v>161</v>
      </c>
      <c r="I474" s="34">
        <f>ROUND(IF(DATA_2_M[[#This Row],[ATEMP]]="",AVERAGE(DATA_2_M[ATEMP]),DATA_2_M[[#This Row],[ATEMP]]),2)</f>
        <v>0.12</v>
      </c>
      <c r="J474" s="46">
        <f>ROUND(IF(DATA_2_M[[#This Row],[HUM]]="",AVERAGE(DATA_2_M[HUM]),DATA_2_M[[#This Row],[HUM]]),2)</f>
        <v>0.28000000000000003</v>
      </c>
    </row>
    <row r="475" spans="1:10" ht="15.75" customHeight="1" x14ac:dyDescent="0.25">
      <c r="A475" s="18">
        <v>473</v>
      </c>
      <c r="B475" s="17">
        <v>474</v>
      </c>
      <c r="C475" s="17">
        <v>0.1212</v>
      </c>
      <c r="D475" s="17">
        <v>0.3</v>
      </c>
      <c r="E475" s="17">
        <v>0.25369999999999998</v>
      </c>
      <c r="F475" s="17">
        <v>1</v>
      </c>
      <c r="G475" s="17">
        <v>119</v>
      </c>
      <c r="H475" s="16">
        <v>120</v>
      </c>
      <c r="I475" s="34">
        <f>ROUND(IF(DATA_2_M[[#This Row],[ATEMP]]="",AVERAGE(DATA_2_M[ATEMP]),DATA_2_M[[#This Row],[ATEMP]]),2)</f>
        <v>0.12</v>
      </c>
      <c r="J475" s="46">
        <f>ROUND(IF(DATA_2_M[[#This Row],[HUM]]="",AVERAGE(DATA_2_M[HUM]),DATA_2_M[[#This Row],[HUM]]),2)</f>
        <v>0.3</v>
      </c>
    </row>
    <row r="476" spans="1:10" ht="15.75" customHeight="1" x14ac:dyDescent="0.25">
      <c r="A476" s="18">
        <v>474</v>
      </c>
      <c r="B476" s="17">
        <v>475</v>
      </c>
      <c r="C476" s="17">
        <v>0.1061</v>
      </c>
      <c r="D476" s="17">
        <v>0.3</v>
      </c>
      <c r="E476" s="17">
        <v>0.32840000000000003</v>
      </c>
      <c r="F476" s="17">
        <v>3</v>
      </c>
      <c r="G476" s="17">
        <v>93</v>
      </c>
      <c r="H476" s="16">
        <v>96</v>
      </c>
      <c r="I476" s="34">
        <f>ROUND(IF(DATA_2_M[[#This Row],[ATEMP]]="",AVERAGE(DATA_2_M[ATEMP]),DATA_2_M[[#This Row],[ATEMP]]),2)</f>
        <v>0.11</v>
      </c>
      <c r="J476" s="46">
        <f>ROUND(IF(DATA_2_M[[#This Row],[HUM]]="",AVERAGE(DATA_2_M[HUM]),DATA_2_M[[#This Row],[HUM]]),2)</f>
        <v>0.3</v>
      </c>
    </row>
    <row r="477" spans="1:10" ht="15.75" customHeight="1" x14ac:dyDescent="0.25">
      <c r="A477" s="18">
        <v>475</v>
      </c>
      <c r="B477" s="17">
        <v>476</v>
      </c>
      <c r="C477" s="17">
        <v>7.5800000000000006E-2</v>
      </c>
      <c r="D477" s="17">
        <v>0.33</v>
      </c>
      <c r="E477" s="17">
        <v>0.41789999999999999</v>
      </c>
      <c r="F477" s="17">
        <v>1</v>
      </c>
      <c r="G477" s="17">
        <v>52</v>
      </c>
      <c r="H477" s="16">
        <v>53</v>
      </c>
      <c r="I477" s="34">
        <f>ROUND(IF(DATA_2_M[[#This Row],[ATEMP]]="",AVERAGE(DATA_2_M[ATEMP]),DATA_2_M[[#This Row],[ATEMP]]),2)</f>
        <v>0.08</v>
      </c>
      <c r="J477" s="46">
        <f>ROUND(IF(DATA_2_M[[#This Row],[HUM]]="",AVERAGE(DATA_2_M[HUM]),DATA_2_M[[#This Row],[HUM]]),2)</f>
        <v>0.33</v>
      </c>
    </row>
    <row r="478" spans="1:10" ht="15.75" customHeight="1" x14ac:dyDescent="0.25">
      <c r="A478" s="18">
        <v>476</v>
      </c>
      <c r="B478" s="17">
        <v>477</v>
      </c>
      <c r="C478" s="17">
        <v>7.5800000000000006E-2</v>
      </c>
      <c r="D478" s="17">
        <v>0.38</v>
      </c>
      <c r="E478" s="17">
        <v>0.28360000000000002</v>
      </c>
      <c r="F478" s="17">
        <v>0</v>
      </c>
      <c r="G478" s="17">
        <v>41</v>
      </c>
      <c r="H478" s="16">
        <v>41</v>
      </c>
      <c r="I478" s="34">
        <f>ROUND(IF(DATA_2_M[[#This Row],[ATEMP]]="",AVERAGE(DATA_2_M[ATEMP]),DATA_2_M[[#This Row],[ATEMP]]),2)</f>
        <v>0.08</v>
      </c>
      <c r="J478" s="46">
        <f>ROUND(IF(DATA_2_M[[#This Row],[HUM]]="",AVERAGE(DATA_2_M[HUM]),DATA_2_M[[#This Row],[HUM]]),2)</f>
        <v>0.38</v>
      </c>
    </row>
    <row r="479" spans="1:10" ht="15.75" customHeight="1" x14ac:dyDescent="0.25">
      <c r="A479" s="18">
        <v>477</v>
      </c>
      <c r="B479" s="17">
        <v>478</v>
      </c>
      <c r="C479" s="17">
        <v>3.0300000000000001E-2</v>
      </c>
      <c r="D479" s="17">
        <v>0.41</v>
      </c>
      <c r="E479" s="17">
        <v>0.3881</v>
      </c>
      <c r="F479" s="17">
        <v>1</v>
      </c>
      <c r="G479" s="17">
        <v>33</v>
      </c>
      <c r="H479" s="16">
        <v>34</v>
      </c>
      <c r="I479" s="34">
        <f>ROUND(IF(DATA_2_M[[#This Row],[ATEMP]]="",AVERAGE(DATA_2_M[ATEMP]),DATA_2_M[[#This Row],[ATEMP]]),2)</f>
        <v>0.03</v>
      </c>
      <c r="J479" s="46">
        <f>ROUND(IF(DATA_2_M[[#This Row],[HUM]]="",AVERAGE(DATA_2_M[HUM]),DATA_2_M[[#This Row],[HUM]]),2)</f>
        <v>0.41</v>
      </c>
    </row>
    <row r="480" spans="1:10" ht="15.75" customHeight="1" x14ac:dyDescent="0.25">
      <c r="A480" s="18">
        <v>478</v>
      </c>
      <c r="B480" s="17">
        <v>479</v>
      </c>
      <c r="C480" s="17">
        <v>4.5499999999999999E-2</v>
      </c>
      <c r="D480" s="17">
        <v>0.38</v>
      </c>
      <c r="E480" s="17">
        <v>0.32840000000000003</v>
      </c>
      <c r="F480" s="17">
        <v>0</v>
      </c>
      <c r="G480" s="17">
        <v>27</v>
      </c>
      <c r="H480" s="16">
        <v>27</v>
      </c>
      <c r="I480" s="34">
        <f>ROUND(IF(DATA_2_M[[#This Row],[ATEMP]]="",AVERAGE(DATA_2_M[ATEMP]),DATA_2_M[[#This Row],[ATEMP]]),2)</f>
        <v>0.05</v>
      </c>
      <c r="J480" s="46">
        <f>ROUND(IF(DATA_2_M[[#This Row],[HUM]]="",AVERAGE(DATA_2_M[HUM]),DATA_2_M[[#This Row],[HUM]]),2)</f>
        <v>0.38</v>
      </c>
    </row>
    <row r="481" spans="1:10" ht="15.75" customHeight="1" x14ac:dyDescent="0.25">
      <c r="A481" s="18">
        <v>479</v>
      </c>
      <c r="B481" s="17">
        <v>480</v>
      </c>
      <c r="C481" s="17">
        <v>3.0300000000000001E-2</v>
      </c>
      <c r="D481" s="17">
        <v>0.45</v>
      </c>
      <c r="E481" s="17">
        <v>0.25369999999999998</v>
      </c>
      <c r="F481" s="17">
        <v>0</v>
      </c>
      <c r="G481" s="17">
        <v>13</v>
      </c>
      <c r="H481" s="16">
        <v>13</v>
      </c>
      <c r="I481" s="34">
        <f>ROUND(IF(DATA_2_M[[#This Row],[ATEMP]]="",AVERAGE(DATA_2_M[ATEMP]),DATA_2_M[[#This Row],[ATEMP]]),2)</f>
        <v>0.03</v>
      </c>
      <c r="J481" s="46">
        <f>ROUND(IF(DATA_2_M[[#This Row],[HUM]]="",AVERAGE(DATA_2_M[HUM]),DATA_2_M[[#This Row],[HUM]]),2)</f>
        <v>0.45</v>
      </c>
    </row>
    <row r="482" spans="1:10" ht="15.75" customHeight="1" x14ac:dyDescent="0.25">
      <c r="A482" s="18">
        <v>480</v>
      </c>
      <c r="B482" s="17">
        <v>481</v>
      </c>
      <c r="C482" s="17">
        <v>0</v>
      </c>
      <c r="D482" s="17">
        <v>0.41</v>
      </c>
      <c r="E482" s="17">
        <v>0.3881</v>
      </c>
      <c r="F482" s="17">
        <v>3</v>
      </c>
      <c r="G482" s="17">
        <v>9</v>
      </c>
      <c r="H482" s="16">
        <v>12</v>
      </c>
      <c r="I482" s="34">
        <f>ROUND(IF(DATA_2_M[[#This Row],[ATEMP]]="",AVERAGE(DATA_2_M[ATEMP]),DATA_2_M[[#This Row],[ATEMP]]),2)</f>
        <v>0</v>
      </c>
      <c r="J482" s="46">
        <f>ROUND(IF(DATA_2_M[[#This Row],[HUM]]="",AVERAGE(DATA_2_M[HUM]),DATA_2_M[[#This Row],[HUM]]),2)</f>
        <v>0.41</v>
      </c>
    </row>
    <row r="483" spans="1:10" ht="15.75" customHeight="1" x14ac:dyDescent="0.25">
      <c r="A483" s="18">
        <v>481</v>
      </c>
      <c r="B483" s="17">
        <v>482</v>
      </c>
      <c r="C483" s="17">
        <v>3.0300000000000001E-2</v>
      </c>
      <c r="D483" s="17">
        <v>0.41</v>
      </c>
      <c r="E483" s="17">
        <v>0.25369999999999998</v>
      </c>
      <c r="F483" s="17">
        <v>0</v>
      </c>
      <c r="G483" s="17">
        <v>11</v>
      </c>
      <c r="H483" s="16">
        <v>11</v>
      </c>
      <c r="I483" s="34">
        <f>ROUND(IF(DATA_2_M[[#This Row],[ATEMP]]="",AVERAGE(DATA_2_M[ATEMP]),DATA_2_M[[#This Row],[ATEMP]]),2)</f>
        <v>0.03</v>
      </c>
      <c r="J483" s="46">
        <f>ROUND(IF(DATA_2_M[[#This Row],[HUM]]="",AVERAGE(DATA_2_M[HUM]),DATA_2_M[[#This Row],[HUM]]),2)</f>
        <v>0.41</v>
      </c>
    </row>
    <row r="484" spans="1:10" ht="15.75" customHeight="1" x14ac:dyDescent="0.25">
      <c r="A484" s="18">
        <v>482</v>
      </c>
      <c r="B484" s="17">
        <v>483</v>
      </c>
      <c r="C484" s="17">
        <v>3.0300000000000001E-2</v>
      </c>
      <c r="D484" s="17">
        <v>0.41</v>
      </c>
      <c r="E484" s="17">
        <v>0.28360000000000002</v>
      </c>
      <c r="F484" s="17">
        <v>1</v>
      </c>
      <c r="G484" s="17">
        <v>6</v>
      </c>
      <c r="H484" s="16">
        <v>7</v>
      </c>
      <c r="I484" s="34">
        <f>ROUND(IF(DATA_2_M[[#This Row],[ATEMP]]="",AVERAGE(DATA_2_M[ATEMP]),DATA_2_M[[#This Row],[ATEMP]]),2)</f>
        <v>0.03</v>
      </c>
      <c r="J484" s="46">
        <f>ROUND(IF(DATA_2_M[[#This Row],[HUM]]="",AVERAGE(DATA_2_M[HUM]),DATA_2_M[[#This Row],[HUM]]),2)</f>
        <v>0.41</v>
      </c>
    </row>
    <row r="485" spans="1:10" ht="15.75" customHeight="1" x14ac:dyDescent="0.25">
      <c r="A485" s="18">
        <v>483</v>
      </c>
      <c r="B485" s="17">
        <v>484</v>
      </c>
      <c r="C485" s="17">
        <v>1.52E-2</v>
      </c>
      <c r="D485" s="17">
        <v>0.48</v>
      </c>
      <c r="E485" s="17">
        <v>0.29849999999999999</v>
      </c>
      <c r="F485" s="17">
        <v>0</v>
      </c>
      <c r="G485" s="17">
        <v>3</v>
      </c>
      <c r="H485" s="16">
        <v>3</v>
      </c>
      <c r="I485" s="34">
        <f>ROUND(IF(DATA_2_M[[#This Row],[ATEMP]]="",AVERAGE(DATA_2_M[ATEMP]),DATA_2_M[[#This Row],[ATEMP]]),2)</f>
        <v>0.02</v>
      </c>
      <c r="J485" s="46">
        <f>ROUND(IF(DATA_2_M[[#This Row],[HUM]]="",AVERAGE(DATA_2_M[HUM]),DATA_2_M[[#This Row],[HUM]]),2)</f>
        <v>0.48</v>
      </c>
    </row>
    <row r="486" spans="1:10" ht="15.75" customHeight="1" x14ac:dyDescent="0.25">
      <c r="A486" s="18">
        <v>484</v>
      </c>
      <c r="B486" s="17">
        <v>485</v>
      </c>
      <c r="C486" s="17">
        <v>3.0300000000000001E-2</v>
      </c>
      <c r="D486" s="17">
        <v>0.44</v>
      </c>
      <c r="E486" s="17">
        <v>0.22389999999999999</v>
      </c>
      <c r="F486" s="17">
        <v>0</v>
      </c>
      <c r="G486" s="17">
        <v>2</v>
      </c>
      <c r="H486" s="16">
        <v>2</v>
      </c>
      <c r="I486" s="34">
        <f>ROUND(IF(DATA_2_M[[#This Row],[ATEMP]]="",AVERAGE(DATA_2_M[ATEMP]),DATA_2_M[[#This Row],[ATEMP]]),2)</f>
        <v>0.03</v>
      </c>
      <c r="J486" s="46">
        <f>ROUND(IF(DATA_2_M[[#This Row],[HUM]]="",AVERAGE(DATA_2_M[HUM]),DATA_2_M[[#This Row],[HUM]]),2)</f>
        <v>0.44</v>
      </c>
    </row>
    <row r="487" spans="1:10" ht="15.75" customHeight="1" x14ac:dyDescent="0.25">
      <c r="A487" s="18">
        <v>485</v>
      </c>
      <c r="B487" s="17">
        <v>486</v>
      </c>
      <c r="C487" s="17">
        <v>1.52E-2</v>
      </c>
      <c r="D487" s="17">
        <v>0.44</v>
      </c>
      <c r="E487" s="17">
        <v>0.28360000000000002</v>
      </c>
      <c r="F487" s="17">
        <v>0</v>
      </c>
      <c r="G487" s="17">
        <v>8</v>
      </c>
      <c r="H487" s="16">
        <v>8</v>
      </c>
      <c r="I487" s="34">
        <f>ROUND(IF(DATA_2_M[[#This Row],[ATEMP]]="",AVERAGE(DATA_2_M[ATEMP]),DATA_2_M[[#This Row],[ATEMP]]),2)</f>
        <v>0.02</v>
      </c>
      <c r="J487" s="46">
        <f>ROUND(IF(DATA_2_M[[#This Row],[HUM]]="",AVERAGE(DATA_2_M[HUM]),DATA_2_M[[#This Row],[HUM]]),2)</f>
        <v>0.44</v>
      </c>
    </row>
    <row r="488" spans="1:10" ht="15.75" customHeight="1" x14ac:dyDescent="0.25">
      <c r="A488" s="18">
        <v>486</v>
      </c>
      <c r="B488" s="17">
        <v>487</v>
      </c>
      <c r="C488" s="17">
        <v>0</v>
      </c>
      <c r="D488" s="17">
        <v>0.44</v>
      </c>
      <c r="E488" s="17">
        <v>0.32840000000000003</v>
      </c>
      <c r="F488" s="17">
        <v>1</v>
      </c>
      <c r="G488" s="17">
        <v>26</v>
      </c>
      <c r="H488" s="16">
        <v>27</v>
      </c>
      <c r="I488" s="34">
        <f>ROUND(IF(DATA_2_M[[#This Row],[ATEMP]]="",AVERAGE(DATA_2_M[ATEMP]),DATA_2_M[[#This Row],[ATEMP]]),2)</f>
        <v>0</v>
      </c>
      <c r="J488" s="46">
        <f>ROUND(IF(DATA_2_M[[#This Row],[HUM]]="",AVERAGE(DATA_2_M[HUM]),DATA_2_M[[#This Row],[HUM]]),2)</f>
        <v>0.44</v>
      </c>
    </row>
    <row r="489" spans="1:10" ht="15.75" customHeight="1" x14ac:dyDescent="0.25">
      <c r="A489" s="18">
        <v>487</v>
      </c>
      <c r="B489" s="17">
        <v>488</v>
      </c>
      <c r="C489" s="17">
        <v>3.0300000000000001E-2</v>
      </c>
      <c r="D489" s="17">
        <v>0.41</v>
      </c>
      <c r="E489" s="17">
        <v>0.25369999999999998</v>
      </c>
      <c r="F489" s="17">
        <v>3</v>
      </c>
      <c r="G489" s="17">
        <v>37</v>
      </c>
      <c r="H489" s="16">
        <v>40</v>
      </c>
      <c r="I489" s="34">
        <f>ROUND(IF(DATA_2_M[[#This Row],[ATEMP]]="",AVERAGE(DATA_2_M[ATEMP]),DATA_2_M[[#This Row],[ATEMP]]),2)</f>
        <v>0.03</v>
      </c>
      <c r="J489" s="46">
        <f>ROUND(IF(DATA_2_M[[#This Row],[HUM]]="",AVERAGE(DATA_2_M[HUM]),DATA_2_M[[#This Row],[HUM]]),2)</f>
        <v>0.41</v>
      </c>
    </row>
    <row r="490" spans="1:10" ht="15.75" customHeight="1" x14ac:dyDescent="0.25">
      <c r="A490" s="18">
        <v>488</v>
      </c>
      <c r="B490" s="17">
        <v>489</v>
      </c>
      <c r="C490" s="17">
        <v>6.0600000000000001E-2</v>
      </c>
      <c r="D490" s="17">
        <v>0.41</v>
      </c>
      <c r="E490" s="17">
        <v>0.16420000000000001</v>
      </c>
      <c r="F490" s="17">
        <v>3</v>
      </c>
      <c r="G490" s="17">
        <v>50</v>
      </c>
      <c r="H490" s="16">
        <v>53</v>
      </c>
      <c r="I490" s="34">
        <f>ROUND(IF(DATA_2_M[[#This Row],[ATEMP]]="",AVERAGE(DATA_2_M[ATEMP]),DATA_2_M[[#This Row],[ATEMP]]),2)</f>
        <v>0.06</v>
      </c>
      <c r="J490" s="46">
        <f>ROUND(IF(DATA_2_M[[#This Row],[HUM]]="",AVERAGE(DATA_2_M[HUM]),DATA_2_M[[#This Row],[HUM]]),2)</f>
        <v>0.41</v>
      </c>
    </row>
    <row r="491" spans="1:10" ht="15.75" customHeight="1" x14ac:dyDescent="0.25">
      <c r="A491" s="18">
        <v>489</v>
      </c>
      <c r="B491" s="17">
        <v>490</v>
      </c>
      <c r="C491" s="17">
        <v>7.5800000000000006E-2</v>
      </c>
      <c r="D491" s="17">
        <v>0.38</v>
      </c>
      <c r="E491" s="17">
        <v>0.1343</v>
      </c>
      <c r="F491" s="17">
        <v>4</v>
      </c>
      <c r="G491" s="17">
        <v>59</v>
      </c>
      <c r="H491" s="16">
        <v>63</v>
      </c>
      <c r="I491" s="34">
        <f>ROUND(IF(DATA_2_M[[#This Row],[ATEMP]]="",AVERAGE(DATA_2_M[ATEMP]),DATA_2_M[[#This Row],[ATEMP]]),2)</f>
        <v>0.08</v>
      </c>
      <c r="J491" s="46">
        <f>ROUND(IF(DATA_2_M[[#This Row],[HUM]]="",AVERAGE(DATA_2_M[HUM]),DATA_2_M[[#This Row],[HUM]]),2)</f>
        <v>0.38</v>
      </c>
    </row>
    <row r="492" spans="1:10" ht="15.75" customHeight="1" x14ac:dyDescent="0.25">
      <c r="A492" s="18">
        <v>490</v>
      </c>
      <c r="B492" s="17">
        <v>491</v>
      </c>
      <c r="C492" s="17">
        <v>0.1061</v>
      </c>
      <c r="D492" s="17">
        <v>0.38</v>
      </c>
      <c r="E492" s="17">
        <v>0.1045</v>
      </c>
      <c r="F492" s="17">
        <v>10</v>
      </c>
      <c r="G492" s="17">
        <v>60</v>
      </c>
      <c r="H492" s="16">
        <v>70</v>
      </c>
      <c r="I492" s="34">
        <f>ROUND(IF(DATA_2_M[[#This Row],[ATEMP]]="",AVERAGE(DATA_2_M[ATEMP]),DATA_2_M[[#This Row],[ATEMP]]),2)</f>
        <v>0.11</v>
      </c>
      <c r="J492" s="46">
        <f>ROUND(IF(DATA_2_M[[#This Row],[HUM]]="",AVERAGE(DATA_2_M[HUM]),DATA_2_M[[#This Row],[HUM]]),2)</f>
        <v>0.38</v>
      </c>
    </row>
    <row r="493" spans="1:10" ht="15.75" customHeight="1" x14ac:dyDescent="0.25">
      <c r="A493" s="18">
        <v>491</v>
      </c>
      <c r="B493" s="17">
        <v>492</v>
      </c>
      <c r="C493" s="17">
        <v>0.16669999999999999</v>
      </c>
      <c r="D493" s="17">
        <v>0.35</v>
      </c>
      <c r="E493" s="17">
        <v>0</v>
      </c>
      <c r="F493" s="17">
        <v>12</v>
      </c>
      <c r="G493" s="17">
        <v>72</v>
      </c>
      <c r="H493" s="16">
        <v>84</v>
      </c>
      <c r="I493" s="34">
        <f>ROUND(IF(DATA_2_M[[#This Row],[ATEMP]]="",AVERAGE(DATA_2_M[ATEMP]),DATA_2_M[[#This Row],[ATEMP]]),2)</f>
        <v>0.17</v>
      </c>
      <c r="J493" s="46">
        <f>ROUND(IF(DATA_2_M[[#This Row],[HUM]]="",AVERAGE(DATA_2_M[HUM]),DATA_2_M[[#This Row],[HUM]]),2)</f>
        <v>0.35</v>
      </c>
    </row>
    <row r="494" spans="1:10" ht="15.75" customHeight="1" x14ac:dyDescent="0.25">
      <c r="A494" s="18">
        <v>492</v>
      </c>
      <c r="B494" s="17">
        <v>493</v>
      </c>
      <c r="C494" s="17">
        <v>0.13639999999999999</v>
      </c>
      <c r="D494" s="17">
        <v>0.33</v>
      </c>
      <c r="E494" s="17">
        <v>0.1045</v>
      </c>
      <c r="F494" s="17">
        <v>11</v>
      </c>
      <c r="G494" s="17">
        <v>64</v>
      </c>
      <c r="H494" s="16">
        <v>75</v>
      </c>
      <c r="I494" s="34">
        <f>ROUND(IF(DATA_2_M[[#This Row],[ATEMP]]="",AVERAGE(DATA_2_M[ATEMP]),DATA_2_M[[#This Row],[ATEMP]]),2)</f>
        <v>0.14000000000000001</v>
      </c>
      <c r="J494" s="46">
        <f>ROUND(IF(DATA_2_M[[#This Row],[HUM]]="",AVERAGE(DATA_2_M[HUM]),DATA_2_M[[#This Row],[HUM]]),2)</f>
        <v>0.33</v>
      </c>
    </row>
    <row r="495" spans="1:10" ht="15.75" customHeight="1" x14ac:dyDescent="0.25">
      <c r="A495" s="18">
        <v>493</v>
      </c>
      <c r="B495" s="17">
        <v>494</v>
      </c>
      <c r="C495" s="17">
        <v>0.1515</v>
      </c>
      <c r="D495" s="17">
        <v>0.28000000000000003</v>
      </c>
      <c r="E495" s="17">
        <v>0</v>
      </c>
      <c r="F495" s="17">
        <v>10</v>
      </c>
      <c r="G495" s="17">
        <v>93</v>
      </c>
      <c r="H495" s="16">
        <v>103</v>
      </c>
      <c r="I495" s="34">
        <f>ROUND(IF(DATA_2_M[[#This Row],[ATEMP]]="",AVERAGE(DATA_2_M[ATEMP]),DATA_2_M[[#This Row],[ATEMP]]),2)</f>
        <v>0.15</v>
      </c>
      <c r="J495" s="46">
        <f>ROUND(IF(DATA_2_M[[#This Row],[HUM]]="",AVERAGE(DATA_2_M[HUM]),DATA_2_M[[#This Row],[HUM]]),2)</f>
        <v>0.28000000000000003</v>
      </c>
    </row>
    <row r="496" spans="1:10" ht="15.75" customHeight="1" x14ac:dyDescent="0.25">
      <c r="A496" s="18">
        <v>494</v>
      </c>
      <c r="B496" s="17">
        <v>495</v>
      </c>
      <c r="C496" s="17">
        <v>0.13639999999999999</v>
      </c>
      <c r="D496" s="17">
        <v>0.28000000000000003</v>
      </c>
      <c r="E496" s="17">
        <v>0.19400000000000001</v>
      </c>
      <c r="F496" s="17">
        <v>11</v>
      </c>
      <c r="G496" s="17">
        <v>72</v>
      </c>
      <c r="H496" s="16">
        <v>83</v>
      </c>
      <c r="I496" s="34">
        <f>ROUND(IF(DATA_2_M[[#This Row],[ATEMP]]="",AVERAGE(DATA_2_M[ATEMP]),DATA_2_M[[#This Row],[ATEMP]]),2)</f>
        <v>0.14000000000000001</v>
      </c>
      <c r="J496" s="46">
        <f>ROUND(IF(DATA_2_M[[#This Row],[HUM]]="",AVERAGE(DATA_2_M[HUM]),DATA_2_M[[#This Row],[HUM]]),2)</f>
        <v>0.28000000000000003</v>
      </c>
    </row>
    <row r="497" spans="1:10" ht="15.75" customHeight="1" x14ac:dyDescent="0.25">
      <c r="A497" s="18">
        <v>495</v>
      </c>
      <c r="B497" s="17">
        <v>496</v>
      </c>
      <c r="C497" s="17">
        <v>0.19700000000000001</v>
      </c>
      <c r="D497" s="17">
        <v>0.28000000000000003</v>
      </c>
      <c r="E497" s="17">
        <v>0</v>
      </c>
      <c r="F497" s="17">
        <v>8</v>
      </c>
      <c r="G497" s="17">
        <v>59</v>
      </c>
      <c r="H497" s="16">
        <v>67</v>
      </c>
      <c r="I497" s="34">
        <f>ROUND(IF(DATA_2_M[[#This Row],[ATEMP]]="",AVERAGE(DATA_2_M[ATEMP]),DATA_2_M[[#This Row],[ATEMP]]),2)</f>
        <v>0.2</v>
      </c>
      <c r="J497" s="46">
        <f>ROUND(IF(DATA_2_M[[#This Row],[HUM]]="",AVERAGE(DATA_2_M[HUM]),DATA_2_M[[#This Row],[HUM]]),2)</f>
        <v>0.28000000000000003</v>
      </c>
    </row>
    <row r="498" spans="1:10" ht="15.75" customHeight="1" x14ac:dyDescent="0.25">
      <c r="A498" s="18">
        <v>496</v>
      </c>
      <c r="B498" s="17">
        <v>497</v>
      </c>
      <c r="C498" s="17">
        <v>9.0899999999999995E-2</v>
      </c>
      <c r="D498" s="17">
        <v>0.35</v>
      </c>
      <c r="E498" s="17">
        <v>0.19400000000000001</v>
      </c>
      <c r="F498" s="17">
        <v>0</v>
      </c>
      <c r="G498" s="17">
        <v>54</v>
      </c>
      <c r="H498" s="16">
        <v>54</v>
      </c>
      <c r="I498" s="34">
        <f>ROUND(IF(DATA_2_M[[#This Row],[ATEMP]]="",AVERAGE(DATA_2_M[ATEMP]),DATA_2_M[[#This Row],[ATEMP]]),2)</f>
        <v>0.09</v>
      </c>
      <c r="J498" s="46">
        <f>ROUND(IF(DATA_2_M[[#This Row],[HUM]]="",AVERAGE(DATA_2_M[HUM]),DATA_2_M[[#This Row],[HUM]]),2)</f>
        <v>0.35</v>
      </c>
    </row>
    <row r="499" spans="1:10" ht="15.75" customHeight="1" x14ac:dyDescent="0.25">
      <c r="A499" s="18">
        <v>497</v>
      </c>
      <c r="B499" s="17">
        <v>498</v>
      </c>
      <c r="C499" s="17">
        <v>0.1061</v>
      </c>
      <c r="D499" s="17">
        <v>0.35</v>
      </c>
      <c r="E499" s="17">
        <v>0.1343</v>
      </c>
      <c r="F499" s="17">
        <v>6</v>
      </c>
      <c r="G499" s="17">
        <v>53</v>
      </c>
      <c r="H499" s="16">
        <v>59</v>
      </c>
      <c r="I499" s="34">
        <f>ROUND(IF(DATA_2_M[[#This Row],[ATEMP]]="",AVERAGE(DATA_2_M[ATEMP]),DATA_2_M[[#This Row],[ATEMP]]),2)</f>
        <v>0.11</v>
      </c>
      <c r="J499" s="46">
        <f>ROUND(IF(DATA_2_M[[#This Row],[HUM]]="",AVERAGE(DATA_2_M[HUM]),DATA_2_M[[#This Row],[HUM]]),2)</f>
        <v>0.35</v>
      </c>
    </row>
    <row r="500" spans="1:10" ht="15.75" customHeight="1" x14ac:dyDescent="0.25">
      <c r="A500" s="18">
        <v>498</v>
      </c>
      <c r="B500" s="17">
        <v>499</v>
      </c>
      <c r="C500" s="17">
        <v>7.5800000000000006E-2</v>
      </c>
      <c r="D500" s="17">
        <v>0.45</v>
      </c>
      <c r="E500" s="17">
        <v>0.16420000000000001</v>
      </c>
      <c r="F500" s="17">
        <v>1</v>
      </c>
      <c r="G500" s="17">
        <v>44</v>
      </c>
      <c r="H500" s="16">
        <v>45</v>
      </c>
      <c r="I500" s="34">
        <f>ROUND(IF(DATA_2_M[[#This Row],[ATEMP]]="",AVERAGE(DATA_2_M[ATEMP]),DATA_2_M[[#This Row],[ATEMP]]),2)</f>
        <v>0.08</v>
      </c>
      <c r="J500" s="46">
        <f>ROUND(IF(DATA_2_M[[#This Row],[HUM]]="",AVERAGE(DATA_2_M[HUM]),DATA_2_M[[#This Row],[HUM]]),2)</f>
        <v>0.45</v>
      </c>
    </row>
    <row r="501" spans="1:10" ht="15.75" customHeight="1" x14ac:dyDescent="0.25">
      <c r="A501" s="18">
        <v>499</v>
      </c>
      <c r="B501" s="17">
        <v>500</v>
      </c>
      <c r="C501" s="17">
        <v>0.1061</v>
      </c>
      <c r="D501" s="17">
        <v>0.41</v>
      </c>
      <c r="E501" s="17">
        <v>8.9599999999999999E-2</v>
      </c>
      <c r="F501" s="17">
        <v>0</v>
      </c>
      <c r="G501" s="17">
        <v>39</v>
      </c>
      <c r="H501" s="16">
        <v>39</v>
      </c>
      <c r="I501" s="34">
        <f>ROUND(IF(DATA_2_M[[#This Row],[ATEMP]]="",AVERAGE(DATA_2_M[ATEMP]),DATA_2_M[[#This Row],[ATEMP]]),2)</f>
        <v>0.11</v>
      </c>
      <c r="J501" s="46">
        <f>ROUND(IF(DATA_2_M[[#This Row],[HUM]]="",AVERAGE(DATA_2_M[HUM]),DATA_2_M[[#This Row],[HUM]]),2)</f>
        <v>0.41</v>
      </c>
    </row>
    <row r="502" spans="1:10" ht="15.75" customHeight="1" x14ac:dyDescent="0.25">
      <c r="A502" s="18">
        <v>500</v>
      </c>
      <c r="B502" s="17">
        <v>501</v>
      </c>
      <c r="C502" s="17">
        <v>0.1515</v>
      </c>
      <c r="D502" s="17">
        <v>0.49</v>
      </c>
      <c r="E502" s="17">
        <v>0</v>
      </c>
      <c r="F502" s="17">
        <v>7</v>
      </c>
      <c r="G502" s="17">
        <v>23</v>
      </c>
      <c r="H502" s="16">
        <v>30</v>
      </c>
      <c r="I502" s="34">
        <f>ROUND(IF(DATA_2_M[[#This Row],[ATEMP]]="",AVERAGE(DATA_2_M[ATEMP]),DATA_2_M[[#This Row],[ATEMP]]),2)</f>
        <v>0.15</v>
      </c>
      <c r="J502" s="46">
        <f>ROUND(IF(DATA_2_M[[#This Row],[HUM]]="",AVERAGE(DATA_2_M[HUM]),DATA_2_M[[#This Row],[HUM]]),2)</f>
        <v>0.49</v>
      </c>
    </row>
    <row r="503" spans="1:10" ht="15.75" customHeight="1" x14ac:dyDescent="0.25">
      <c r="A503" s="18">
        <v>501</v>
      </c>
      <c r="B503" s="17">
        <v>502</v>
      </c>
      <c r="C503" s="17">
        <v>7.5800000000000006E-2</v>
      </c>
      <c r="D503" s="17">
        <v>0.56999999999999995</v>
      </c>
      <c r="E503" s="17">
        <v>0.1045</v>
      </c>
      <c r="F503" s="17">
        <v>2</v>
      </c>
      <c r="G503" s="17">
        <v>31</v>
      </c>
      <c r="H503" s="16">
        <v>33</v>
      </c>
      <c r="I503" s="34">
        <f>ROUND(IF(DATA_2_M[[#This Row],[ATEMP]]="",AVERAGE(DATA_2_M[ATEMP]),DATA_2_M[[#This Row],[ATEMP]]),2)</f>
        <v>0.08</v>
      </c>
      <c r="J503" s="46">
        <f>ROUND(IF(DATA_2_M[[#This Row],[HUM]]="",AVERAGE(DATA_2_M[HUM]),DATA_2_M[[#This Row],[HUM]]),2)</f>
        <v>0.56999999999999995</v>
      </c>
    </row>
    <row r="504" spans="1:10" ht="15.75" customHeight="1" x14ac:dyDescent="0.25">
      <c r="A504" s="18">
        <v>502</v>
      </c>
      <c r="B504" s="17">
        <v>503</v>
      </c>
      <c r="C504" s="17">
        <v>7.5800000000000006E-2</v>
      </c>
      <c r="D504" s="17">
        <v>0.56999999999999995</v>
      </c>
      <c r="E504" s="17">
        <v>0.1045</v>
      </c>
      <c r="F504" s="17">
        <v>2</v>
      </c>
      <c r="G504" s="17">
        <v>20</v>
      </c>
      <c r="H504" s="16">
        <v>22</v>
      </c>
      <c r="I504" s="34">
        <f>ROUND(IF(DATA_2_M[[#This Row],[ATEMP]]="",AVERAGE(DATA_2_M[ATEMP]),DATA_2_M[[#This Row],[ATEMP]]),2)</f>
        <v>0.08</v>
      </c>
      <c r="J504" s="46">
        <f>ROUND(IF(DATA_2_M[[#This Row],[HUM]]="",AVERAGE(DATA_2_M[HUM]),DATA_2_M[[#This Row],[HUM]]),2)</f>
        <v>0.56999999999999995</v>
      </c>
    </row>
    <row r="505" spans="1:10" ht="15.75" customHeight="1" x14ac:dyDescent="0.25">
      <c r="A505" s="18">
        <v>503</v>
      </c>
      <c r="B505" s="17">
        <v>504</v>
      </c>
      <c r="C505" s="17">
        <v>7.5800000000000006E-2</v>
      </c>
      <c r="D505" s="17">
        <v>0.56999999999999995</v>
      </c>
      <c r="E505" s="17">
        <v>0.1045</v>
      </c>
      <c r="F505" s="17">
        <v>1</v>
      </c>
      <c r="G505" s="17">
        <v>12</v>
      </c>
      <c r="H505" s="16">
        <v>13</v>
      </c>
      <c r="I505" s="34">
        <f>ROUND(IF(DATA_2_M[[#This Row],[ATEMP]]="",AVERAGE(DATA_2_M[ATEMP]),DATA_2_M[[#This Row],[ATEMP]]),2)</f>
        <v>0.08</v>
      </c>
      <c r="J505" s="46">
        <f>ROUND(IF(DATA_2_M[[#This Row],[HUM]]="",AVERAGE(DATA_2_M[HUM]),DATA_2_M[[#This Row],[HUM]]),2)</f>
        <v>0.56999999999999995</v>
      </c>
    </row>
    <row r="506" spans="1:10" ht="15.75" customHeight="1" x14ac:dyDescent="0.25">
      <c r="A506" s="18">
        <v>504</v>
      </c>
      <c r="B506" s="17">
        <v>505</v>
      </c>
      <c r="C506" s="17">
        <v>6.0600000000000001E-2</v>
      </c>
      <c r="D506" s="17">
        <v>0.62</v>
      </c>
      <c r="E506" s="17">
        <v>0.1343</v>
      </c>
      <c r="F506" s="17">
        <v>3</v>
      </c>
      <c r="G506" s="17">
        <v>15</v>
      </c>
      <c r="H506" s="16">
        <v>18</v>
      </c>
      <c r="I506" s="34">
        <f>ROUND(IF(DATA_2_M[[#This Row],[ATEMP]]="",AVERAGE(DATA_2_M[ATEMP]),DATA_2_M[[#This Row],[ATEMP]]),2)</f>
        <v>0.06</v>
      </c>
      <c r="J506" s="46">
        <f>ROUND(IF(DATA_2_M[[#This Row],[HUM]]="",AVERAGE(DATA_2_M[HUM]),DATA_2_M[[#This Row],[HUM]]),2)</f>
        <v>0.62</v>
      </c>
    </row>
    <row r="507" spans="1:10" ht="15.75" customHeight="1" x14ac:dyDescent="0.25">
      <c r="A507" s="18">
        <v>505</v>
      </c>
      <c r="B507" s="17">
        <v>506</v>
      </c>
      <c r="C507" s="17">
        <v>6.0600000000000001E-2</v>
      </c>
      <c r="D507" s="17">
        <v>0.62</v>
      </c>
      <c r="E507" s="17">
        <v>0.1343</v>
      </c>
      <c r="F507" s="17">
        <v>1</v>
      </c>
      <c r="G507" s="17">
        <v>4</v>
      </c>
      <c r="H507" s="16">
        <v>5</v>
      </c>
      <c r="I507" s="34">
        <f>ROUND(IF(DATA_2_M[[#This Row],[ATEMP]]="",AVERAGE(DATA_2_M[ATEMP]),DATA_2_M[[#This Row],[ATEMP]]),2)</f>
        <v>0.06</v>
      </c>
      <c r="J507" s="46">
        <f>ROUND(IF(DATA_2_M[[#This Row],[HUM]]="",AVERAGE(DATA_2_M[HUM]),DATA_2_M[[#This Row],[HUM]]),2)</f>
        <v>0.62</v>
      </c>
    </row>
    <row r="508" spans="1:10" ht="15.75" customHeight="1" x14ac:dyDescent="0.25">
      <c r="A508" s="18">
        <v>506</v>
      </c>
      <c r="B508" s="17">
        <v>507</v>
      </c>
      <c r="C508" s="17">
        <v>7.5800000000000006E-2</v>
      </c>
      <c r="D508" s="17">
        <v>0.56999999999999995</v>
      </c>
      <c r="E508" s="17">
        <v>0.1045</v>
      </c>
      <c r="F508" s="17">
        <v>0</v>
      </c>
      <c r="G508" s="17">
        <v>3</v>
      </c>
      <c r="H508" s="16">
        <v>3</v>
      </c>
      <c r="I508" s="34">
        <f>ROUND(IF(DATA_2_M[[#This Row],[ATEMP]]="",AVERAGE(DATA_2_M[ATEMP]),DATA_2_M[[#This Row],[ATEMP]]),2)</f>
        <v>0.08</v>
      </c>
      <c r="J508" s="46">
        <f>ROUND(IF(DATA_2_M[[#This Row],[HUM]]="",AVERAGE(DATA_2_M[HUM]),DATA_2_M[[#This Row],[HUM]]),2)</f>
        <v>0.56999999999999995</v>
      </c>
    </row>
    <row r="509" spans="1:10" ht="15.75" customHeight="1" x14ac:dyDescent="0.25">
      <c r="A509" s="18">
        <v>507</v>
      </c>
      <c r="B509" s="17">
        <v>508</v>
      </c>
      <c r="C509" s="17">
        <v>7.5800000000000006E-2</v>
      </c>
      <c r="D509" s="17">
        <v>0.56999999999999995</v>
      </c>
      <c r="E509" s="17">
        <v>0.1045</v>
      </c>
      <c r="F509" s="17">
        <v>0</v>
      </c>
      <c r="G509" s="17">
        <v>1</v>
      </c>
      <c r="H509" s="16">
        <v>1</v>
      </c>
      <c r="I509" s="34">
        <f>ROUND(IF(DATA_2_M[[#This Row],[ATEMP]]="",AVERAGE(DATA_2_M[ATEMP]),DATA_2_M[[#This Row],[ATEMP]]),2)</f>
        <v>0.08</v>
      </c>
      <c r="J509" s="46">
        <f>ROUND(IF(DATA_2_M[[#This Row],[HUM]]="",AVERAGE(DATA_2_M[HUM]),DATA_2_M[[#This Row],[HUM]]),2)</f>
        <v>0.56999999999999995</v>
      </c>
    </row>
    <row r="510" spans="1:10" ht="15.75" customHeight="1" x14ac:dyDescent="0.25">
      <c r="A510" s="18">
        <v>508</v>
      </c>
      <c r="B510" s="17">
        <v>509</v>
      </c>
      <c r="C510" s="17">
        <v>0.1061</v>
      </c>
      <c r="D510" s="17">
        <v>0.57999999999999996</v>
      </c>
      <c r="E510" s="17">
        <v>0.16420000000000001</v>
      </c>
      <c r="F510" s="17">
        <v>1</v>
      </c>
      <c r="G510" s="17">
        <v>1</v>
      </c>
      <c r="H510" s="16">
        <v>2</v>
      </c>
      <c r="I510" s="34">
        <f>ROUND(IF(DATA_2_M[[#This Row],[ATEMP]]="",AVERAGE(DATA_2_M[ATEMP]),DATA_2_M[[#This Row],[ATEMP]]),2)</f>
        <v>0.11</v>
      </c>
      <c r="J510" s="46">
        <f>ROUND(IF(DATA_2_M[[#This Row],[HUM]]="",AVERAGE(DATA_2_M[HUM]),DATA_2_M[[#This Row],[HUM]]),2)</f>
        <v>0.57999999999999996</v>
      </c>
    </row>
    <row r="511" spans="1:10" ht="15.75" customHeight="1" x14ac:dyDescent="0.25">
      <c r="A511" s="18">
        <v>509</v>
      </c>
      <c r="B511" s="17">
        <v>510</v>
      </c>
      <c r="C511" s="17">
        <v>7.5800000000000006E-2</v>
      </c>
      <c r="D511" s="17">
        <v>0.62</v>
      </c>
      <c r="E511" s="17">
        <v>0.16420000000000001</v>
      </c>
      <c r="F511" s="17">
        <v>2</v>
      </c>
      <c r="G511" s="17">
        <v>17</v>
      </c>
      <c r="H511" s="16">
        <v>19</v>
      </c>
      <c r="I511" s="34">
        <f>ROUND(IF(DATA_2_M[[#This Row],[ATEMP]]="",AVERAGE(DATA_2_M[ATEMP]),DATA_2_M[[#This Row],[ATEMP]]),2)</f>
        <v>0.08</v>
      </c>
      <c r="J511" s="46">
        <f>ROUND(IF(DATA_2_M[[#This Row],[HUM]]="",AVERAGE(DATA_2_M[HUM]),DATA_2_M[[#This Row],[HUM]]),2)</f>
        <v>0.62</v>
      </c>
    </row>
    <row r="512" spans="1:10" ht="15.75" customHeight="1" x14ac:dyDescent="0.25">
      <c r="A512" s="18">
        <v>510</v>
      </c>
      <c r="B512" s="17">
        <v>511</v>
      </c>
      <c r="C512" s="17">
        <v>7.5800000000000006E-2</v>
      </c>
      <c r="D512" s="17">
        <v>0.54</v>
      </c>
      <c r="E512" s="17">
        <v>0.35820000000000002</v>
      </c>
      <c r="F512" s="17">
        <v>3</v>
      </c>
      <c r="G512" s="17">
        <v>25</v>
      </c>
      <c r="H512" s="16">
        <v>28</v>
      </c>
      <c r="I512" s="34">
        <f>ROUND(IF(DATA_2_M[[#This Row],[ATEMP]]="",AVERAGE(DATA_2_M[ATEMP]),DATA_2_M[[#This Row],[ATEMP]]),2)</f>
        <v>0.08</v>
      </c>
      <c r="J512" s="46">
        <f>ROUND(IF(DATA_2_M[[#This Row],[HUM]]="",AVERAGE(DATA_2_M[HUM]),DATA_2_M[[#This Row],[HUM]]),2)</f>
        <v>0.54</v>
      </c>
    </row>
    <row r="513" spans="1:10" ht="15.75" customHeight="1" x14ac:dyDescent="0.25">
      <c r="A513" s="18">
        <v>511</v>
      </c>
      <c r="B513" s="17">
        <v>512</v>
      </c>
      <c r="C513" s="17">
        <v>0.1061</v>
      </c>
      <c r="D513" s="17">
        <v>0.46</v>
      </c>
      <c r="E513" s="17">
        <v>0.3881</v>
      </c>
      <c r="F513" s="17">
        <v>7</v>
      </c>
      <c r="G513" s="17">
        <v>51</v>
      </c>
      <c r="H513" s="16">
        <v>58</v>
      </c>
      <c r="I513" s="34">
        <f>ROUND(IF(DATA_2_M[[#This Row],[ATEMP]]="",AVERAGE(DATA_2_M[ATEMP]),DATA_2_M[[#This Row],[ATEMP]]),2)</f>
        <v>0.11</v>
      </c>
      <c r="J513" s="46">
        <f>ROUND(IF(DATA_2_M[[#This Row],[HUM]]="",AVERAGE(DATA_2_M[HUM]),DATA_2_M[[#This Row],[HUM]]),2)</f>
        <v>0.46</v>
      </c>
    </row>
    <row r="514" spans="1:10" ht="15.75" customHeight="1" x14ac:dyDescent="0.25">
      <c r="A514" s="18">
        <v>512</v>
      </c>
      <c r="B514" s="17">
        <v>513</v>
      </c>
      <c r="C514" s="17">
        <v>0.13639999999999999</v>
      </c>
      <c r="D514" s="17">
        <v>0.43</v>
      </c>
      <c r="E514" s="17">
        <v>0.22389999999999999</v>
      </c>
      <c r="F514" s="17">
        <v>22</v>
      </c>
      <c r="G514" s="17">
        <v>77</v>
      </c>
      <c r="H514" s="16">
        <v>99</v>
      </c>
      <c r="I514" s="34">
        <f>ROUND(IF(DATA_2_M[[#This Row],[ATEMP]]="",AVERAGE(DATA_2_M[ATEMP]),DATA_2_M[[#This Row],[ATEMP]]),2)</f>
        <v>0.14000000000000001</v>
      </c>
      <c r="J514" s="46">
        <f>ROUND(IF(DATA_2_M[[#This Row],[HUM]]="",AVERAGE(DATA_2_M[HUM]),DATA_2_M[[#This Row],[HUM]]),2)</f>
        <v>0.43</v>
      </c>
    </row>
    <row r="515" spans="1:10" ht="15.75" customHeight="1" x14ac:dyDescent="0.25">
      <c r="A515" s="18">
        <v>513</v>
      </c>
      <c r="B515" s="17">
        <v>514</v>
      </c>
      <c r="C515" s="17">
        <v>0.1212</v>
      </c>
      <c r="D515" s="17">
        <v>0.37</v>
      </c>
      <c r="E515" s="17">
        <v>0.4627</v>
      </c>
      <c r="F515" s="17">
        <v>24</v>
      </c>
      <c r="G515" s="17">
        <v>92</v>
      </c>
      <c r="H515" s="16">
        <v>116</v>
      </c>
      <c r="I515" s="34">
        <f>ROUND(IF(DATA_2_M[[#This Row],[ATEMP]]="",AVERAGE(DATA_2_M[ATEMP]),DATA_2_M[[#This Row],[ATEMP]]),2)</f>
        <v>0.12</v>
      </c>
      <c r="J515" s="46">
        <f>ROUND(IF(DATA_2_M[[#This Row],[HUM]]="",AVERAGE(DATA_2_M[HUM]),DATA_2_M[[#This Row],[HUM]]),2)</f>
        <v>0.37</v>
      </c>
    </row>
    <row r="516" spans="1:10" ht="15.75" customHeight="1" x14ac:dyDescent="0.25">
      <c r="A516" s="18">
        <v>514</v>
      </c>
      <c r="B516" s="17">
        <v>515</v>
      </c>
      <c r="C516" s="17">
        <v>0.1061</v>
      </c>
      <c r="D516" s="17">
        <v>0.33</v>
      </c>
      <c r="E516" s="17">
        <v>0.3881</v>
      </c>
      <c r="F516" s="17">
        <v>12</v>
      </c>
      <c r="G516" s="17">
        <v>75</v>
      </c>
      <c r="H516" s="16">
        <v>87</v>
      </c>
      <c r="I516" s="34">
        <f>ROUND(IF(DATA_2_M[[#This Row],[ATEMP]]="",AVERAGE(DATA_2_M[ATEMP]),DATA_2_M[[#This Row],[ATEMP]]),2)</f>
        <v>0.11</v>
      </c>
      <c r="J516" s="46">
        <f>ROUND(IF(DATA_2_M[[#This Row],[HUM]]="",AVERAGE(DATA_2_M[HUM]),DATA_2_M[[#This Row],[HUM]]),2)</f>
        <v>0.33</v>
      </c>
    </row>
    <row r="517" spans="1:10" ht="15.75" customHeight="1" x14ac:dyDescent="0.25">
      <c r="A517" s="18">
        <v>515</v>
      </c>
      <c r="B517" s="17">
        <v>516</v>
      </c>
      <c r="C517" s="17">
        <v>0.13639999999999999</v>
      </c>
      <c r="D517" s="17">
        <v>0.28000000000000003</v>
      </c>
      <c r="E517" s="17">
        <v>0.35820000000000002</v>
      </c>
      <c r="F517" s="17">
        <v>17</v>
      </c>
      <c r="G517" s="17">
        <v>93</v>
      </c>
      <c r="H517" s="16">
        <v>110</v>
      </c>
      <c r="I517" s="34">
        <f>ROUND(IF(DATA_2_M[[#This Row],[ATEMP]]="",AVERAGE(DATA_2_M[ATEMP]),DATA_2_M[[#This Row],[ATEMP]]),2)</f>
        <v>0.14000000000000001</v>
      </c>
      <c r="J517" s="46">
        <f>ROUND(IF(DATA_2_M[[#This Row],[HUM]]="",AVERAGE(DATA_2_M[HUM]),DATA_2_M[[#This Row],[HUM]]),2)</f>
        <v>0.28000000000000003</v>
      </c>
    </row>
    <row r="518" spans="1:10" ht="15.75" customHeight="1" x14ac:dyDescent="0.25">
      <c r="A518" s="18">
        <v>516</v>
      </c>
      <c r="B518" s="17">
        <v>517</v>
      </c>
      <c r="C518" s="17">
        <v>0.13639999999999999</v>
      </c>
      <c r="D518" s="17">
        <v>0.28000000000000003</v>
      </c>
      <c r="E518" s="17">
        <v>0.35820000000000002</v>
      </c>
      <c r="F518" s="17">
        <v>13</v>
      </c>
      <c r="G518" s="17">
        <v>64</v>
      </c>
      <c r="H518" s="16">
        <v>77</v>
      </c>
      <c r="I518" s="34">
        <f>ROUND(IF(DATA_2_M[[#This Row],[ATEMP]]="",AVERAGE(DATA_2_M[ATEMP]),DATA_2_M[[#This Row],[ATEMP]]),2)</f>
        <v>0.14000000000000001</v>
      </c>
      <c r="J518" s="46">
        <f>ROUND(IF(DATA_2_M[[#This Row],[HUM]]="",AVERAGE(DATA_2_M[HUM]),DATA_2_M[[#This Row],[HUM]]),2)</f>
        <v>0.28000000000000003</v>
      </c>
    </row>
    <row r="519" spans="1:10" ht="15.75" customHeight="1" x14ac:dyDescent="0.25">
      <c r="A519" s="18">
        <v>517</v>
      </c>
      <c r="B519" s="17">
        <v>518</v>
      </c>
      <c r="C519" s="17">
        <v>0.13639999999999999</v>
      </c>
      <c r="D519" s="17">
        <v>0.26</v>
      </c>
      <c r="E519" s="17">
        <v>0.32840000000000003</v>
      </c>
      <c r="F519" s="17">
        <v>9</v>
      </c>
      <c r="G519" s="17">
        <v>56</v>
      </c>
      <c r="H519" s="16">
        <v>65</v>
      </c>
      <c r="I519" s="34">
        <f>ROUND(IF(DATA_2_M[[#This Row],[ATEMP]]="",AVERAGE(DATA_2_M[ATEMP]),DATA_2_M[[#This Row],[ATEMP]]),2)</f>
        <v>0.14000000000000001</v>
      </c>
      <c r="J519" s="46">
        <f>ROUND(IF(DATA_2_M[[#This Row],[HUM]]="",AVERAGE(DATA_2_M[HUM]),DATA_2_M[[#This Row],[HUM]]),2)</f>
        <v>0.26</v>
      </c>
    </row>
    <row r="520" spans="1:10" ht="15.75" customHeight="1" x14ac:dyDescent="0.25">
      <c r="A520" s="18">
        <v>518</v>
      </c>
      <c r="B520" s="17">
        <v>519</v>
      </c>
      <c r="C520" s="17">
        <v>0.1061</v>
      </c>
      <c r="D520" s="17">
        <v>0.26</v>
      </c>
      <c r="E520" s="17">
        <v>0.3881</v>
      </c>
      <c r="F520" s="17">
        <v>5</v>
      </c>
      <c r="G520" s="17">
        <v>50</v>
      </c>
      <c r="H520" s="16">
        <v>55</v>
      </c>
      <c r="I520" s="34">
        <f>ROUND(IF(DATA_2_M[[#This Row],[ATEMP]]="",AVERAGE(DATA_2_M[ATEMP]),DATA_2_M[[#This Row],[ATEMP]]),2)</f>
        <v>0.11</v>
      </c>
      <c r="J520" s="46">
        <f>ROUND(IF(DATA_2_M[[#This Row],[HUM]]="",AVERAGE(DATA_2_M[HUM]),DATA_2_M[[#This Row],[HUM]]),2)</f>
        <v>0.26</v>
      </c>
    </row>
    <row r="521" spans="1:10" ht="15.75" customHeight="1" x14ac:dyDescent="0.25">
      <c r="A521" s="18">
        <v>519</v>
      </c>
      <c r="B521" s="17">
        <v>520</v>
      </c>
      <c r="C521" s="17">
        <v>0.1212</v>
      </c>
      <c r="D521" s="17">
        <v>0.3</v>
      </c>
      <c r="E521" s="17">
        <v>0.25369999999999998</v>
      </c>
      <c r="F521" s="17">
        <v>5</v>
      </c>
      <c r="G521" s="17">
        <v>44</v>
      </c>
      <c r="H521" s="16">
        <v>49</v>
      </c>
      <c r="I521" s="34">
        <f>ROUND(IF(DATA_2_M[[#This Row],[ATEMP]]="",AVERAGE(DATA_2_M[ATEMP]),DATA_2_M[[#This Row],[ATEMP]]),2)</f>
        <v>0.12</v>
      </c>
      <c r="J521" s="46">
        <f>ROUND(IF(DATA_2_M[[#This Row],[HUM]]="",AVERAGE(DATA_2_M[HUM]),DATA_2_M[[#This Row],[HUM]]),2)</f>
        <v>0.3</v>
      </c>
    </row>
    <row r="522" spans="1:10" ht="15.75" customHeight="1" x14ac:dyDescent="0.25">
      <c r="A522" s="18">
        <v>520</v>
      </c>
      <c r="B522" s="17">
        <v>521</v>
      </c>
      <c r="C522" s="17">
        <v>0.1212</v>
      </c>
      <c r="D522" s="17">
        <v>0.3</v>
      </c>
      <c r="E522" s="17">
        <v>0.28360000000000002</v>
      </c>
      <c r="F522" s="17">
        <v>5</v>
      </c>
      <c r="G522" s="17">
        <v>45</v>
      </c>
      <c r="H522" s="16">
        <v>50</v>
      </c>
      <c r="I522" s="34">
        <f>ROUND(IF(DATA_2_M[[#This Row],[ATEMP]]="",AVERAGE(DATA_2_M[ATEMP]),DATA_2_M[[#This Row],[ATEMP]]),2)</f>
        <v>0.12</v>
      </c>
      <c r="J522" s="46">
        <f>ROUND(IF(DATA_2_M[[#This Row],[HUM]]="",AVERAGE(DATA_2_M[HUM]),DATA_2_M[[#This Row],[HUM]]),2)</f>
        <v>0.3</v>
      </c>
    </row>
    <row r="523" spans="1:10" ht="15.75" customHeight="1" x14ac:dyDescent="0.25">
      <c r="A523" s="18">
        <v>521</v>
      </c>
      <c r="B523" s="17">
        <v>522</v>
      </c>
      <c r="C523" s="17">
        <v>0.1061</v>
      </c>
      <c r="D523" s="17">
        <v>0.36</v>
      </c>
      <c r="E523" s="17">
        <v>0.25369999999999998</v>
      </c>
      <c r="F523" s="17">
        <v>4</v>
      </c>
      <c r="G523" s="17">
        <v>31</v>
      </c>
      <c r="H523" s="16">
        <v>35</v>
      </c>
      <c r="I523" s="34">
        <f>ROUND(IF(DATA_2_M[[#This Row],[ATEMP]]="",AVERAGE(DATA_2_M[ATEMP]),DATA_2_M[[#This Row],[ATEMP]]),2)</f>
        <v>0.11</v>
      </c>
      <c r="J523" s="46">
        <f>ROUND(IF(DATA_2_M[[#This Row],[HUM]]="",AVERAGE(DATA_2_M[HUM]),DATA_2_M[[#This Row],[HUM]]),2)</f>
        <v>0.36</v>
      </c>
    </row>
    <row r="524" spans="1:10" ht="15.75" customHeight="1" x14ac:dyDescent="0.25">
      <c r="A524" s="18">
        <v>522</v>
      </c>
      <c r="B524" s="17">
        <v>523</v>
      </c>
      <c r="C524" s="17">
        <v>0.1061</v>
      </c>
      <c r="D524" s="17">
        <v>0.36</v>
      </c>
      <c r="E524" s="17">
        <v>0.19400000000000001</v>
      </c>
      <c r="F524" s="17">
        <v>5</v>
      </c>
      <c r="G524" s="17">
        <v>20</v>
      </c>
      <c r="H524" s="16">
        <v>25</v>
      </c>
      <c r="I524" s="34">
        <f>ROUND(IF(DATA_2_M[[#This Row],[ATEMP]]="",AVERAGE(DATA_2_M[ATEMP]),DATA_2_M[[#This Row],[ATEMP]]),2)</f>
        <v>0.11</v>
      </c>
      <c r="J524" s="46">
        <f>ROUND(IF(DATA_2_M[[#This Row],[HUM]]="",AVERAGE(DATA_2_M[HUM]),DATA_2_M[[#This Row],[HUM]]),2)</f>
        <v>0.36</v>
      </c>
    </row>
    <row r="525" spans="1:10" ht="15.75" customHeight="1" x14ac:dyDescent="0.25">
      <c r="A525" s="18">
        <v>523</v>
      </c>
      <c r="B525" s="17">
        <v>524</v>
      </c>
      <c r="C525" s="17">
        <v>9.0899999999999995E-2</v>
      </c>
      <c r="D525" s="17">
        <v>0.38</v>
      </c>
      <c r="E525" s="17">
        <v>0.19400000000000001</v>
      </c>
      <c r="F525" s="17">
        <v>5</v>
      </c>
      <c r="G525" s="17">
        <v>23</v>
      </c>
      <c r="H525" s="16">
        <v>28</v>
      </c>
      <c r="I525" s="34">
        <f>ROUND(IF(DATA_2_M[[#This Row],[ATEMP]]="",AVERAGE(DATA_2_M[ATEMP]),DATA_2_M[[#This Row],[ATEMP]]),2)</f>
        <v>0.09</v>
      </c>
      <c r="J525" s="46">
        <f>ROUND(IF(DATA_2_M[[#This Row],[HUM]]="",AVERAGE(DATA_2_M[HUM]),DATA_2_M[[#This Row],[HUM]]),2)</f>
        <v>0.38</v>
      </c>
    </row>
    <row r="526" spans="1:10" ht="15.75" customHeight="1" x14ac:dyDescent="0.25">
      <c r="A526" s="18">
        <v>524</v>
      </c>
      <c r="B526" s="17">
        <v>525</v>
      </c>
      <c r="C526" s="17">
        <v>6.0600000000000001E-2</v>
      </c>
      <c r="D526" s="17">
        <v>0.41</v>
      </c>
      <c r="E526" s="17">
        <v>0.22389999999999999</v>
      </c>
      <c r="F526" s="17">
        <v>4</v>
      </c>
      <c r="G526" s="17">
        <v>17</v>
      </c>
      <c r="H526" s="16">
        <v>21</v>
      </c>
      <c r="I526" s="34">
        <f>ROUND(IF(DATA_2_M[[#This Row],[ATEMP]]="",AVERAGE(DATA_2_M[ATEMP]),DATA_2_M[[#This Row],[ATEMP]]),2)</f>
        <v>0.06</v>
      </c>
      <c r="J526" s="46">
        <f>ROUND(IF(DATA_2_M[[#This Row],[HUM]]="",AVERAGE(DATA_2_M[HUM]),DATA_2_M[[#This Row],[HUM]]),2)</f>
        <v>0.41</v>
      </c>
    </row>
    <row r="527" spans="1:10" ht="15.75" customHeight="1" x14ac:dyDescent="0.25">
      <c r="A527" s="18">
        <v>525</v>
      </c>
      <c r="B527" s="17">
        <v>526</v>
      </c>
      <c r="C527" s="17">
        <v>6.0600000000000001E-2</v>
      </c>
      <c r="D527" s="17">
        <v>0.41</v>
      </c>
      <c r="E527" s="17">
        <v>0.19400000000000001</v>
      </c>
      <c r="F527" s="17">
        <v>0</v>
      </c>
      <c r="G527" s="17">
        <v>7</v>
      </c>
      <c r="H527" s="16">
        <v>7</v>
      </c>
      <c r="I527" s="34">
        <f>ROUND(IF(DATA_2_M[[#This Row],[ATEMP]]="",AVERAGE(DATA_2_M[ATEMP]),DATA_2_M[[#This Row],[ATEMP]]),2)</f>
        <v>0.06</v>
      </c>
      <c r="J527" s="46">
        <f>ROUND(IF(DATA_2_M[[#This Row],[HUM]]="",AVERAGE(DATA_2_M[HUM]),DATA_2_M[[#This Row],[HUM]]),2)</f>
        <v>0.41</v>
      </c>
    </row>
    <row r="528" spans="1:10" ht="15.75" customHeight="1" x14ac:dyDescent="0.25">
      <c r="A528" s="18">
        <v>526</v>
      </c>
      <c r="B528" s="17">
        <v>527</v>
      </c>
      <c r="C528" s="17">
        <v>4.5499999999999999E-2</v>
      </c>
      <c r="D528" s="17">
        <v>0.45</v>
      </c>
      <c r="E528" s="17">
        <v>0.19400000000000001</v>
      </c>
      <c r="F528" s="17">
        <v>0</v>
      </c>
      <c r="G528" s="17">
        <v>1</v>
      </c>
      <c r="H528" s="16">
        <v>1</v>
      </c>
      <c r="I528" s="34">
        <f>ROUND(IF(DATA_2_M[[#This Row],[ATEMP]]="",AVERAGE(DATA_2_M[ATEMP]),DATA_2_M[[#This Row],[ATEMP]]),2)</f>
        <v>0.05</v>
      </c>
      <c r="J528" s="46">
        <f>ROUND(IF(DATA_2_M[[#This Row],[HUM]]="",AVERAGE(DATA_2_M[HUM]),DATA_2_M[[#This Row],[HUM]]),2)</f>
        <v>0.45</v>
      </c>
    </row>
    <row r="529" spans="1:10" ht="15.75" customHeight="1" x14ac:dyDescent="0.25">
      <c r="A529" s="18">
        <v>527</v>
      </c>
      <c r="B529" s="17">
        <v>528</v>
      </c>
      <c r="C529" s="17">
        <v>3.0300000000000001E-2</v>
      </c>
      <c r="D529" s="17">
        <v>0.45</v>
      </c>
      <c r="E529" s="17">
        <v>0.25369999999999998</v>
      </c>
      <c r="F529" s="17">
        <v>0</v>
      </c>
      <c r="G529" s="17">
        <v>1</v>
      </c>
      <c r="H529" s="16">
        <v>1</v>
      </c>
      <c r="I529" s="34">
        <f>ROUND(IF(DATA_2_M[[#This Row],[ATEMP]]="",AVERAGE(DATA_2_M[ATEMP]),DATA_2_M[[#This Row],[ATEMP]]),2)</f>
        <v>0.03</v>
      </c>
      <c r="J529" s="46">
        <f>ROUND(IF(DATA_2_M[[#This Row],[HUM]]="",AVERAGE(DATA_2_M[HUM]),DATA_2_M[[#This Row],[HUM]]),2)</f>
        <v>0.45</v>
      </c>
    </row>
    <row r="530" spans="1:10" ht="15.75" customHeight="1" x14ac:dyDescent="0.25">
      <c r="A530" s="18">
        <v>528</v>
      </c>
      <c r="B530" s="17">
        <v>529</v>
      </c>
      <c r="C530" s="17">
        <v>6.0600000000000001E-2</v>
      </c>
      <c r="D530" s="17">
        <v>0.48</v>
      </c>
      <c r="E530" s="17">
        <v>0.1343</v>
      </c>
      <c r="F530" s="17">
        <v>0</v>
      </c>
      <c r="G530" s="17">
        <v>1</v>
      </c>
      <c r="H530" s="16">
        <v>1</v>
      </c>
      <c r="I530" s="34">
        <f>ROUND(IF(DATA_2_M[[#This Row],[ATEMP]]="",AVERAGE(DATA_2_M[ATEMP]),DATA_2_M[[#This Row],[ATEMP]]),2)</f>
        <v>0.06</v>
      </c>
      <c r="J530" s="46">
        <f>ROUND(IF(DATA_2_M[[#This Row],[HUM]]="",AVERAGE(DATA_2_M[HUM]),DATA_2_M[[#This Row],[HUM]]),2)</f>
        <v>0.48</v>
      </c>
    </row>
    <row r="531" spans="1:10" ht="15.75" customHeight="1" x14ac:dyDescent="0.25">
      <c r="A531" s="18">
        <v>529</v>
      </c>
      <c r="B531" s="17">
        <v>530</v>
      </c>
      <c r="C531" s="17">
        <v>6.0600000000000001E-2</v>
      </c>
      <c r="D531" s="17">
        <v>0.48</v>
      </c>
      <c r="E531" s="17">
        <v>0.1343</v>
      </c>
      <c r="F531" s="17">
        <v>0</v>
      </c>
      <c r="G531" s="17">
        <v>5</v>
      </c>
      <c r="H531" s="16">
        <v>5</v>
      </c>
      <c r="I531" s="34">
        <f>ROUND(IF(DATA_2_M[[#This Row],[ATEMP]]="",AVERAGE(DATA_2_M[ATEMP]),DATA_2_M[[#This Row],[ATEMP]]),2)</f>
        <v>0.06</v>
      </c>
      <c r="J531" s="46">
        <f>ROUND(IF(DATA_2_M[[#This Row],[HUM]]="",AVERAGE(DATA_2_M[HUM]),DATA_2_M[[#This Row],[HUM]]),2)</f>
        <v>0.48</v>
      </c>
    </row>
    <row r="532" spans="1:10" ht="15.75" customHeight="1" x14ac:dyDescent="0.25">
      <c r="A532" s="18">
        <v>530</v>
      </c>
      <c r="B532" s="17">
        <v>531</v>
      </c>
      <c r="C532" s="17">
        <v>7.5800000000000006E-2</v>
      </c>
      <c r="D532" s="17">
        <v>0.48</v>
      </c>
      <c r="E532" s="17">
        <v>8.9599999999999999E-2</v>
      </c>
      <c r="F532" s="17">
        <v>0</v>
      </c>
      <c r="G532" s="17">
        <v>15</v>
      </c>
      <c r="H532" s="16">
        <v>15</v>
      </c>
      <c r="I532" s="34">
        <f>ROUND(IF(DATA_2_M[[#This Row],[ATEMP]]="",AVERAGE(DATA_2_M[ATEMP]),DATA_2_M[[#This Row],[ATEMP]]),2)</f>
        <v>0.08</v>
      </c>
      <c r="J532" s="46">
        <f>ROUND(IF(DATA_2_M[[#This Row],[HUM]]="",AVERAGE(DATA_2_M[HUM]),DATA_2_M[[#This Row],[HUM]]),2)</f>
        <v>0.48</v>
      </c>
    </row>
    <row r="533" spans="1:10" ht="15.75" customHeight="1" x14ac:dyDescent="0.25">
      <c r="A533" s="18">
        <v>531</v>
      </c>
      <c r="B533" s="17">
        <v>532</v>
      </c>
      <c r="C533" s="17">
        <v>0.1212</v>
      </c>
      <c r="D533" s="17">
        <v>0.48</v>
      </c>
      <c r="E533" s="17">
        <v>0</v>
      </c>
      <c r="F533" s="17">
        <v>5</v>
      </c>
      <c r="G533" s="17">
        <v>79</v>
      </c>
      <c r="H533" s="16">
        <v>84</v>
      </c>
      <c r="I533" s="34">
        <f>ROUND(IF(DATA_2_M[[#This Row],[ATEMP]]="",AVERAGE(DATA_2_M[ATEMP]),DATA_2_M[[#This Row],[ATEMP]]),2)</f>
        <v>0.12</v>
      </c>
      <c r="J533" s="46">
        <f>ROUND(IF(DATA_2_M[[#This Row],[HUM]]="",AVERAGE(DATA_2_M[HUM]),DATA_2_M[[#This Row],[HUM]]),2)</f>
        <v>0.48</v>
      </c>
    </row>
    <row r="534" spans="1:10" ht="15.75" customHeight="1" x14ac:dyDescent="0.25">
      <c r="A534" s="18">
        <v>532</v>
      </c>
      <c r="B534" s="17">
        <v>533</v>
      </c>
      <c r="C534" s="17">
        <v>0.13639999999999999</v>
      </c>
      <c r="D534" s="17">
        <v>0.49</v>
      </c>
      <c r="E534" s="17">
        <v>0</v>
      </c>
      <c r="F534" s="17">
        <v>6</v>
      </c>
      <c r="G534" s="17">
        <v>171</v>
      </c>
      <c r="H534" s="16">
        <v>177</v>
      </c>
      <c r="I534" s="34">
        <f>ROUND(IF(DATA_2_M[[#This Row],[ATEMP]]="",AVERAGE(DATA_2_M[ATEMP]),DATA_2_M[[#This Row],[ATEMP]]),2)</f>
        <v>0.14000000000000001</v>
      </c>
      <c r="J534" s="46">
        <f>ROUND(IF(DATA_2_M[[#This Row],[HUM]]="",AVERAGE(DATA_2_M[HUM]),DATA_2_M[[#This Row],[HUM]]),2)</f>
        <v>0.49</v>
      </c>
    </row>
    <row r="535" spans="1:10" ht="15.75" customHeight="1" x14ac:dyDescent="0.25">
      <c r="A535" s="18">
        <v>533</v>
      </c>
      <c r="B535" s="17">
        <v>534</v>
      </c>
      <c r="C535" s="17">
        <v>0.1515</v>
      </c>
      <c r="D535" s="17">
        <v>0.41</v>
      </c>
      <c r="E535" s="17">
        <v>0</v>
      </c>
      <c r="F535" s="17">
        <v>4</v>
      </c>
      <c r="G535" s="17">
        <v>98</v>
      </c>
      <c r="H535" s="16">
        <v>102</v>
      </c>
      <c r="I535" s="34">
        <f>ROUND(IF(DATA_2_M[[#This Row],[ATEMP]]="",AVERAGE(DATA_2_M[ATEMP]),DATA_2_M[[#This Row],[ATEMP]]),2)</f>
        <v>0.15</v>
      </c>
      <c r="J535" s="46">
        <f>ROUND(IF(DATA_2_M[[#This Row],[HUM]]="",AVERAGE(DATA_2_M[HUM]),DATA_2_M[[#This Row],[HUM]]),2)</f>
        <v>0.41</v>
      </c>
    </row>
    <row r="536" spans="1:10" ht="15.75" customHeight="1" x14ac:dyDescent="0.25">
      <c r="A536" s="18">
        <v>534</v>
      </c>
      <c r="B536" s="17">
        <v>535</v>
      </c>
      <c r="C536" s="17">
        <v>0.13639999999999999</v>
      </c>
      <c r="D536" s="17">
        <v>0.42</v>
      </c>
      <c r="E536" s="17">
        <v>0</v>
      </c>
      <c r="F536" s="17">
        <v>6</v>
      </c>
      <c r="G536" s="17">
        <v>34</v>
      </c>
      <c r="H536" s="16">
        <v>40</v>
      </c>
      <c r="I536" s="34">
        <f>ROUND(IF(DATA_2_M[[#This Row],[ATEMP]]="",AVERAGE(DATA_2_M[ATEMP]),DATA_2_M[[#This Row],[ATEMP]]),2)</f>
        <v>0.14000000000000001</v>
      </c>
      <c r="J536" s="46">
        <f>ROUND(IF(DATA_2_M[[#This Row],[HUM]]="",AVERAGE(DATA_2_M[HUM]),DATA_2_M[[#This Row],[HUM]]),2)</f>
        <v>0.42</v>
      </c>
    </row>
    <row r="537" spans="1:10" ht="15.75" customHeight="1" x14ac:dyDescent="0.25">
      <c r="A537" s="18">
        <v>535</v>
      </c>
      <c r="B537" s="17">
        <v>536</v>
      </c>
      <c r="C537" s="17">
        <v>0.1212</v>
      </c>
      <c r="D537" s="17">
        <v>0.46</v>
      </c>
      <c r="E537" s="17">
        <v>0.1343</v>
      </c>
      <c r="F537" s="17">
        <v>3</v>
      </c>
      <c r="G537" s="17">
        <v>43</v>
      </c>
      <c r="H537" s="16">
        <v>46</v>
      </c>
      <c r="I537" s="34">
        <f>ROUND(IF(DATA_2_M[[#This Row],[ATEMP]]="",AVERAGE(DATA_2_M[ATEMP]),DATA_2_M[[#This Row],[ATEMP]]),2)</f>
        <v>0.12</v>
      </c>
      <c r="J537" s="46">
        <f>ROUND(IF(DATA_2_M[[#This Row],[HUM]]="",AVERAGE(DATA_2_M[HUM]),DATA_2_M[[#This Row],[HUM]]),2)</f>
        <v>0.46</v>
      </c>
    </row>
    <row r="538" spans="1:10" ht="15.75" customHeight="1" x14ac:dyDescent="0.25">
      <c r="A538" s="18">
        <v>536</v>
      </c>
      <c r="B538" s="17">
        <v>537</v>
      </c>
      <c r="C538" s="17">
        <v>0.13639999999999999</v>
      </c>
      <c r="D538" s="17">
        <v>0.42</v>
      </c>
      <c r="E538" s="17">
        <v>0.19400000000000001</v>
      </c>
      <c r="F538" s="17">
        <v>11</v>
      </c>
      <c r="G538" s="17">
        <v>52</v>
      </c>
      <c r="H538" s="16">
        <v>63</v>
      </c>
      <c r="I538" s="34">
        <f>ROUND(IF(DATA_2_M[[#This Row],[ATEMP]]="",AVERAGE(DATA_2_M[ATEMP]),DATA_2_M[[#This Row],[ATEMP]]),2)</f>
        <v>0.14000000000000001</v>
      </c>
      <c r="J538" s="46">
        <f>ROUND(IF(DATA_2_M[[#This Row],[HUM]]="",AVERAGE(DATA_2_M[HUM]),DATA_2_M[[#This Row],[HUM]]),2)</f>
        <v>0.42</v>
      </c>
    </row>
    <row r="539" spans="1:10" ht="15.75" customHeight="1" x14ac:dyDescent="0.25">
      <c r="A539" s="18">
        <v>537</v>
      </c>
      <c r="B539" s="17">
        <v>538</v>
      </c>
      <c r="C539" s="17">
        <v>0.13639999999999999</v>
      </c>
      <c r="D539" s="17">
        <v>0.43</v>
      </c>
      <c r="E539" s="17">
        <v>0.22389999999999999</v>
      </c>
      <c r="F539" s="17">
        <v>6</v>
      </c>
      <c r="G539" s="17">
        <v>54</v>
      </c>
      <c r="H539" s="16">
        <v>60</v>
      </c>
      <c r="I539" s="34">
        <f>ROUND(IF(DATA_2_M[[#This Row],[ATEMP]]="",AVERAGE(DATA_2_M[ATEMP]),DATA_2_M[[#This Row],[ATEMP]]),2)</f>
        <v>0.14000000000000001</v>
      </c>
      <c r="J539" s="46">
        <f>ROUND(IF(DATA_2_M[[#This Row],[HUM]]="",AVERAGE(DATA_2_M[HUM]),DATA_2_M[[#This Row],[HUM]]),2)</f>
        <v>0.43</v>
      </c>
    </row>
    <row r="540" spans="1:10" ht="15.75" customHeight="1" x14ac:dyDescent="0.25">
      <c r="A540" s="18">
        <v>538</v>
      </c>
      <c r="B540" s="17">
        <v>539</v>
      </c>
      <c r="C540" s="17">
        <v>0.13639999999999999</v>
      </c>
      <c r="D540" s="17">
        <v>0.46</v>
      </c>
      <c r="E540" s="17">
        <v>0.22389999999999999</v>
      </c>
      <c r="F540" s="17">
        <v>2</v>
      </c>
      <c r="G540" s="17">
        <v>43</v>
      </c>
      <c r="H540" s="16">
        <v>45</v>
      </c>
      <c r="I540" s="34">
        <f>ROUND(IF(DATA_2_M[[#This Row],[ATEMP]]="",AVERAGE(DATA_2_M[ATEMP]),DATA_2_M[[#This Row],[ATEMP]]),2)</f>
        <v>0.14000000000000001</v>
      </c>
      <c r="J540" s="46">
        <f>ROUND(IF(DATA_2_M[[#This Row],[HUM]]="",AVERAGE(DATA_2_M[HUM]),DATA_2_M[[#This Row],[HUM]]),2)</f>
        <v>0.46</v>
      </c>
    </row>
    <row r="541" spans="1:10" ht="15.75" customHeight="1" x14ac:dyDescent="0.25">
      <c r="A541" s="18">
        <v>539</v>
      </c>
      <c r="B541" s="17">
        <v>540</v>
      </c>
      <c r="C541" s="17">
        <v>0.16669999999999999</v>
      </c>
      <c r="D541" s="17">
        <v>0.4</v>
      </c>
      <c r="E541" s="17">
        <v>0.16420000000000001</v>
      </c>
      <c r="F541" s="17">
        <v>7</v>
      </c>
      <c r="G541" s="17">
        <v>50</v>
      </c>
      <c r="H541" s="16">
        <v>57</v>
      </c>
      <c r="I541" s="34">
        <f>ROUND(IF(DATA_2_M[[#This Row],[ATEMP]]="",AVERAGE(DATA_2_M[ATEMP]),DATA_2_M[[#This Row],[ATEMP]]),2)</f>
        <v>0.17</v>
      </c>
      <c r="J541" s="46">
        <f>ROUND(IF(DATA_2_M[[#This Row],[HUM]]="",AVERAGE(DATA_2_M[HUM]),DATA_2_M[[#This Row],[HUM]]),2)</f>
        <v>0.4</v>
      </c>
    </row>
    <row r="542" spans="1:10" ht="15.75" customHeight="1" x14ac:dyDescent="0.25">
      <c r="A542" s="18">
        <v>540</v>
      </c>
      <c r="B542" s="17">
        <v>541</v>
      </c>
      <c r="C542" s="17">
        <v>0.1515</v>
      </c>
      <c r="D542" s="17">
        <v>0.47</v>
      </c>
      <c r="E542" s="17">
        <v>0.25369999999999998</v>
      </c>
      <c r="F542" s="17">
        <v>4</v>
      </c>
      <c r="G542" s="17">
        <v>66</v>
      </c>
      <c r="H542" s="16">
        <v>70</v>
      </c>
      <c r="I542" s="34">
        <f>ROUND(IF(DATA_2_M[[#This Row],[ATEMP]]="",AVERAGE(DATA_2_M[ATEMP]),DATA_2_M[[#This Row],[ATEMP]]),2)</f>
        <v>0.15</v>
      </c>
      <c r="J542" s="46">
        <f>ROUND(IF(DATA_2_M[[#This Row],[HUM]]="",AVERAGE(DATA_2_M[HUM]),DATA_2_M[[#This Row],[HUM]]),2)</f>
        <v>0.47</v>
      </c>
    </row>
    <row r="543" spans="1:10" ht="15.75" customHeight="1" x14ac:dyDescent="0.25">
      <c r="A543" s="18">
        <v>541</v>
      </c>
      <c r="B543" s="17">
        <v>542</v>
      </c>
      <c r="C543" s="17">
        <v>0.1212</v>
      </c>
      <c r="D543" s="17">
        <v>0.5</v>
      </c>
      <c r="E543" s="17">
        <v>0.25369999999999998</v>
      </c>
      <c r="F543" s="17">
        <v>6</v>
      </c>
      <c r="G543" s="17">
        <v>178</v>
      </c>
      <c r="H543" s="16">
        <v>184</v>
      </c>
      <c r="I543" s="34">
        <f>ROUND(IF(DATA_2_M[[#This Row],[ATEMP]]="",AVERAGE(DATA_2_M[ATEMP]),DATA_2_M[[#This Row],[ATEMP]]),2)</f>
        <v>0.12</v>
      </c>
      <c r="J543" s="46">
        <f>ROUND(IF(DATA_2_M[[#This Row],[HUM]]="",AVERAGE(DATA_2_M[HUM]),DATA_2_M[[#This Row],[HUM]]),2)</f>
        <v>0.5</v>
      </c>
    </row>
    <row r="544" spans="1:10" ht="15.75" customHeight="1" x14ac:dyDescent="0.25">
      <c r="A544" s="18">
        <v>542</v>
      </c>
      <c r="B544" s="17">
        <v>543</v>
      </c>
      <c r="C544" s="17">
        <v>0.13639999999999999</v>
      </c>
      <c r="D544" s="17">
        <v>0.59</v>
      </c>
      <c r="E544" s="17">
        <v>0.19400000000000001</v>
      </c>
      <c r="F544" s="17">
        <v>8</v>
      </c>
      <c r="G544" s="17">
        <v>145</v>
      </c>
      <c r="H544" s="16">
        <v>153</v>
      </c>
      <c r="I544" s="34">
        <f>ROUND(IF(DATA_2_M[[#This Row],[ATEMP]]="",AVERAGE(DATA_2_M[ATEMP]),DATA_2_M[[#This Row],[ATEMP]]),2)</f>
        <v>0.14000000000000001</v>
      </c>
      <c r="J544" s="46">
        <f>ROUND(IF(DATA_2_M[[#This Row],[HUM]]="",AVERAGE(DATA_2_M[HUM]),DATA_2_M[[#This Row],[HUM]]),2)</f>
        <v>0.59</v>
      </c>
    </row>
    <row r="545" spans="1:10" ht="15.75" customHeight="1" x14ac:dyDescent="0.25">
      <c r="A545" s="18">
        <v>543</v>
      </c>
      <c r="B545" s="17">
        <v>544</v>
      </c>
      <c r="C545" s="17">
        <v>0.1515</v>
      </c>
      <c r="D545" s="17">
        <v>0.54</v>
      </c>
      <c r="E545" s="17">
        <v>0.16420000000000001</v>
      </c>
      <c r="F545" s="17">
        <v>5</v>
      </c>
      <c r="G545" s="17">
        <v>101</v>
      </c>
      <c r="H545" s="16">
        <v>106</v>
      </c>
      <c r="I545" s="34">
        <f>ROUND(IF(DATA_2_M[[#This Row],[ATEMP]]="",AVERAGE(DATA_2_M[ATEMP]),DATA_2_M[[#This Row],[ATEMP]]),2)</f>
        <v>0.15</v>
      </c>
      <c r="J545" s="46">
        <f>ROUND(IF(DATA_2_M[[#This Row],[HUM]]="",AVERAGE(DATA_2_M[HUM]),DATA_2_M[[#This Row],[HUM]]),2)</f>
        <v>0.54</v>
      </c>
    </row>
    <row r="546" spans="1:10" ht="15.75" customHeight="1" x14ac:dyDescent="0.25">
      <c r="A546" s="18">
        <v>544</v>
      </c>
      <c r="B546" s="17">
        <v>545</v>
      </c>
      <c r="C546" s="17">
        <v>0.13639999999999999</v>
      </c>
      <c r="D546" s="17">
        <v>0.59</v>
      </c>
      <c r="E546" s="17">
        <v>0.19400000000000001</v>
      </c>
      <c r="F546" s="17">
        <v>1</v>
      </c>
      <c r="G546" s="17">
        <v>80</v>
      </c>
      <c r="H546" s="16">
        <v>81</v>
      </c>
      <c r="I546" s="34">
        <f>ROUND(IF(DATA_2_M[[#This Row],[ATEMP]]="",AVERAGE(DATA_2_M[ATEMP]),DATA_2_M[[#This Row],[ATEMP]]),2)</f>
        <v>0.14000000000000001</v>
      </c>
      <c r="J546" s="46">
        <f>ROUND(IF(DATA_2_M[[#This Row],[HUM]]="",AVERAGE(DATA_2_M[HUM]),DATA_2_M[[#This Row],[HUM]]),2)</f>
        <v>0.59</v>
      </c>
    </row>
    <row r="547" spans="1:10" ht="15.75" customHeight="1" x14ac:dyDescent="0.25">
      <c r="A547" s="18">
        <v>545</v>
      </c>
      <c r="B547" s="17">
        <v>546</v>
      </c>
      <c r="C547" s="17">
        <v>0.1515</v>
      </c>
      <c r="D547" s="17">
        <v>0.63</v>
      </c>
      <c r="E547" s="17">
        <v>0.16420000000000001</v>
      </c>
      <c r="F547" s="17">
        <v>6</v>
      </c>
      <c r="G547" s="17">
        <v>53</v>
      </c>
      <c r="H547" s="16">
        <v>59</v>
      </c>
      <c r="I547" s="34">
        <f>ROUND(IF(DATA_2_M[[#This Row],[ATEMP]]="",AVERAGE(DATA_2_M[ATEMP]),DATA_2_M[[#This Row],[ATEMP]]),2)</f>
        <v>0.15</v>
      </c>
      <c r="J547" s="46">
        <f>ROUND(IF(DATA_2_M[[#This Row],[HUM]]="",AVERAGE(DATA_2_M[HUM]),DATA_2_M[[#This Row],[HUM]]),2)</f>
        <v>0.63</v>
      </c>
    </row>
    <row r="548" spans="1:10" ht="15.75" customHeight="1" x14ac:dyDescent="0.25">
      <c r="A548" s="18">
        <v>546</v>
      </c>
      <c r="B548" s="17">
        <v>547</v>
      </c>
      <c r="C548" s="17">
        <v>0.13639999999999999</v>
      </c>
      <c r="D548" s="17">
        <v>0.63</v>
      </c>
      <c r="E548" s="17">
        <v>0.22389999999999999</v>
      </c>
      <c r="F548" s="17">
        <v>3</v>
      </c>
      <c r="G548" s="17">
        <v>32</v>
      </c>
      <c r="H548" s="16">
        <v>35</v>
      </c>
      <c r="I548" s="34">
        <f>ROUND(IF(DATA_2_M[[#This Row],[ATEMP]]="",AVERAGE(DATA_2_M[ATEMP]),DATA_2_M[[#This Row],[ATEMP]]),2)</f>
        <v>0.14000000000000001</v>
      </c>
      <c r="J548" s="46">
        <f>ROUND(IF(DATA_2_M[[#This Row],[HUM]]="",AVERAGE(DATA_2_M[HUM]),DATA_2_M[[#This Row],[HUM]]),2)</f>
        <v>0.63</v>
      </c>
    </row>
    <row r="549" spans="1:10" ht="15.75" customHeight="1" x14ac:dyDescent="0.25">
      <c r="A549" s="18">
        <v>547</v>
      </c>
      <c r="B549" s="17">
        <v>548</v>
      </c>
      <c r="C549" s="17">
        <v>0.1515</v>
      </c>
      <c r="D549" s="17">
        <v>0.64</v>
      </c>
      <c r="E549" s="17">
        <v>0.25369999999999998</v>
      </c>
      <c r="F549" s="17">
        <v>3</v>
      </c>
      <c r="G549" s="17">
        <v>21</v>
      </c>
      <c r="H549" s="16">
        <v>24</v>
      </c>
      <c r="I549" s="34">
        <f>ROUND(IF(DATA_2_M[[#This Row],[ATEMP]]="",AVERAGE(DATA_2_M[ATEMP]),DATA_2_M[[#This Row],[ATEMP]]),2)</f>
        <v>0.15</v>
      </c>
      <c r="J549" s="46">
        <f>ROUND(IF(DATA_2_M[[#This Row],[HUM]]="",AVERAGE(DATA_2_M[HUM]),DATA_2_M[[#This Row],[HUM]]),2)</f>
        <v>0.64</v>
      </c>
    </row>
    <row r="550" spans="1:10" ht="15.75" customHeight="1" x14ac:dyDescent="0.25">
      <c r="A550" s="18">
        <v>548</v>
      </c>
      <c r="B550" s="17">
        <v>549</v>
      </c>
      <c r="C550" s="17">
        <v>0.13639999999999999</v>
      </c>
      <c r="D550" s="17">
        <v>0.69</v>
      </c>
      <c r="E550" s="17">
        <v>0.28360000000000002</v>
      </c>
      <c r="F550" s="17">
        <v>3</v>
      </c>
      <c r="G550" s="17">
        <v>6</v>
      </c>
      <c r="H550" s="16">
        <v>9</v>
      </c>
      <c r="I550" s="34">
        <f>ROUND(IF(DATA_2_M[[#This Row],[ATEMP]]="",AVERAGE(DATA_2_M[ATEMP]),DATA_2_M[[#This Row],[ATEMP]]),2)</f>
        <v>0.14000000000000001</v>
      </c>
      <c r="J550" s="46">
        <f>ROUND(IF(DATA_2_M[[#This Row],[HUM]]="",AVERAGE(DATA_2_M[HUM]),DATA_2_M[[#This Row],[HUM]]),2)</f>
        <v>0.69</v>
      </c>
    </row>
    <row r="551" spans="1:10" ht="15.75" customHeight="1" x14ac:dyDescent="0.25">
      <c r="A551" s="18">
        <v>549</v>
      </c>
      <c r="B551" s="17">
        <v>550</v>
      </c>
      <c r="C551" s="17">
        <v>0.16669999999999999</v>
      </c>
      <c r="D551" s="17">
        <v>0.69</v>
      </c>
      <c r="E551" s="17">
        <v>0.16420000000000001</v>
      </c>
      <c r="F551" s="17">
        <v>0</v>
      </c>
      <c r="G551" s="17">
        <v>5</v>
      </c>
      <c r="H551" s="16">
        <v>5</v>
      </c>
      <c r="I551" s="34">
        <f>ROUND(IF(DATA_2_M[[#This Row],[ATEMP]]="",AVERAGE(DATA_2_M[ATEMP]),DATA_2_M[[#This Row],[ATEMP]]),2)</f>
        <v>0.17</v>
      </c>
      <c r="J551" s="46">
        <f>ROUND(IF(DATA_2_M[[#This Row],[HUM]]="",AVERAGE(DATA_2_M[HUM]),DATA_2_M[[#This Row],[HUM]]),2)</f>
        <v>0.69</v>
      </c>
    </row>
    <row r="552" spans="1:10" ht="15.75" customHeight="1" x14ac:dyDescent="0.25">
      <c r="A552" s="18">
        <v>550</v>
      </c>
      <c r="B552" s="17">
        <v>551</v>
      </c>
      <c r="C552" s="17">
        <v>0.1515</v>
      </c>
      <c r="D552" s="17">
        <v>0.69</v>
      </c>
      <c r="E552" s="17">
        <v>0.22389999999999999</v>
      </c>
      <c r="F552" s="17">
        <v>0</v>
      </c>
      <c r="G552" s="17">
        <v>2</v>
      </c>
      <c r="H552" s="16">
        <v>2</v>
      </c>
      <c r="I552" s="34">
        <f>ROUND(IF(DATA_2_M[[#This Row],[ATEMP]]="",AVERAGE(DATA_2_M[ATEMP]),DATA_2_M[[#This Row],[ATEMP]]),2)</f>
        <v>0.15</v>
      </c>
      <c r="J552" s="46">
        <f>ROUND(IF(DATA_2_M[[#This Row],[HUM]]="",AVERAGE(DATA_2_M[HUM]),DATA_2_M[[#This Row],[HUM]]),2)</f>
        <v>0.69</v>
      </c>
    </row>
    <row r="553" spans="1:10" ht="15.75" customHeight="1" x14ac:dyDescent="0.25">
      <c r="A553" s="18">
        <v>551</v>
      </c>
      <c r="B553" s="17">
        <v>552</v>
      </c>
      <c r="C553" s="17">
        <v>0.16669999999999999</v>
      </c>
      <c r="D553" s="17">
        <v>0.74</v>
      </c>
      <c r="E553" s="17">
        <v>0.1045</v>
      </c>
      <c r="F553" s="17">
        <v>0</v>
      </c>
      <c r="G553" s="17">
        <v>1</v>
      </c>
      <c r="H553" s="16">
        <v>1</v>
      </c>
      <c r="I553" s="34">
        <f>ROUND(IF(DATA_2_M[[#This Row],[ATEMP]]="",AVERAGE(DATA_2_M[ATEMP]),DATA_2_M[[#This Row],[ATEMP]]),2)</f>
        <v>0.17</v>
      </c>
      <c r="J553" s="46">
        <f>ROUND(IF(DATA_2_M[[#This Row],[HUM]]="",AVERAGE(DATA_2_M[HUM]),DATA_2_M[[#This Row],[HUM]]),2)</f>
        <v>0.74</v>
      </c>
    </row>
    <row r="554" spans="1:10" ht="15.75" customHeight="1" x14ac:dyDescent="0.25">
      <c r="A554" s="18">
        <v>552</v>
      </c>
      <c r="B554" s="17">
        <v>553</v>
      </c>
      <c r="C554" s="17">
        <v>0.13639999999999999</v>
      </c>
      <c r="D554" s="17">
        <v>0.74</v>
      </c>
      <c r="E554" s="17">
        <v>0.22389999999999999</v>
      </c>
      <c r="F554" s="17">
        <v>0</v>
      </c>
      <c r="G554" s="17">
        <v>9</v>
      </c>
      <c r="H554" s="16">
        <v>9</v>
      </c>
      <c r="I554" s="34">
        <f>ROUND(IF(DATA_2_M[[#This Row],[ATEMP]]="",AVERAGE(DATA_2_M[ATEMP]),DATA_2_M[[#This Row],[ATEMP]]),2)</f>
        <v>0.14000000000000001</v>
      </c>
      <c r="J554" s="46">
        <f>ROUND(IF(DATA_2_M[[#This Row],[HUM]]="",AVERAGE(DATA_2_M[HUM]),DATA_2_M[[#This Row],[HUM]]),2)</f>
        <v>0.74</v>
      </c>
    </row>
    <row r="555" spans="1:10" ht="15.75" customHeight="1" x14ac:dyDescent="0.25">
      <c r="A555" s="18">
        <v>553</v>
      </c>
      <c r="B555" s="17">
        <v>554</v>
      </c>
      <c r="C555" s="17">
        <v>0.18179999999999999</v>
      </c>
      <c r="D555" s="17">
        <v>0.74</v>
      </c>
      <c r="E555" s="17">
        <v>0.1045</v>
      </c>
      <c r="F555" s="17">
        <v>1</v>
      </c>
      <c r="G555" s="17">
        <v>35</v>
      </c>
      <c r="H555" s="16">
        <v>36</v>
      </c>
      <c r="I555" s="34">
        <f>ROUND(IF(DATA_2_M[[#This Row],[ATEMP]]="",AVERAGE(DATA_2_M[ATEMP]),DATA_2_M[[#This Row],[ATEMP]]),2)</f>
        <v>0.18</v>
      </c>
      <c r="J555" s="46">
        <f>ROUND(IF(DATA_2_M[[#This Row],[HUM]]="",AVERAGE(DATA_2_M[HUM]),DATA_2_M[[#This Row],[HUM]]),2)</f>
        <v>0.74</v>
      </c>
    </row>
    <row r="556" spans="1:10" ht="15.75" customHeight="1" x14ac:dyDescent="0.25">
      <c r="A556" s="18">
        <v>554</v>
      </c>
      <c r="B556" s="17">
        <v>555</v>
      </c>
      <c r="C556" s="17">
        <v>0.1515</v>
      </c>
      <c r="D556" s="17">
        <v>0.74</v>
      </c>
      <c r="E556" s="17">
        <v>0.22389999999999999</v>
      </c>
      <c r="F556" s="17">
        <v>5</v>
      </c>
      <c r="G556" s="17">
        <v>103</v>
      </c>
      <c r="H556" s="16">
        <v>108</v>
      </c>
      <c r="I556" s="34">
        <f>ROUND(IF(DATA_2_M[[#This Row],[ATEMP]]="",AVERAGE(DATA_2_M[ATEMP]),DATA_2_M[[#This Row],[ATEMP]]),2)</f>
        <v>0.15</v>
      </c>
      <c r="J556" s="46">
        <f>ROUND(IF(DATA_2_M[[#This Row],[HUM]]="",AVERAGE(DATA_2_M[HUM]),DATA_2_M[[#This Row],[HUM]]),2)</f>
        <v>0.74</v>
      </c>
    </row>
    <row r="557" spans="1:10" ht="15.75" customHeight="1" x14ac:dyDescent="0.25">
      <c r="A557" s="18">
        <v>555</v>
      </c>
      <c r="B557" s="17">
        <v>556</v>
      </c>
      <c r="C557" s="17">
        <v>0.18179999999999999</v>
      </c>
      <c r="D557" s="17">
        <v>0.74</v>
      </c>
      <c r="E557" s="17">
        <v>0.1343</v>
      </c>
      <c r="F557" s="17">
        <v>5</v>
      </c>
      <c r="G557" s="17">
        <v>233</v>
      </c>
      <c r="H557" s="16">
        <v>238</v>
      </c>
      <c r="I557" s="34">
        <f>ROUND(IF(DATA_2_M[[#This Row],[ATEMP]]="",AVERAGE(DATA_2_M[ATEMP]),DATA_2_M[[#This Row],[ATEMP]]),2)</f>
        <v>0.18</v>
      </c>
      <c r="J557" s="46">
        <f>ROUND(IF(DATA_2_M[[#This Row],[HUM]]="",AVERAGE(DATA_2_M[HUM]),DATA_2_M[[#This Row],[HUM]]),2)</f>
        <v>0.74</v>
      </c>
    </row>
    <row r="558" spans="1:10" ht="15.75" customHeight="1" x14ac:dyDescent="0.25">
      <c r="A558" s="18">
        <v>556</v>
      </c>
      <c r="B558" s="17">
        <v>557</v>
      </c>
      <c r="C558" s="17">
        <v>0.2273</v>
      </c>
      <c r="D558" s="17">
        <v>0.64</v>
      </c>
      <c r="E558" s="17">
        <v>8.9599999999999999E-2</v>
      </c>
      <c r="F558" s="17">
        <v>10</v>
      </c>
      <c r="G558" s="17">
        <v>134</v>
      </c>
      <c r="H558" s="16">
        <v>144</v>
      </c>
      <c r="I558" s="34">
        <f>ROUND(IF(DATA_2_M[[#This Row],[ATEMP]]="",AVERAGE(DATA_2_M[ATEMP]),DATA_2_M[[#This Row],[ATEMP]]),2)</f>
        <v>0.23</v>
      </c>
      <c r="J558" s="46">
        <f>ROUND(IF(DATA_2_M[[#This Row],[HUM]]="",AVERAGE(DATA_2_M[HUM]),DATA_2_M[[#This Row],[HUM]]),2)</f>
        <v>0.64</v>
      </c>
    </row>
    <row r="559" spans="1:10" ht="15.75" customHeight="1" x14ac:dyDescent="0.25">
      <c r="A559" s="18">
        <v>557</v>
      </c>
      <c r="B559" s="17">
        <v>558</v>
      </c>
      <c r="C559" s="17">
        <v>0.2424</v>
      </c>
      <c r="D559" s="17">
        <v>0.6</v>
      </c>
      <c r="E559" s="17">
        <v>0.1045</v>
      </c>
      <c r="F559" s="17">
        <v>6</v>
      </c>
      <c r="G559" s="17">
        <v>49</v>
      </c>
      <c r="H559" s="16">
        <v>55</v>
      </c>
      <c r="I559" s="34">
        <f>ROUND(IF(DATA_2_M[[#This Row],[ATEMP]]="",AVERAGE(DATA_2_M[ATEMP]),DATA_2_M[[#This Row],[ATEMP]]),2)</f>
        <v>0.24</v>
      </c>
      <c r="J559" s="46">
        <f>ROUND(IF(DATA_2_M[[#This Row],[HUM]]="",AVERAGE(DATA_2_M[HUM]),DATA_2_M[[#This Row],[HUM]]),2)</f>
        <v>0.6</v>
      </c>
    </row>
    <row r="560" spans="1:10" ht="15.75" customHeight="1" x14ac:dyDescent="0.25">
      <c r="A560" s="18">
        <v>558</v>
      </c>
      <c r="B560" s="17">
        <v>559</v>
      </c>
      <c r="C560" s="17">
        <v>0.2424</v>
      </c>
      <c r="D560" s="17">
        <v>0.6</v>
      </c>
      <c r="E560" s="17">
        <v>0.1343</v>
      </c>
      <c r="F560" s="17">
        <v>6</v>
      </c>
      <c r="G560" s="17">
        <v>55</v>
      </c>
      <c r="H560" s="16">
        <v>61</v>
      </c>
      <c r="I560" s="34">
        <f>ROUND(IF(DATA_2_M[[#This Row],[ATEMP]]="",AVERAGE(DATA_2_M[ATEMP]),DATA_2_M[[#This Row],[ATEMP]]),2)</f>
        <v>0.24</v>
      </c>
      <c r="J560" s="46">
        <f>ROUND(IF(DATA_2_M[[#This Row],[HUM]]="",AVERAGE(DATA_2_M[HUM]),DATA_2_M[[#This Row],[HUM]]),2)</f>
        <v>0.6</v>
      </c>
    </row>
    <row r="561" spans="1:10" ht="15.75" customHeight="1" x14ac:dyDescent="0.25">
      <c r="A561" s="18">
        <v>559</v>
      </c>
      <c r="B561" s="17">
        <v>560</v>
      </c>
      <c r="C561" s="17">
        <v>0.28789999999999999</v>
      </c>
      <c r="D561" s="17">
        <v>0.56000000000000005</v>
      </c>
      <c r="E561" s="17">
        <v>8.9599999999999999E-2</v>
      </c>
      <c r="F561" s="17">
        <v>21</v>
      </c>
      <c r="G561" s="17">
        <v>85</v>
      </c>
      <c r="H561" s="16">
        <v>106</v>
      </c>
      <c r="I561" s="34">
        <f>ROUND(IF(DATA_2_M[[#This Row],[ATEMP]]="",AVERAGE(DATA_2_M[ATEMP]),DATA_2_M[[#This Row],[ATEMP]]),2)</f>
        <v>0.28999999999999998</v>
      </c>
      <c r="J561" s="46">
        <f>ROUND(IF(DATA_2_M[[#This Row],[HUM]]="",AVERAGE(DATA_2_M[HUM]),DATA_2_M[[#This Row],[HUM]]),2)</f>
        <v>0.56000000000000005</v>
      </c>
    </row>
    <row r="562" spans="1:10" ht="15.75" customHeight="1" x14ac:dyDescent="0.25">
      <c r="A562" s="18">
        <v>560</v>
      </c>
      <c r="B562" s="17">
        <v>561</v>
      </c>
      <c r="C562" s="17">
        <v>0.2727</v>
      </c>
      <c r="D562" s="17">
        <v>0.56000000000000005</v>
      </c>
      <c r="E562" s="17">
        <v>0.1343</v>
      </c>
      <c r="F562" s="17">
        <v>21</v>
      </c>
      <c r="G562" s="17">
        <v>72</v>
      </c>
      <c r="H562" s="16">
        <v>93</v>
      </c>
      <c r="I562" s="34">
        <f>ROUND(IF(DATA_2_M[[#This Row],[ATEMP]]="",AVERAGE(DATA_2_M[ATEMP]),DATA_2_M[[#This Row],[ATEMP]]),2)</f>
        <v>0.27</v>
      </c>
      <c r="J562" s="46">
        <f>ROUND(IF(DATA_2_M[[#This Row],[HUM]]="",AVERAGE(DATA_2_M[HUM]),DATA_2_M[[#This Row],[HUM]]),2)</f>
        <v>0.56000000000000005</v>
      </c>
    </row>
    <row r="563" spans="1:10" ht="15.75" customHeight="1" x14ac:dyDescent="0.25">
      <c r="A563" s="18">
        <v>561</v>
      </c>
      <c r="B563" s="17">
        <v>562</v>
      </c>
      <c r="C563" s="17">
        <v>0.33329999999999999</v>
      </c>
      <c r="D563" s="17">
        <v>0.45</v>
      </c>
      <c r="E563" s="17">
        <v>0</v>
      </c>
      <c r="F563" s="17">
        <v>11</v>
      </c>
      <c r="G563" s="17">
        <v>57</v>
      </c>
      <c r="H563" s="16">
        <v>68</v>
      </c>
      <c r="I563" s="34">
        <f>ROUND(IF(DATA_2_M[[#This Row],[ATEMP]]="",AVERAGE(DATA_2_M[ATEMP]),DATA_2_M[[#This Row],[ATEMP]]),2)</f>
        <v>0.33</v>
      </c>
      <c r="J563" s="46">
        <f>ROUND(IF(DATA_2_M[[#This Row],[HUM]]="",AVERAGE(DATA_2_M[HUM]),DATA_2_M[[#This Row],[HUM]]),2)</f>
        <v>0.45</v>
      </c>
    </row>
    <row r="564" spans="1:10" ht="15.75" customHeight="1" x14ac:dyDescent="0.25">
      <c r="A564" s="18">
        <v>562</v>
      </c>
      <c r="B564" s="17">
        <v>563</v>
      </c>
      <c r="C564" s="17">
        <v>0.34849999999999998</v>
      </c>
      <c r="D564" s="17">
        <v>0.42</v>
      </c>
      <c r="E564" s="17">
        <v>0</v>
      </c>
      <c r="F564" s="17">
        <v>21</v>
      </c>
      <c r="G564" s="17">
        <v>63</v>
      </c>
      <c r="H564" s="16">
        <v>84</v>
      </c>
      <c r="I564" s="34">
        <f>ROUND(IF(DATA_2_M[[#This Row],[ATEMP]]="",AVERAGE(DATA_2_M[ATEMP]),DATA_2_M[[#This Row],[ATEMP]]),2)</f>
        <v>0.35</v>
      </c>
      <c r="J564" s="46">
        <f>ROUND(IF(DATA_2_M[[#This Row],[HUM]]="",AVERAGE(DATA_2_M[HUM]),DATA_2_M[[#This Row],[HUM]]),2)</f>
        <v>0.42</v>
      </c>
    </row>
    <row r="565" spans="1:10" ht="15.75" customHeight="1" x14ac:dyDescent="0.25">
      <c r="A565" s="18">
        <v>563</v>
      </c>
      <c r="B565" s="17">
        <v>564</v>
      </c>
      <c r="C565" s="17">
        <v>0.34849999999999998</v>
      </c>
      <c r="D565" s="17">
        <v>0.42</v>
      </c>
      <c r="E565" s="17">
        <v>0</v>
      </c>
      <c r="F565" s="17">
        <v>14</v>
      </c>
      <c r="G565" s="17">
        <v>102</v>
      </c>
      <c r="H565" s="16">
        <v>116</v>
      </c>
      <c r="I565" s="34">
        <f>ROUND(IF(DATA_2_M[[#This Row],[ATEMP]]="",AVERAGE(DATA_2_M[ATEMP]),DATA_2_M[[#This Row],[ATEMP]]),2)</f>
        <v>0.35</v>
      </c>
      <c r="J565" s="46">
        <f>ROUND(IF(DATA_2_M[[#This Row],[HUM]]="",AVERAGE(DATA_2_M[HUM]),DATA_2_M[[#This Row],[HUM]]),2)</f>
        <v>0.42</v>
      </c>
    </row>
    <row r="566" spans="1:10" ht="15.75" customHeight="1" x14ac:dyDescent="0.25">
      <c r="A566" s="18">
        <v>564</v>
      </c>
      <c r="B566" s="17">
        <v>565</v>
      </c>
      <c r="C566" s="17">
        <v>0.33329999999999999</v>
      </c>
      <c r="D566" s="17">
        <v>0.45</v>
      </c>
      <c r="E566" s="17">
        <v>0</v>
      </c>
      <c r="F566" s="17">
        <v>14</v>
      </c>
      <c r="G566" s="17">
        <v>208</v>
      </c>
      <c r="H566" s="16">
        <v>222</v>
      </c>
      <c r="I566" s="34">
        <f>ROUND(IF(DATA_2_M[[#This Row],[ATEMP]]="",AVERAGE(DATA_2_M[ATEMP]),DATA_2_M[[#This Row],[ATEMP]]),2)</f>
        <v>0.33</v>
      </c>
      <c r="J566" s="46">
        <f>ROUND(IF(DATA_2_M[[#This Row],[HUM]]="",AVERAGE(DATA_2_M[HUM]),DATA_2_M[[#This Row],[HUM]]),2)</f>
        <v>0.45</v>
      </c>
    </row>
    <row r="567" spans="1:10" ht="15.75" customHeight="1" x14ac:dyDescent="0.25">
      <c r="A567" s="18">
        <v>565</v>
      </c>
      <c r="B567" s="17">
        <v>566</v>
      </c>
      <c r="C567" s="17">
        <v>0.31819999999999998</v>
      </c>
      <c r="D567" s="17">
        <v>0.49</v>
      </c>
      <c r="E567" s="17">
        <v>8.9599999999999999E-2</v>
      </c>
      <c r="F567" s="17">
        <v>7</v>
      </c>
      <c r="G567" s="17">
        <v>218</v>
      </c>
      <c r="H567" s="16">
        <v>225</v>
      </c>
      <c r="I567" s="34">
        <f>ROUND(IF(DATA_2_M[[#This Row],[ATEMP]]="",AVERAGE(DATA_2_M[ATEMP]),DATA_2_M[[#This Row],[ATEMP]]),2)</f>
        <v>0.32</v>
      </c>
      <c r="J567" s="46">
        <f>ROUND(IF(DATA_2_M[[#This Row],[HUM]]="",AVERAGE(DATA_2_M[HUM]),DATA_2_M[[#This Row],[HUM]]),2)</f>
        <v>0.49</v>
      </c>
    </row>
    <row r="568" spans="1:10" ht="15.75" customHeight="1" x14ac:dyDescent="0.25">
      <c r="A568" s="18">
        <v>566</v>
      </c>
      <c r="B568" s="17">
        <v>567</v>
      </c>
      <c r="C568" s="17">
        <v>0.2576</v>
      </c>
      <c r="D568" s="17">
        <v>0.65</v>
      </c>
      <c r="E568" s="17">
        <v>0.16420000000000001</v>
      </c>
      <c r="F568" s="17">
        <v>13</v>
      </c>
      <c r="G568" s="17">
        <v>133</v>
      </c>
      <c r="H568" s="16">
        <v>146</v>
      </c>
      <c r="I568" s="34">
        <f>ROUND(IF(DATA_2_M[[#This Row],[ATEMP]]="",AVERAGE(DATA_2_M[ATEMP]),DATA_2_M[[#This Row],[ATEMP]]),2)</f>
        <v>0.26</v>
      </c>
      <c r="J568" s="46">
        <f>ROUND(IF(DATA_2_M[[#This Row],[HUM]]="",AVERAGE(DATA_2_M[HUM]),DATA_2_M[[#This Row],[HUM]]),2)</f>
        <v>0.65</v>
      </c>
    </row>
    <row r="569" spans="1:10" ht="15.75" customHeight="1" x14ac:dyDescent="0.25">
      <c r="A569" s="18">
        <v>567</v>
      </c>
      <c r="B569" s="17">
        <v>568</v>
      </c>
      <c r="C569" s="17">
        <v>0.2273</v>
      </c>
      <c r="D569" s="17">
        <v>0.65</v>
      </c>
      <c r="E569" s="17">
        <v>0.19400000000000001</v>
      </c>
      <c r="F569" s="17">
        <v>16</v>
      </c>
      <c r="G569" s="17">
        <v>103</v>
      </c>
      <c r="H569" s="16">
        <v>119</v>
      </c>
      <c r="I569" s="34">
        <f>ROUND(IF(DATA_2_M[[#This Row],[ATEMP]]="",AVERAGE(DATA_2_M[ATEMP]),DATA_2_M[[#This Row],[ATEMP]]),2)</f>
        <v>0.23</v>
      </c>
      <c r="J569" s="46">
        <f>ROUND(IF(DATA_2_M[[#This Row],[HUM]]="",AVERAGE(DATA_2_M[HUM]),DATA_2_M[[#This Row],[HUM]]),2)</f>
        <v>0.65</v>
      </c>
    </row>
    <row r="570" spans="1:10" ht="15.75" customHeight="1" x14ac:dyDescent="0.25">
      <c r="A570" s="18">
        <v>568</v>
      </c>
      <c r="B570" s="17">
        <v>569</v>
      </c>
      <c r="C570" s="17">
        <v>0.2273</v>
      </c>
      <c r="D570" s="17">
        <v>0.65</v>
      </c>
      <c r="E570" s="17">
        <v>0.19400000000000001</v>
      </c>
      <c r="F570" s="17">
        <v>5</v>
      </c>
      <c r="G570" s="17">
        <v>40</v>
      </c>
      <c r="H570" s="16">
        <v>45</v>
      </c>
      <c r="I570" s="34">
        <f>ROUND(IF(DATA_2_M[[#This Row],[ATEMP]]="",AVERAGE(DATA_2_M[ATEMP]),DATA_2_M[[#This Row],[ATEMP]]),2)</f>
        <v>0.23</v>
      </c>
      <c r="J570" s="46">
        <f>ROUND(IF(DATA_2_M[[#This Row],[HUM]]="",AVERAGE(DATA_2_M[HUM]),DATA_2_M[[#This Row],[HUM]]),2)</f>
        <v>0.65</v>
      </c>
    </row>
    <row r="571" spans="1:10" ht="15.75" customHeight="1" x14ac:dyDescent="0.25">
      <c r="A571" s="18">
        <v>569</v>
      </c>
      <c r="B571" s="17">
        <v>570</v>
      </c>
      <c r="C571" s="17">
        <v>0.2273</v>
      </c>
      <c r="D571" s="17">
        <v>0.64</v>
      </c>
      <c r="E571" s="17">
        <v>0.16420000000000001</v>
      </c>
      <c r="F571" s="17">
        <v>4</v>
      </c>
      <c r="G571" s="17">
        <v>49</v>
      </c>
      <c r="H571" s="16">
        <v>53</v>
      </c>
      <c r="I571" s="34">
        <f>ROUND(IF(DATA_2_M[[#This Row],[ATEMP]]="",AVERAGE(DATA_2_M[ATEMP]),DATA_2_M[[#This Row],[ATEMP]]),2)</f>
        <v>0.23</v>
      </c>
      <c r="J571" s="46">
        <f>ROUND(IF(DATA_2_M[[#This Row],[HUM]]="",AVERAGE(DATA_2_M[HUM]),DATA_2_M[[#This Row],[HUM]]),2)</f>
        <v>0.64</v>
      </c>
    </row>
    <row r="572" spans="1:10" ht="15.75" customHeight="1" x14ac:dyDescent="0.25">
      <c r="A572" s="18">
        <v>570</v>
      </c>
      <c r="B572" s="17">
        <v>571</v>
      </c>
      <c r="C572" s="17">
        <v>0.2273</v>
      </c>
      <c r="D572" s="17">
        <v>0.64</v>
      </c>
      <c r="E572" s="17">
        <v>0.16420000000000001</v>
      </c>
      <c r="F572" s="17">
        <v>3</v>
      </c>
      <c r="G572" s="17">
        <v>37</v>
      </c>
      <c r="H572" s="16">
        <v>40</v>
      </c>
      <c r="I572" s="34">
        <f>ROUND(IF(DATA_2_M[[#This Row],[ATEMP]]="",AVERAGE(DATA_2_M[ATEMP]),DATA_2_M[[#This Row],[ATEMP]]),2)</f>
        <v>0.23</v>
      </c>
      <c r="J572" s="46">
        <f>ROUND(IF(DATA_2_M[[#This Row],[HUM]]="",AVERAGE(DATA_2_M[HUM]),DATA_2_M[[#This Row],[HUM]]),2)</f>
        <v>0.64</v>
      </c>
    </row>
    <row r="573" spans="1:10" ht="15.75" customHeight="1" x14ac:dyDescent="0.25">
      <c r="A573" s="18">
        <v>571</v>
      </c>
      <c r="B573" s="17">
        <v>572</v>
      </c>
      <c r="C573" s="17">
        <v>0.2273</v>
      </c>
      <c r="D573" s="17">
        <v>0.69</v>
      </c>
      <c r="E573" s="17">
        <v>0.1343</v>
      </c>
      <c r="F573" s="17">
        <v>3</v>
      </c>
      <c r="G573" s="17">
        <v>14</v>
      </c>
      <c r="H573" s="16">
        <v>17</v>
      </c>
      <c r="I573" s="34">
        <f>ROUND(IF(DATA_2_M[[#This Row],[ATEMP]]="",AVERAGE(DATA_2_M[ATEMP]),DATA_2_M[[#This Row],[ATEMP]]),2)</f>
        <v>0.23</v>
      </c>
      <c r="J573" s="46">
        <f>ROUND(IF(DATA_2_M[[#This Row],[HUM]]="",AVERAGE(DATA_2_M[HUM]),DATA_2_M[[#This Row],[HUM]]),2)</f>
        <v>0.69</v>
      </c>
    </row>
    <row r="574" spans="1:10" ht="15.75" customHeight="1" x14ac:dyDescent="0.25">
      <c r="A574" s="18">
        <v>572</v>
      </c>
      <c r="B574" s="17">
        <v>573</v>
      </c>
      <c r="C574" s="17">
        <v>0.2424</v>
      </c>
      <c r="D574" s="17">
        <v>0.65</v>
      </c>
      <c r="E574" s="17">
        <v>0.1343</v>
      </c>
      <c r="F574" s="17">
        <v>0</v>
      </c>
      <c r="G574" s="17">
        <v>5</v>
      </c>
      <c r="H574" s="16">
        <v>5</v>
      </c>
      <c r="I574" s="34">
        <f>ROUND(IF(DATA_2_M[[#This Row],[ATEMP]]="",AVERAGE(DATA_2_M[ATEMP]),DATA_2_M[[#This Row],[ATEMP]]),2)</f>
        <v>0.24</v>
      </c>
      <c r="J574" s="46">
        <f>ROUND(IF(DATA_2_M[[#This Row],[HUM]]="",AVERAGE(DATA_2_M[HUM]),DATA_2_M[[#This Row],[HUM]]),2)</f>
        <v>0.65</v>
      </c>
    </row>
    <row r="575" spans="1:10" ht="15.75" customHeight="1" x14ac:dyDescent="0.25">
      <c r="A575" s="18">
        <v>573</v>
      </c>
      <c r="B575" s="17">
        <v>574</v>
      </c>
      <c r="C575" s="17">
        <v>0.2273</v>
      </c>
      <c r="D575" s="17">
        <v>0.69</v>
      </c>
      <c r="E575" s="17">
        <v>0.19400000000000001</v>
      </c>
      <c r="F575" s="17">
        <v>3</v>
      </c>
      <c r="G575" s="17">
        <v>7</v>
      </c>
      <c r="H575" s="16">
        <v>10</v>
      </c>
      <c r="I575" s="34">
        <f>ROUND(IF(DATA_2_M[[#This Row],[ATEMP]]="",AVERAGE(DATA_2_M[ATEMP]),DATA_2_M[[#This Row],[ATEMP]]),2)</f>
        <v>0.23</v>
      </c>
      <c r="J575" s="46">
        <f>ROUND(IF(DATA_2_M[[#This Row],[HUM]]="",AVERAGE(DATA_2_M[HUM]),DATA_2_M[[#This Row],[HUM]]),2)</f>
        <v>0.69</v>
      </c>
    </row>
    <row r="576" spans="1:10" ht="15.75" customHeight="1" x14ac:dyDescent="0.25">
      <c r="A576" s="18">
        <v>574</v>
      </c>
      <c r="B576" s="17">
        <v>575</v>
      </c>
      <c r="C576" s="17">
        <v>0.18179999999999999</v>
      </c>
      <c r="D576" s="17">
        <v>0.86</v>
      </c>
      <c r="E576" s="17">
        <v>0.28360000000000002</v>
      </c>
      <c r="F576" s="17">
        <v>0</v>
      </c>
      <c r="G576" s="17">
        <v>1</v>
      </c>
      <c r="H576" s="16">
        <v>1</v>
      </c>
      <c r="I576" s="34">
        <f>ROUND(IF(DATA_2_M[[#This Row],[ATEMP]]="",AVERAGE(DATA_2_M[ATEMP]),DATA_2_M[[#This Row],[ATEMP]]),2)</f>
        <v>0.18</v>
      </c>
      <c r="J576" s="46">
        <f>ROUND(IF(DATA_2_M[[#This Row],[HUM]]="",AVERAGE(DATA_2_M[HUM]),DATA_2_M[[#This Row],[HUM]]),2)</f>
        <v>0.86</v>
      </c>
    </row>
    <row r="577" spans="1:10" ht="15.75" customHeight="1" x14ac:dyDescent="0.25">
      <c r="A577" s="18">
        <v>575</v>
      </c>
      <c r="B577" s="17">
        <v>576</v>
      </c>
      <c r="C577" s="17">
        <v>0.18179999999999999</v>
      </c>
      <c r="D577" s="17">
        <v>0.86</v>
      </c>
      <c r="E577" s="17">
        <v>0.28360000000000002</v>
      </c>
      <c r="F577" s="17">
        <v>0</v>
      </c>
      <c r="G577" s="17">
        <v>8</v>
      </c>
      <c r="H577" s="16">
        <v>8</v>
      </c>
      <c r="I577" s="34">
        <f>ROUND(IF(DATA_2_M[[#This Row],[ATEMP]]="",AVERAGE(DATA_2_M[ATEMP]),DATA_2_M[[#This Row],[ATEMP]]),2)</f>
        <v>0.18</v>
      </c>
      <c r="J577" s="46">
        <f>ROUND(IF(DATA_2_M[[#This Row],[HUM]]="",AVERAGE(DATA_2_M[HUM]),DATA_2_M[[#This Row],[HUM]]),2)</f>
        <v>0.86</v>
      </c>
    </row>
    <row r="578" spans="1:10" ht="15.75" customHeight="1" x14ac:dyDescent="0.25">
      <c r="A578" s="18">
        <v>576</v>
      </c>
      <c r="B578" s="17">
        <v>577</v>
      </c>
      <c r="C578" s="17">
        <v>0.21210000000000001</v>
      </c>
      <c r="D578" s="17">
        <v>0.87</v>
      </c>
      <c r="E578" s="17">
        <v>0.29849999999999999</v>
      </c>
      <c r="F578" s="17">
        <v>1</v>
      </c>
      <c r="G578" s="17">
        <v>29</v>
      </c>
      <c r="H578" s="16">
        <v>30</v>
      </c>
      <c r="I578" s="34">
        <f>ROUND(IF(DATA_2_M[[#This Row],[ATEMP]]="",AVERAGE(DATA_2_M[ATEMP]),DATA_2_M[[#This Row],[ATEMP]]),2)</f>
        <v>0.21</v>
      </c>
      <c r="J578" s="46">
        <f>ROUND(IF(DATA_2_M[[#This Row],[HUM]]="",AVERAGE(DATA_2_M[HUM]),DATA_2_M[[#This Row],[HUM]]),2)</f>
        <v>0.87</v>
      </c>
    </row>
    <row r="579" spans="1:10" ht="15.75" customHeight="1" x14ac:dyDescent="0.25">
      <c r="A579" s="18">
        <v>577</v>
      </c>
      <c r="B579" s="17">
        <v>578</v>
      </c>
      <c r="C579" s="17">
        <v>0.21210000000000001</v>
      </c>
      <c r="D579" s="17">
        <v>0.87</v>
      </c>
      <c r="E579" s="17">
        <v>0.29849999999999999</v>
      </c>
      <c r="F579" s="17">
        <v>3</v>
      </c>
      <c r="G579" s="17">
        <v>69</v>
      </c>
      <c r="H579" s="16">
        <v>72</v>
      </c>
      <c r="I579" s="34">
        <f>ROUND(IF(DATA_2_M[[#This Row],[ATEMP]]="",AVERAGE(DATA_2_M[ATEMP]),DATA_2_M[[#This Row],[ATEMP]]),2)</f>
        <v>0.21</v>
      </c>
      <c r="J579" s="46">
        <f>ROUND(IF(DATA_2_M[[#This Row],[HUM]]="",AVERAGE(DATA_2_M[HUM]),DATA_2_M[[#This Row],[HUM]]),2)</f>
        <v>0.87</v>
      </c>
    </row>
    <row r="580" spans="1:10" ht="15.75" customHeight="1" x14ac:dyDescent="0.25">
      <c r="A580" s="18">
        <v>578</v>
      </c>
      <c r="B580" s="17">
        <v>579</v>
      </c>
      <c r="C580" s="17">
        <v>0.21210000000000001</v>
      </c>
      <c r="D580" s="17">
        <v>0.87</v>
      </c>
      <c r="E580" s="17">
        <v>0.29849999999999999</v>
      </c>
      <c r="F580" s="17">
        <v>3</v>
      </c>
      <c r="G580" s="17">
        <v>55</v>
      </c>
      <c r="H580" s="16">
        <v>58</v>
      </c>
      <c r="I580" s="34">
        <f>ROUND(IF(DATA_2_M[[#This Row],[ATEMP]]="",AVERAGE(DATA_2_M[ATEMP]),DATA_2_M[[#This Row],[ATEMP]]),2)</f>
        <v>0.21</v>
      </c>
      <c r="J580" s="46">
        <f>ROUND(IF(DATA_2_M[[#This Row],[HUM]]="",AVERAGE(DATA_2_M[HUM]),DATA_2_M[[#This Row],[HUM]]),2)</f>
        <v>0.87</v>
      </c>
    </row>
    <row r="581" spans="1:10" ht="15.75" customHeight="1" x14ac:dyDescent="0.25">
      <c r="A581" s="18">
        <v>579</v>
      </c>
      <c r="B581" s="17">
        <v>580</v>
      </c>
      <c r="C581" s="17">
        <v>0.21210000000000001</v>
      </c>
      <c r="D581" s="17">
        <v>0.93</v>
      </c>
      <c r="E581" s="17">
        <v>0.28360000000000002</v>
      </c>
      <c r="F581" s="17">
        <v>2</v>
      </c>
      <c r="G581" s="17">
        <v>26</v>
      </c>
      <c r="H581" s="16">
        <v>28</v>
      </c>
      <c r="I581" s="34">
        <f>ROUND(IF(DATA_2_M[[#This Row],[ATEMP]]="",AVERAGE(DATA_2_M[ATEMP]),DATA_2_M[[#This Row],[ATEMP]]),2)</f>
        <v>0.21</v>
      </c>
      <c r="J581" s="46">
        <f>ROUND(IF(DATA_2_M[[#This Row],[HUM]]="",AVERAGE(DATA_2_M[HUM]),DATA_2_M[[#This Row],[HUM]]),2)</f>
        <v>0.93</v>
      </c>
    </row>
    <row r="582" spans="1:10" ht="15.75" customHeight="1" x14ac:dyDescent="0.25">
      <c r="A582" s="18">
        <v>580</v>
      </c>
      <c r="B582" s="17">
        <v>581</v>
      </c>
      <c r="C582" s="17">
        <v>0.19700000000000001</v>
      </c>
      <c r="D582" s="17">
        <v>0.93</v>
      </c>
      <c r="E582" s="17">
        <v>0.32840000000000003</v>
      </c>
      <c r="F582" s="17">
        <v>6</v>
      </c>
      <c r="G582" s="17">
        <v>35</v>
      </c>
      <c r="H582" s="16">
        <v>41</v>
      </c>
      <c r="I582" s="34">
        <f>ROUND(IF(DATA_2_M[[#This Row],[ATEMP]]="",AVERAGE(DATA_2_M[ATEMP]),DATA_2_M[[#This Row],[ATEMP]]),2)</f>
        <v>0.2</v>
      </c>
      <c r="J582" s="46">
        <f>ROUND(IF(DATA_2_M[[#This Row],[HUM]]="",AVERAGE(DATA_2_M[HUM]),DATA_2_M[[#This Row],[HUM]]),2)</f>
        <v>0.93</v>
      </c>
    </row>
    <row r="583" spans="1:10" ht="15.75" customHeight="1" x14ac:dyDescent="0.25">
      <c r="A583" s="18">
        <v>581</v>
      </c>
      <c r="B583" s="17">
        <v>582</v>
      </c>
      <c r="C583" s="17">
        <v>0.19700000000000001</v>
      </c>
      <c r="D583" s="17">
        <v>0.93</v>
      </c>
      <c r="E583" s="17">
        <v>0.32840000000000003</v>
      </c>
      <c r="F583" s="17">
        <v>7</v>
      </c>
      <c r="G583" s="17">
        <v>41</v>
      </c>
      <c r="H583" s="16">
        <v>48</v>
      </c>
      <c r="I583" s="34">
        <f>ROUND(IF(DATA_2_M[[#This Row],[ATEMP]]="",AVERAGE(DATA_2_M[ATEMP]),DATA_2_M[[#This Row],[ATEMP]]),2)</f>
        <v>0.2</v>
      </c>
      <c r="J583" s="46">
        <f>ROUND(IF(DATA_2_M[[#This Row],[HUM]]="",AVERAGE(DATA_2_M[HUM]),DATA_2_M[[#This Row],[HUM]]),2)</f>
        <v>0.93</v>
      </c>
    </row>
    <row r="584" spans="1:10" ht="15.75" customHeight="1" x14ac:dyDescent="0.25">
      <c r="A584" s="18">
        <v>582</v>
      </c>
      <c r="B584" s="17">
        <v>583</v>
      </c>
      <c r="C584" s="17">
        <v>0.19700000000000001</v>
      </c>
      <c r="D584" s="17">
        <v>0.93</v>
      </c>
      <c r="E584" s="17">
        <v>0.32840000000000003</v>
      </c>
      <c r="F584" s="17">
        <v>4</v>
      </c>
      <c r="G584" s="17">
        <v>43</v>
      </c>
      <c r="H584" s="16">
        <v>47</v>
      </c>
      <c r="I584" s="34">
        <f>ROUND(IF(DATA_2_M[[#This Row],[ATEMP]]="",AVERAGE(DATA_2_M[ATEMP]),DATA_2_M[[#This Row],[ATEMP]]),2)</f>
        <v>0.2</v>
      </c>
      <c r="J584" s="46">
        <f>ROUND(IF(DATA_2_M[[#This Row],[HUM]]="",AVERAGE(DATA_2_M[HUM]),DATA_2_M[[#This Row],[HUM]]),2)</f>
        <v>0.93</v>
      </c>
    </row>
    <row r="585" spans="1:10" ht="15.75" customHeight="1" x14ac:dyDescent="0.25">
      <c r="A585" s="18">
        <v>583</v>
      </c>
      <c r="B585" s="17">
        <v>584</v>
      </c>
      <c r="C585" s="17">
        <v>0.19700000000000001</v>
      </c>
      <c r="D585" s="17">
        <v>0.93</v>
      </c>
      <c r="E585" s="17">
        <v>0.35820000000000002</v>
      </c>
      <c r="F585" s="17">
        <v>0</v>
      </c>
      <c r="G585" s="17">
        <v>36</v>
      </c>
      <c r="H585" s="16">
        <v>36</v>
      </c>
      <c r="I585" s="34">
        <f>ROUND(IF(DATA_2_M[[#This Row],[ATEMP]]="",AVERAGE(DATA_2_M[ATEMP]),DATA_2_M[[#This Row],[ATEMP]]),2)</f>
        <v>0.2</v>
      </c>
      <c r="J585" s="46">
        <f>ROUND(IF(DATA_2_M[[#This Row],[HUM]]="",AVERAGE(DATA_2_M[HUM]),DATA_2_M[[#This Row],[HUM]]),2)</f>
        <v>0.93</v>
      </c>
    </row>
    <row r="586" spans="1:10" ht="15.75" customHeight="1" x14ac:dyDescent="0.25">
      <c r="A586" s="18">
        <v>584</v>
      </c>
      <c r="B586" s="17">
        <v>585</v>
      </c>
      <c r="C586" s="17">
        <v>0.18179999999999999</v>
      </c>
      <c r="D586" s="17">
        <v>0.93</v>
      </c>
      <c r="E586" s="17">
        <v>0.4627</v>
      </c>
      <c r="F586" s="17">
        <v>1</v>
      </c>
      <c r="G586" s="17">
        <v>42</v>
      </c>
      <c r="H586" s="16">
        <v>43</v>
      </c>
      <c r="I586" s="34">
        <f>ROUND(IF(DATA_2_M[[#This Row],[ATEMP]]="",AVERAGE(DATA_2_M[ATEMP]),DATA_2_M[[#This Row],[ATEMP]]),2)</f>
        <v>0.18</v>
      </c>
      <c r="J586" s="46">
        <f>ROUND(IF(DATA_2_M[[#This Row],[HUM]]="",AVERAGE(DATA_2_M[HUM]),DATA_2_M[[#This Row],[HUM]]),2)</f>
        <v>0.93</v>
      </c>
    </row>
    <row r="587" spans="1:10" ht="15.75" customHeight="1" x14ac:dyDescent="0.25">
      <c r="A587" s="18">
        <v>585</v>
      </c>
      <c r="B587" s="17">
        <v>586</v>
      </c>
      <c r="C587" s="17">
        <v>0.19700000000000001</v>
      </c>
      <c r="D587" s="17">
        <v>0.93</v>
      </c>
      <c r="E587" s="17">
        <v>0.32840000000000003</v>
      </c>
      <c r="F587" s="17">
        <v>1</v>
      </c>
      <c r="G587" s="17">
        <v>35</v>
      </c>
      <c r="H587" s="16">
        <v>36</v>
      </c>
      <c r="I587" s="34">
        <f>ROUND(IF(DATA_2_M[[#This Row],[ATEMP]]="",AVERAGE(DATA_2_M[ATEMP]),DATA_2_M[[#This Row],[ATEMP]]),2)</f>
        <v>0.2</v>
      </c>
      <c r="J587" s="46">
        <f>ROUND(IF(DATA_2_M[[#This Row],[HUM]]="",AVERAGE(DATA_2_M[HUM]),DATA_2_M[[#This Row],[HUM]]),2)</f>
        <v>0.93</v>
      </c>
    </row>
    <row r="588" spans="1:10" ht="15.75" customHeight="1" x14ac:dyDescent="0.25">
      <c r="A588" s="18">
        <v>586</v>
      </c>
      <c r="B588" s="17">
        <v>587</v>
      </c>
      <c r="C588" s="17">
        <v>0.18179999999999999</v>
      </c>
      <c r="D588" s="17">
        <v>0.93</v>
      </c>
      <c r="E588" s="17">
        <v>0.35820000000000002</v>
      </c>
      <c r="F588" s="17">
        <v>0</v>
      </c>
      <c r="G588" s="17">
        <v>26</v>
      </c>
      <c r="H588" s="16">
        <v>26</v>
      </c>
      <c r="I588" s="34">
        <f>ROUND(IF(DATA_2_M[[#This Row],[ATEMP]]="",AVERAGE(DATA_2_M[ATEMP]),DATA_2_M[[#This Row],[ATEMP]]),2)</f>
        <v>0.18</v>
      </c>
      <c r="J588" s="46">
        <f>ROUND(IF(DATA_2_M[[#This Row],[HUM]]="",AVERAGE(DATA_2_M[HUM]),DATA_2_M[[#This Row],[HUM]]),2)</f>
        <v>0.93</v>
      </c>
    </row>
    <row r="589" spans="1:10" ht="15.75" customHeight="1" x14ac:dyDescent="0.25">
      <c r="A589" s="18">
        <v>587</v>
      </c>
      <c r="B589" s="17">
        <v>588</v>
      </c>
      <c r="C589" s="17">
        <v>0.2273</v>
      </c>
      <c r="D589" s="17">
        <v>0.55000000000000004</v>
      </c>
      <c r="E589" s="17">
        <v>0.19400000000000001</v>
      </c>
      <c r="F589" s="17">
        <v>1</v>
      </c>
      <c r="G589" s="17">
        <v>23</v>
      </c>
      <c r="H589" s="16">
        <v>24</v>
      </c>
      <c r="I589" s="34">
        <f>ROUND(IF(DATA_2_M[[#This Row],[ATEMP]]="",AVERAGE(DATA_2_M[ATEMP]),DATA_2_M[[#This Row],[ATEMP]]),2)</f>
        <v>0.23</v>
      </c>
      <c r="J589" s="46">
        <f>ROUND(IF(DATA_2_M[[#This Row],[HUM]]="",AVERAGE(DATA_2_M[HUM]),DATA_2_M[[#This Row],[HUM]]),2)</f>
        <v>0.55000000000000004</v>
      </c>
    </row>
    <row r="590" spans="1:10" ht="15.75" customHeight="1" x14ac:dyDescent="0.25">
      <c r="A590" s="18">
        <v>588</v>
      </c>
      <c r="B590" s="17">
        <v>589</v>
      </c>
      <c r="C590" s="17">
        <v>0.2424</v>
      </c>
      <c r="D590" s="17">
        <v>0.55000000000000004</v>
      </c>
      <c r="E590" s="17">
        <v>0.1045</v>
      </c>
      <c r="F590" s="17">
        <v>2</v>
      </c>
      <c r="G590" s="17">
        <v>82</v>
      </c>
      <c r="H590" s="16">
        <v>84</v>
      </c>
      <c r="I590" s="34">
        <f>ROUND(IF(DATA_2_M[[#This Row],[ATEMP]]="",AVERAGE(DATA_2_M[ATEMP]),DATA_2_M[[#This Row],[ATEMP]]),2)</f>
        <v>0.24</v>
      </c>
      <c r="J590" s="46">
        <f>ROUND(IF(DATA_2_M[[#This Row],[HUM]]="",AVERAGE(DATA_2_M[HUM]),DATA_2_M[[#This Row],[HUM]]),2)</f>
        <v>0.55000000000000004</v>
      </c>
    </row>
    <row r="591" spans="1:10" ht="15.75" customHeight="1" x14ac:dyDescent="0.25">
      <c r="A591" s="18">
        <v>589</v>
      </c>
      <c r="B591" s="17">
        <v>590</v>
      </c>
      <c r="C591" s="17">
        <v>0.2273</v>
      </c>
      <c r="D591" s="17">
        <v>0.69</v>
      </c>
      <c r="E591" s="17">
        <v>8.9599999999999999E-2</v>
      </c>
      <c r="F591" s="17">
        <v>3</v>
      </c>
      <c r="G591" s="17">
        <v>101</v>
      </c>
      <c r="H591" s="16">
        <v>104</v>
      </c>
      <c r="I591" s="34">
        <f>ROUND(IF(DATA_2_M[[#This Row],[ATEMP]]="",AVERAGE(DATA_2_M[ATEMP]),DATA_2_M[[#This Row],[ATEMP]]),2)</f>
        <v>0.23</v>
      </c>
      <c r="J591" s="46">
        <f>ROUND(IF(DATA_2_M[[#This Row],[HUM]]="",AVERAGE(DATA_2_M[HUM]),DATA_2_M[[#This Row],[HUM]]),2)</f>
        <v>0.69</v>
      </c>
    </row>
    <row r="592" spans="1:10" ht="15.75" customHeight="1" x14ac:dyDescent="0.25">
      <c r="A592" s="18">
        <v>590</v>
      </c>
      <c r="B592" s="17">
        <v>591</v>
      </c>
      <c r="C592" s="17">
        <v>0.2273</v>
      </c>
      <c r="D592" s="17">
        <v>0.69</v>
      </c>
      <c r="E592" s="17">
        <v>8.9599999999999999E-2</v>
      </c>
      <c r="F592" s="17">
        <v>3</v>
      </c>
      <c r="G592" s="17">
        <v>76</v>
      </c>
      <c r="H592" s="16">
        <v>79</v>
      </c>
      <c r="I592" s="34">
        <f>ROUND(IF(DATA_2_M[[#This Row],[ATEMP]]="",AVERAGE(DATA_2_M[ATEMP]),DATA_2_M[[#This Row],[ATEMP]]),2)</f>
        <v>0.23</v>
      </c>
      <c r="J592" s="46">
        <f>ROUND(IF(DATA_2_M[[#This Row],[HUM]]="",AVERAGE(DATA_2_M[HUM]),DATA_2_M[[#This Row],[HUM]]),2)</f>
        <v>0.69</v>
      </c>
    </row>
    <row r="593" spans="1:10" ht="15.75" customHeight="1" x14ac:dyDescent="0.25">
      <c r="A593" s="18">
        <v>591</v>
      </c>
      <c r="B593" s="17">
        <v>592</v>
      </c>
      <c r="C593" s="17">
        <v>0.21210000000000001</v>
      </c>
      <c r="D593" s="17">
        <v>0.74</v>
      </c>
      <c r="E593" s="17">
        <v>8.9599999999999999E-2</v>
      </c>
      <c r="F593" s="17">
        <v>4</v>
      </c>
      <c r="G593" s="17">
        <v>55</v>
      </c>
      <c r="H593" s="16">
        <v>59</v>
      </c>
      <c r="I593" s="34">
        <f>ROUND(IF(DATA_2_M[[#This Row],[ATEMP]]="",AVERAGE(DATA_2_M[ATEMP]),DATA_2_M[[#This Row],[ATEMP]]),2)</f>
        <v>0.21</v>
      </c>
      <c r="J593" s="46">
        <f>ROUND(IF(DATA_2_M[[#This Row],[HUM]]="",AVERAGE(DATA_2_M[HUM]),DATA_2_M[[#This Row],[HUM]]),2)</f>
        <v>0.74</v>
      </c>
    </row>
    <row r="594" spans="1:10" ht="15.75" customHeight="1" x14ac:dyDescent="0.25">
      <c r="A594" s="18">
        <v>592</v>
      </c>
      <c r="B594" s="17">
        <v>593</v>
      </c>
      <c r="C594" s="17">
        <v>0.21210000000000001</v>
      </c>
      <c r="D594" s="17">
        <v>0.74</v>
      </c>
      <c r="E594" s="17">
        <v>8.9599999999999999E-2</v>
      </c>
      <c r="F594" s="17">
        <v>2</v>
      </c>
      <c r="G594" s="17">
        <v>36</v>
      </c>
      <c r="H594" s="16">
        <v>38</v>
      </c>
      <c r="I594" s="34">
        <f>ROUND(IF(DATA_2_M[[#This Row],[ATEMP]]="",AVERAGE(DATA_2_M[ATEMP]),DATA_2_M[[#This Row],[ATEMP]]),2)</f>
        <v>0.21</v>
      </c>
      <c r="J594" s="46">
        <f>ROUND(IF(DATA_2_M[[#This Row],[HUM]]="",AVERAGE(DATA_2_M[HUM]),DATA_2_M[[#This Row],[HUM]]),2)</f>
        <v>0.74</v>
      </c>
    </row>
    <row r="595" spans="1:10" ht="15.75" customHeight="1" x14ac:dyDescent="0.25">
      <c r="A595" s="18">
        <v>593</v>
      </c>
      <c r="B595" s="17">
        <v>594</v>
      </c>
      <c r="C595" s="17">
        <v>0.21210000000000001</v>
      </c>
      <c r="D595" s="17">
        <v>0.74</v>
      </c>
      <c r="E595" s="17">
        <v>8.9599999999999999E-2</v>
      </c>
      <c r="F595" s="17">
        <v>0</v>
      </c>
      <c r="G595" s="17">
        <v>27</v>
      </c>
      <c r="H595" s="16">
        <v>27</v>
      </c>
      <c r="I595" s="34">
        <f>ROUND(IF(DATA_2_M[[#This Row],[ATEMP]]="",AVERAGE(DATA_2_M[ATEMP]),DATA_2_M[[#This Row],[ATEMP]]),2)</f>
        <v>0.21</v>
      </c>
      <c r="J595" s="46">
        <f>ROUND(IF(DATA_2_M[[#This Row],[HUM]]="",AVERAGE(DATA_2_M[HUM]),DATA_2_M[[#This Row],[HUM]]),2)</f>
        <v>0.74</v>
      </c>
    </row>
    <row r="596" spans="1:10" ht="15.75" customHeight="1" x14ac:dyDescent="0.25">
      <c r="A596" s="18">
        <v>594</v>
      </c>
      <c r="B596" s="17">
        <v>595</v>
      </c>
      <c r="C596" s="17">
        <v>0.19700000000000001</v>
      </c>
      <c r="D596" s="17">
        <v>0.8</v>
      </c>
      <c r="E596" s="17">
        <v>0.16420000000000001</v>
      </c>
      <c r="F596" s="17">
        <v>0</v>
      </c>
      <c r="G596" s="17">
        <v>16</v>
      </c>
      <c r="H596" s="16">
        <v>16</v>
      </c>
      <c r="I596" s="34">
        <f>ROUND(IF(DATA_2_M[[#This Row],[ATEMP]]="",AVERAGE(DATA_2_M[ATEMP]),DATA_2_M[[#This Row],[ATEMP]]),2)</f>
        <v>0.2</v>
      </c>
      <c r="J596" s="46">
        <f>ROUND(IF(DATA_2_M[[#This Row],[HUM]]="",AVERAGE(DATA_2_M[HUM]),DATA_2_M[[#This Row],[HUM]]),2)</f>
        <v>0.8</v>
      </c>
    </row>
    <row r="597" spans="1:10" ht="15.75" customHeight="1" x14ac:dyDescent="0.25">
      <c r="A597" s="18">
        <v>595</v>
      </c>
      <c r="B597" s="17">
        <v>596</v>
      </c>
      <c r="C597" s="17">
        <v>0.21210000000000001</v>
      </c>
      <c r="D597" s="17">
        <v>0.75</v>
      </c>
      <c r="E597" s="17">
        <v>0.1343</v>
      </c>
      <c r="F597" s="17">
        <v>0</v>
      </c>
      <c r="G597" s="17">
        <v>9</v>
      </c>
      <c r="H597" s="16">
        <v>9</v>
      </c>
      <c r="I597" s="34">
        <f>ROUND(IF(DATA_2_M[[#This Row],[ATEMP]]="",AVERAGE(DATA_2_M[ATEMP]),DATA_2_M[[#This Row],[ATEMP]]),2)</f>
        <v>0.21</v>
      </c>
      <c r="J597" s="46">
        <f>ROUND(IF(DATA_2_M[[#This Row],[HUM]]="",AVERAGE(DATA_2_M[HUM]),DATA_2_M[[#This Row],[HUM]]),2)</f>
        <v>0.75</v>
      </c>
    </row>
    <row r="598" spans="1:10" ht="15.75" customHeight="1" x14ac:dyDescent="0.25">
      <c r="A598" s="18">
        <v>596</v>
      </c>
      <c r="B598" s="17">
        <v>597</v>
      </c>
      <c r="C598" s="17">
        <v>0.21210000000000001</v>
      </c>
      <c r="D598" s="17">
        <v>0.75</v>
      </c>
      <c r="E598" s="17">
        <v>0.1343</v>
      </c>
      <c r="F598" s="17">
        <v>1</v>
      </c>
      <c r="G598" s="17">
        <v>2</v>
      </c>
      <c r="H598" s="16">
        <v>3</v>
      </c>
      <c r="I598" s="34">
        <f>ROUND(IF(DATA_2_M[[#This Row],[ATEMP]]="",AVERAGE(DATA_2_M[ATEMP]),DATA_2_M[[#This Row],[ATEMP]]),2)</f>
        <v>0.21</v>
      </c>
      <c r="J598" s="46">
        <f>ROUND(IF(DATA_2_M[[#This Row],[HUM]]="",AVERAGE(DATA_2_M[HUM]),DATA_2_M[[#This Row],[HUM]]),2)</f>
        <v>0.75</v>
      </c>
    </row>
    <row r="599" spans="1:10" ht="15.75" customHeight="1" x14ac:dyDescent="0.25">
      <c r="A599" s="18">
        <v>597</v>
      </c>
      <c r="B599" s="17">
        <v>598</v>
      </c>
      <c r="C599" s="17">
        <v>0.21210000000000001</v>
      </c>
      <c r="D599" s="17">
        <v>0.75</v>
      </c>
      <c r="E599" s="17">
        <v>0.16420000000000001</v>
      </c>
      <c r="F599" s="17">
        <v>0</v>
      </c>
      <c r="G599" s="17">
        <v>2</v>
      </c>
      <c r="H599" s="16">
        <v>2</v>
      </c>
      <c r="I599" s="34">
        <f>ROUND(IF(DATA_2_M[[#This Row],[ATEMP]]="",AVERAGE(DATA_2_M[ATEMP]),DATA_2_M[[#This Row],[ATEMP]]),2)</f>
        <v>0.21</v>
      </c>
      <c r="J599" s="46">
        <f>ROUND(IF(DATA_2_M[[#This Row],[HUM]]="",AVERAGE(DATA_2_M[HUM]),DATA_2_M[[#This Row],[HUM]]),2)</f>
        <v>0.75</v>
      </c>
    </row>
    <row r="600" spans="1:10" ht="15.75" customHeight="1" x14ac:dyDescent="0.25">
      <c r="A600" s="18">
        <v>598</v>
      </c>
      <c r="B600" s="17">
        <v>599</v>
      </c>
      <c r="C600" s="17">
        <v>0.2273</v>
      </c>
      <c r="D600" s="17">
        <v>0.75</v>
      </c>
      <c r="E600" s="17">
        <v>0.1045</v>
      </c>
      <c r="F600" s="17">
        <v>1</v>
      </c>
      <c r="G600" s="17">
        <v>0</v>
      </c>
      <c r="H600" s="16">
        <v>1</v>
      </c>
      <c r="I600" s="34">
        <f>ROUND(IF(DATA_2_M[[#This Row],[ATEMP]]="",AVERAGE(DATA_2_M[ATEMP]),DATA_2_M[[#This Row],[ATEMP]]),2)</f>
        <v>0.23</v>
      </c>
      <c r="J600" s="46">
        <f>ROUND(IF(DATA_2_M[[#This Row],[HUM]]="",AVERAGE(DATA_2_M[HUM]),DATA_2_M[[#This Row],[HUM]]),2)</f>
        <v>0.75</v>
      </c>
    </row>
    <row r="601" spans="1:10" ht="15.75" customHeight="1" x14ac:dyDescent="0.25">
      <c r="A601" s="18">
        <v>599</v>
      </c>
      <c r="B601" s="17">
        <v>600</v>
      </c>
      <c r="C601" s="17">
        <v>0.21210000000000001</v>
      </c>
      <c r="D601" s="17">
        <v>0.8</v>
      </c>
      <c r="E601" s="17">
        <v>0.1045</v>
      </c>
      <c r="F601" s="17">
        <v>0</v>
      </c>
      <c r="G601" s="17">
        <v>4</v>
      </c>
      <c r="H601" s="16">
        <v>4</v>
      </c>
      <c r="I601" s="34">
        <f>ROUND(IF(DATA_2_M[[#This Row],[ATEMP]]="",AVERAGE(DATA_2_M[ATEMP]),DATA_2_M[[#This Row],[ATEMP]]),2)</f>
        <v>0.21</v>
      </c>
      <c r="J601" s="46">
        <f>ROUND(IF(DATA_2_M[[#This Row],[HUM]]="",AVERAGE(DATA_2_M[HUM]),DATA_2_M[[#This Row],[HUM]]),2)</f>
        <v>0.8</v>
      </c>
    </row>
    <row r="602" spans="1:10" ht="15.75" customHeight="1" x14ac:dyDescent="0.25">
      <c r="A602" s="18">
        <v>600</v>
      </c>
      <c r="B602" s="17">
        <v>601</v>
      </c>
      <c r="C602" s="17">
        <v>0.19700000000000001</v>
      </c>
      <c r="D602" s="17">
        <v>0.8</v>
      </c>
      <c r="E602" s="17">
        <v>0.1343</v>
      </c>
      <c r="F602" s="17">
        <v>0</v>
      </c>
      <c r="G602" s="17">
        <v>16</v>
      </c>
      <c r="H602" s="16">
        <v>16</v>
      </c>
      <c r="I602" s="34">
        <f>ROUND(IF(DATA_2_M[[#This Row],[ATEMP]]="",AVERAGE(DATA_2_M[ATEMP]),DATA_2_M[[#This Row],[ATEMP]]),2)</f>
        <v>0.2</v>
      </c>
      <c r="J602" s="46">
        <f>ROUND(IF(DATA_2_M[[#This Row],[HUM]]="",AVERAGE(DATA_2_M[HUM]),DATA_2_M[[#This Row],[HUM]]),2)</f>
        <v>0.8</v>
      </c>
    </row>
    <row r="603" spans="1:10" ht="15.75" customHeight="1" x14ac:dyDescent="0.25">
      <c r="A603" s="18">
        <v>601</v>
      </c>
      <c r="B603" s="17">
        <v>602</v>
      </c>
      <c r="C603" s="17">
        <v>0.19700000000000001</v>
      </c>
      <c r="D603" s="17">
        <v>0.86</v>
      </c>
      <c r="E603" s="17">
        <v>8.9599999999999999E-2</v>
      </c>
      <c r="F603" s="17">
        <v>2</v>
      </c>
      <c r="G603" s="17">
        <v>58</v>
      </c>
      <c r="H603" s="16">
        <v>60</v>
      </c>
      <c r="I603" s="34">
        <f>ROUND(IF(DATA_2_M[[#This Row],[ATEMP]]="",AVERAGE(DATA_2_M[ATEMP]),DATA_2_M[[#This Row],[ATEMP]]),2)</f>
        <v>0.2</v>
      </c>
      <c r="J603" s="46">
        <f>ROUND(IF(DATA_2_M[[#This Row],[HUM]]="",AVERAGE(DATA_2_M[HUM]),DATA_2_M[[#This Row],[HUM]]),2)</f>
        <v>0.86</v>
      </c>
    </row>
    <row r="604" spans="1:10" ht="15.75" customHeight="1" x14ac:dyDescent="0.25">
      <c r="A604" s="18">
        <v>602</v>
      </c>
      <c r="B604" s="17">
        <v>603</v>
      </c>
      <c r="C604" s="17">
        <v>0.19700000000000001</v>
      </c>
      <c r="D604" s="17">
        <v>0.86</v>
      </c>
      <c r="E604" s="17">
        <v>8.9599999999999999E-2</v>
      </c>
      <c r="F604" s="17">
        <v>2</v>
      </c>
      <c r="G604" s="17">
        <v>155</v>
      </c>
      <c r="H604" s="16">
        <v>157</v>
      </c>
      <c r="I604" s="34">
        <f>ROUND(IF(DATA_2_M[[#This Row],[ATEMP]]="",AVERAGE(DATA_2_M[ATEMP]),DATA_2_M[[#This Row],[ATEMP]]),2)</f>
        <v>0.2</v>
      </c>
      <c r="J604" s="46">
        <f>ROUND(IF(DATA_2_M[[#This Row],[HUM]]="",AVERAGE(DATA_2_M[HUM]),DATA_2_M[[#This Row],[HUM]]),2)</f>
        <v>0.86</v>
      </c>
    </row>
    <row r="605" spans="1:10" ht="15.75" customHeight="1" x14ac:dyDescent="0.25">
      <c r="A605" s="18">
        <v>603</v>
      </c>
      <c r="B605" s="17">
        <v>604</v>
      </c>
      <c r="C605" s="17">
        <v>0.21210000000000001</v>
      </c>
      <c r="D605" s="17">
        <v>0.86</v>
      </c>
      <c r="E605" s="17">
        <v>8.9599999999999999E-2</v>
      </c>
      <c r="F605" s="17">
        <v>6</v>
      </c>
      <c r="G605" s="17">
        <v>95</v>
      </c>
      <c r="H605" s="16">
        <v>101</v>
      </c>
      <c r="I605" s="34">
        <f>ROUND(IF(DATA_2_M[[#This Row],[ATEMP]]="",AVERAGE(DATA_2_M[ATEMP]),DATA_2_M[[#This Row],[ATEMP]]),2)</f>
        <v>0.21</v>
      </c>
      <c r="J605" s="46">
        <f>ROUND(IF(DATA_2_M[[#This Row],[HUM]]="",AVERAGE(DATA_2_M[HUM]),DATA_2_M[[#This Row],[HUM]]),2)</f>
        <v>0.86</v>
      </c>
    </row>
    <row r="606" spans="1:10" ht="15.75" customHeight="1" x14ac:dyDescent="0.25">
      <c r="A606" s="18">
        <v>604</v>
      </c>
      <c r="B606" s="17">
        <v>605</v>
      </c>
      <c r="C606" s="17">
        <v>0.21210000000000001</v>
      </c>
      <c r="D606" s="17">
        <v>0.86</v>
      </c>
      <c r="E606" s="17">
        <v>0.1045</v>
      </c>
      <c r="F606" s="17">
        <v>0</v>
      </c>
      <c r="G606" s="17">
        <v>49</v>
      </c>
      <c r="H606" s="16">
        <v>49</v>
      </c>
      <c r="I606" s="34">
        <f>ROUND(IF(DATA_2_M[[#This Row],[ATEMP]]="",AVERAGE(DATA_2_M[ATEMP]),DATA_2_M[[#This Row],[ATEMP]]),2)</f>
        <v>0.21</v>
      </c>
      <c r="J606" s="46">
        <f>ROUND(IF(DATA_2_M[[#This Row],[HUM]]="",AVERAGE(DATA_2_M[HUM]),DATA_2_M[[#This Row],[HUM]]),2)</f>
        <v>0.86</v>
      </c>
    </row>
    <row r="607" spans="1:10" ht="15.75" customHeight="1" x14ac:dyDescent="0.25">
      <c r="A607" s="18">
        <v>605</v>
      </c>
      <c r="B607" s="17">
        <v>606</v>
      </c>
      <c r="C607" s="17">
        <v>0.21210000000000001</v>
      </c>
      <c r="D607" s="17">
        <v>0.93</v>
      </c>
      <c r="E607" s="17">
        <v>0.1045</v>
      </c>
      <c r="F607" s="17">
        <v>0</v>
      </c>
      <c r="G607" s="17">
        <v>30</v>
      </c>
      <c r="H607" s="16">
        <v>30</v>
      </c>
      <c r="I607" s="34">
        <f>ROUND(IF(DATA_2_M[[#This Row],[ATEMP]]="",AVERAGE(DATA_2_M[ATEMP]),DATA_2_M[[#This Row],[ATEMP]]),2)</f>
        <v>0.21</v>
      </c>
      <c r="J607" s="46">
        <f>ROUND(IF(DATA_2_M[[#This Row],[HUM]]="",AVERAGE(DATA_2_M[HUM]),DATA_2_M[[#This Row],[HUM]]),2)</f>
        <v>0.93</v>
      </c>
    </row>
    <row r="608" spans="1:10" ht="15.75" customHeight="1" x14ac:dyDescent="0.25">
      <c r="A608" s="18">
        <v>606</v>
      </c>
      <c r="B608" s="17">
        <v>607</v>
      </c>
      <c r="C608" s="17">
        <v>0.21210000000000001</v>
      </c>
      <c r="D608" s="17">
        <v>0.93</v>
      </c>
      <c r="E608" s="17">
        <v>0.1045</v>
      </c>
      <c r="F608" s="17">
        <v>1</v>
      </c>
      <c r="G608" s="17">
        <v>28</v>
      </c>
      <c r="H608" s="16">
        <v>29</v>
      </c>
      <c r="I608" s="34">
        <f>ROUND(IF(DATA_2_M[[#This Row],[ATEMP]]="",AVERAGE(DATA_2_M[ATEMP]),DATA_2_M[[#This Row],[ATEMP]]),2)</f>
        <v>0.21</v>
      </c>
      <c r="J608" s="46">
        <f>ROUND(IF(DATA_2_M[[#This Row],[HUM]]="",AVERAGE(DATA_2_M[HUM]),DATA_2_M[[#This Row],[HUM]]),2)</f>
        <v>0.93</v>
      </c>
    </row>
    <row r="609" spans="1:10" ht="15.75" customHeight="1" x14ac:dyDescent="0.25">
      <c r="A609" s="18">
        <v>607</v>
      </c>
      <c r="B609" s="17">
        <v>608</v>
      </c>
      <c r="C609" s="17">
        <v>0.21210000000000001</v>
      </c>
      <c r="D609" s="17">
        <v>0.93</v>
      </c>
      <c r="E609" s="17">
        <v>0.1045</v>
      </c>
      <c r="F609" s="17">
        <v>0</v>
      </c>
      <c r="G609" s="17">
        <v>31</v>
      </c>
      <c r="H609" s="16">
        <v>31</v>
      </c>
      <c r="I609" s="34">
        <f>ROUND(IF(DATA_2_M[[#This Row],[ATEMP]]="",AVERAGE(DATA_2_M[ATEMP]),DATA_2_M[[#This Row],[ATEMP]]),2)</f>
        <v>0.21</v>
      </c>
      <c r="J609" s="46">
        <f>ROUND(IF(DATA_2_M[[#This Row],[HUM]]="",AVERAGE(DATA_2_M[HUM]),DATA_2_M[[#This Row],[HUM]]),2)</f>
        <v>0.93</v>
      </c>
    </row>
    <row r="610" spans="1:10" ht="15.75" customHeight="1" x14ac:dyDescent="0.25">
      <c r="A610" s="18">
        <v>608</v>
      </c>
      <c r="B610" s="17">
        <v>609</v>
      </c>
      <c r="C610" s="17">
        <v>0.2727</v>
      </c>
      <c r="D610" s="17">
        <v>0.8</v>
      </c>
      <c r="E610" s="17">
        <v>0</v>
      </c>
      <c r="F610" s="17">
        <v>2</v>
      </c>
      <c r="G610" s="17">
        <v>36</v>
      </c>
      <c r="H610" s="16">
        <v>38</v>
      </c>
      <c r="I610" s="34">
        <f>ROUND(IF(DATA_2_M[[#This Row],[ATEMP]]="",AVERAGE(DATA_2_M[ATEMP]),DATA_2_M[[#This Row],[ATEMP]]),2)</f>
        <v>0.27</v>
      </c>
      <c r="J610" s="46">
        <f>ROUND(IF(DATA_2_M[[#This Row],[HUM]]="",AVERAGE(DATA_2_M[HUM]),DATA_2_M[[#This Row],[HUM]]),2)</f>
        <v>0.8</v>
      </c>
    </row>
    <row r="611" spans="1:10" ht="15.75" customHeight="1" x14ac:dyDescent="0.25">
      <c r="A611" s="15">
        <v>609</v>
      </c>
      <c r="B611" s="14">
        <v>610</v>
      </c>
      <c r="C611" s="14">
        <v>0.2576</v>
      </c>
      <c r="D611" s="14">
        <v>0.86</v>
      </c>
      <c r="E611" s="14">
        <v>0</v>
      </c>
      <c r="F611" s="14">
        <v>1</v>
      </c>
      <c r="G611" s="14">
        <v>40</v>
      </c>
      <c r="H611" s="13">
        <v>41</v>
      </c>
      <c r="I611" s="35">
        <f>ROUND(IF(DATA_2_M[[#This Row],[ATEMP]]="",AVERAGE(DATA_2_M[ATEMP]),DATA_2_M[[#This Row],[ATEMP]]),2)</f>
        <v>0.26</v>
      </c>
      <c r="J611" s="47">
        <f>ROUND(IF(DATA_2_M[[#This Row],[HUM]]="",AVERAGE(DATA_2_M[HUM]),DATA_2_M[[#This Row],[HUM]]),2)</f>
        <v>0.86</v>
      </c>
    </row>
    <row r="612" spans="1:10" ht="15.75" customHeight="1" x14ac:dyDescent="0.25"/>
    <row r="613" spans="1:10" ht="15.75" customHeight="1" x14ac:dyDescent="0.25"/>
    <row r="614" spans="1:10" ht="15.75" customHeight="1" x14ac:dyDescent="0.25"/>
    <row r="615" spans="1:10" ht="15.75" customHeight="1" x14ac:dyDescent="0.25"/>
    <row r="616" spans="1:10" ht="15.75" customHeight="1" x14ac:dyDescent="0.25"/>
    <row r="617" spans="1:10" ht="15.75" customHeight="1" x14ac:dyDescent="0.25"/>
    <row r="618" spans="1:10" ht="15.75" customHeight="1" x14ac:dyDescent="0.25"/>
    <row r="619" spans="1:10" ht="15.75" customHeight="1" x14ac:dyDescent="0.25"/>
    <row r="620" spans="1:10" ht="15.75" customHeight="1" x14ac:dyDescent="0.25"/>
    <row r="621" spans="1:10" ht="15.75" customHeight="1" x14ac:dyDescent="0.25"/>
    <row r="622" spans="1:10" ht="15.75" customHeight="1" x14ac:dyDescent="0.25"/>
    <row r="623" spans="1:10" ht="15.75" customHeight="1" x14ac:dyDescent="0.25"/>
    <row r="624" spans="1:10"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pageMargins left="0.7" right="0.7" top="0.75" bottom="0.75" header="0" footer="0"/>
  <pageSetup orientation="landscape"/>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1388A-5CA9-4D95-A134-AAD04DD1A68F}">
  <sheetPr>
    <outlinePr summaryBelow="0" summaryRight="0"/>
  </sheetPr>
  <dimension ref="A1:Y393"/>
  <sheetViews>
    <sheetView topLeftCell="I1" workbookViewId="0">
      <pane ySplit="1" topLeftCell="A2" activePane="bottomLeft" state="frozen"/>
      <selection pane="bottomLeft" activeCell="S17" sqref="S17"/>
    </sheetView>
  </sheetViews>
  <sheetFormatPr defaultColWidth="12.5703125" defaultRowHeight="15.75" customHeight="1" x14ac:dyDescent="0.2"/>
  <cols>
    <col min="1" max="1" width="11.28515625" style="2" bestFit="1" customWidth="1"/>
    <col min="2" max="2" width="11.28515625" style="3" bestFit="1" customWidth="1"/>
    <col min="3" max="3" width="11" style="2" bestFit="1" customWidth="1"/>
    <col min="4" max="4" width="5.7109375" style="2" bestFit="1" customWidth="1"/>
    <col min="5" max="5" width="8.5703125" style="2" bestFit="1" customWidth="1"/>
    <col min="6" max="6" width="5.85546875" style="2" bestFit="1" customWidth="1"/>
    <col min="7" max="7" width="11.42578125" style="2" bestFit="1" customWidth="1"/>
    <col min="8" max="8" width="12.5703125" style="2"/>
    <col min="9" max="9" width="15.5703125" style="2" bestFit="1" customWidth="1"/>
    <col min="10" max="10" width="8.42578125" style="2" bestFit="1" customWidth="1"/>
    <col min="11" max="11" width="9.7109375" style="2" bestFit="1" customWidth="1"/>
    <col min="12" max="12" width="7.42578125" style="2" bestFit="1" customWidth="1"/>
    <col min="13" max="13" width="14.42578125" style="2" bestFit="1" customWidth="1"/>
    <col min="14" max="14" width="10.85546875" style="2" bestFit="1" customWidth="1"/>
    <col min="15" max="15" width="15" style="2" bestFit="1" customWidth="1"/>
    <col min="16" max="16" width="7" style="2" bestFit="1" customWidth="1"/>
    <col min="17" max="17" width="12.5703125" style="2"/>
    <col min="18" max="18" width="16.85546875" style="2" bestFit="1" customWidth="1"/>
    <col min="19" max="16384" width="12.5703125" style="2"/>
  </cols>
  <sheetData>
    <row r="1" spans="1:25" ht="12.75" x14ac:dyDescent="0.2">
      <c r="A1" s="74" t="s">
        <v>0</v>
      </c>
      <c r="B1" s="74" t="s">
        <v>1</v>
      </c>
      <c r="C1" s="74" t="s">
        <v>2</v>
      </c>
      <c r="D1" s="74" t="s">
        <v>3</v>
      </c>
      <c r="E1" s="74" t="s">
        <v>4</v>
      </c>
      <c r="F1" s="74" t="s">
        <v>5</v>
      </c>
      <c r="G1" s="74" t="s">
        <v>6</v>
      </c>
      <c r="H1" s="74" t="s">
        <v>8</v>
      </c>
      <c r="I1" s="74" t="s">
        <v>9</v>
      </c>
      <c r="J1" s="74" t="s">
        <v>10</v>
      </c>
      <c r="K1" s="74" t="s">
        <v>11</v>
      </c>
      <c r="L1" s="74" t="s">
        <v>12</v>
      </c>
      <c r="M1" s="74" t="s">
        <v>13</v>
      </c>
      <c r="N1" s="74" t="s">
        <v>14</v>
      </c>
      <c r="O1" s="74" t="s">
        <v>15</v>
      </c>
      <c r="P1" s="74" t="s">
        <v>29</v>
      </c>
      <c r="Q1" s="74" t="s">
        <v>7</v>
      </c>
      <c r="R1" s="74" t="s">
        <v>30</v>
      </c>
      <c r="S1" s="74" t="s">
        <v>20</v>
      </c>
      <c r="T1" s="74" t="s">
        <v>28</v>
      </c>
      <c r="U1" s="74" t="s">
        <v>23</v>
      </c>
      <c r="V1" s="74" t="s">
        <v>24</v>
      </c>
      <c r="W1" s="74" t="s">
        <v>25</v>
      </c>
      <c r="X1" s="74" t="s">
        <v>26</v>
      </c>
      <c r="Y1" s="74" t="s">
        <v>27</v>
      </c>
    </row>
    <row r="2" spans="1:25" ht="12.75" x14ac:dyDescent="0.2">
      <c r="A2" s="7">
        <v>620</v>
      </c>
      <c r="B2" s="8">
        <v>40572</v>
      </c>
      <c r="C2" s="7">
        <v>1</v>
      </c>
      <c r="D2" s="7">
        <v>0</v>
      </c>
      <c r="E2" s="7">
        <v>1</v>
      </c>
      <c r="F2" s="7">
        <v>1</v>
      </c>
      <c r="G2" s="7" t="b">
        <v>0</v>
      </c>
      <c r="H2" s="7">
        <v>6</v>
      </c>
      <c r="I2" s="7">
        <v>1</v>
      </c>
      <c r="J2" s="26">
        <v>0.22</v>
      </c>
      <c r="K2" s="7">
        <v>0.2273</v>
      </c>
      <c r="L2" s="7">
        <v>0.64</v>
      </c>
      <c r="M2" s="7">
        <v>0.19400000000000001</v>
      </c>
      <c r="N2" s="7">
        <v>0</v>
      </c>
      <c r="O2" s="7">
        <v>20</v>
      </c>
      <c r="P2" s="7">
        <v>20</v>
      </c>
      <c r="Q2" s="7" t="str">
        <f>TEXT(DATA_3_M[[#This Row],[WEEKDAY]]+1,"DDD")</f>
        <v>Sat</v>
      </c>
      <c r="R2" s="26">
        <f>IF(DATA_3_M[[#This Row],[TEMP]]="",AVERAGE(DATA_3_M[TEMP]),DATA_3_M[[#This Row],[TEMP]])</f>
        <v>0.22</v>
      </c>
      <c r="S2" s="75">
        <f>ROUND(IF(DATA_3_M[[#This Row],[ATEMP]]="",AVERAGE(DATA_3_M[ATEMP]),DATA_3_M[[#This Row],[ATEMP]]),2)</f>
        <v>0.23</v>
      </c>
      <c r="T2" s="48">
        <f>ROUND(IF(DATA_3_M[[#This Row],[HUM]]="",AVERAGE(DATA_3_M[HUM]),DATA_3_M[[#This Row],[HUM]]),2)</f>
        <v>0.64</v>
      </c>
      <c r="U2" s="64">
        <f>TIME(DATA_3_M[[#This Row],[HR]],,)</f>
        <v>4.1666666666666664E-2</v>
      </c>
      <c r="V2" s="7" t="str">
        <f>TEXT(DATA_3_M[[#This Row],[DTEDAY]],"MMM")</f>
        <v>Jan</v>
      </c>
      <c r="W2" s="7" t="str">
        <f>TEXT(DATA_3_M[[#This Row],[DTEDAY]],"YYY")</f>
        <v>2011</v>
      </c>
      <c r="X2" s="7" t="str" cm="1">
        <f t="array" ref="X2">_xlfn.SWITCH(DATA_3_M[[#This Row],[WEATHERSIT]],1,"CLEAR SKY",2,"MIST SKY",3,"DARK SKY",4,"RAINY &amp; DARK SKY")</f>
        <v>CLEAR SKY</v>
      </c>
      <c r="Y2" s="7" t="str" cm="1">
        <f t="array" ref="Y2">_xlfn.SWITCH(DATA_3_M[[#This Row],[SEASON]],1,"WINTER",2,"SUMMER",3,"MONSOON",4,"POST MONSOON/AUTUMN")</f>
        <v>WINTER</v>
      </c>
    </row>
    <row r="3" spans="1:25" ht="12.75" x14ac:dyDescent="0.2">
      <c r="A3" s="7">
        <v>621</v>
      </c>
      <c r="B3" s="8">
        <v>40572</v>
      </c>
      <c r="C3" s="7">
        <v>1</v>
      </c>
      <c r="D3" s="7">
        <v>0</v>
      </c>
      <c r="E3" s="7">
        <v>1</v>
      </c>
      <c r="F3" s="7">
        <v>2</v>
      </c>
      <c r="G3" s="7" t="b">
        <v>0</v>
      </c>
      <c r="H3" s="7">
        <v>6</v>
      </c>
      <c r="I3" s="7">
        <v>1</v>
      </c>
      <c r="J3" s="26">
        <v>0.22</v>
      </c>
      <c r="K3" s="7">
        <v>0.2273</v>
      </c>
      <c r="L3" s="7">
        <v>0.64</v>
      </c>
      <c r="M3" s="7">
        <v>0.16420000000000001</v>
      </c>
      <c r="N3" s="7">
        <v>0</v>
      </c>
      <c r="O3" s="7">
        <v>15</v>
      </c>
      <c r="P3" s="7">
        <v>15</v>
      </c>
      <c r="Q3" s="7" t="str">
        <f>TEXT(DATA_3_M[[#This Row],[WEEKDAY]]+1,"DDD")</f>
        <v>Sat</v>
      </c>
      <c r="R3" s="26">
        <f>IF(DATA_3_M[[#This Row],[TEMP]]="",AVERAGE(DATA_3_M[TEMP]),DATA_3_M[[#This Row],[TEMP]])</f>
        <v>0.22</v>
      </c>
      <c r="S3" s="26">
        <f>ROUND(IF(DATA_3_M[[#This Row],[ATEMP]]="",AVERAGE(DATA_3_M[ATEMP]),DATA_3_M[[#This Row],[ATEMP]]),2)</f>
        <v>0.23</v>
      </c>
      <c r="T3" s="48">
        <f>ROUND(IF(DATA_3_M[[#This Row],[HUM]]="",AVERAGE(DATA_3_M[HUM]),DATA_3_M[[#This Row],[HUM]]),2)</f>
        <v>0.64</v>
      </c>
      <c r="U3" s="64">
        <f>TIME(DATA_3_M[[#This Row],[HR]],,)</f>
        <v>8.3333333333333329E-2</v>
      </c>
      <c r="V3" s="7" t="str">
        <f>TEXT(DATA_3_M[[#This Row],[DTEDAY]],"MMM")</f>
        <v>Jan</v>
      </c>
      <c r="W3" s="7" t="str">
        <f>TEXT(DATA_3_M[[#This Row],[DTEDAY]],"YYY")</f>
        <v>2011</v>
      </c>
      <c r="X3" s="7" t="str" cm="1">
        <f t="array" ref="X3">_xlfn.SWITCH(DATA_3_M[[#This Row],[WEATHERSIT]],1,"CLEAR SKY",2,"MIST SKY",3,"DARK SKY",4,"RAINY &amp; DARK SKY")</f>
        <v>CLEAR SKY</v>
      </c>
      <c r="Y3" s="7" t="str" cm="1">
        <f t="array" ref="Y3">_xlfn.SWITCH(DATA_3_M[[#This Row],[SEASON]],1,"WINTER",2,"SUMMER",3,"MONSOON",4,"POST MONSOON/AUTUMN")</f>
        <v>WINTER</v>
      </c>
    </row>
    <row r="4" spans="1:25" ht="12.75" x14ac:dyDescent="0.2">
      <c r="A4" s="7">
        <v>622</v>
      </c>
      <c r="B4" s="8">
        <v>40572</v>
      </c>
      <c r="C4" s="7">
        <v>1</v>
      </c>
      <c r="D4" s="7">
        <v>0</v>
      </c>
      <c r="E4" s="7">
        <v>1</v>
      </c>
      <c r="F4" s="7">
        <v>3</v>
      </c>
      <c r="G4" s="7" t="b">
        <v>0</v>
      </c>
      <c r="H4" s="7">
        <v>6</v>
      </c>
      <c r="I4" s="7">
        <v>1</v>
      </c>
      <c r="J4" s="26">
        <v>0.2</v>
      </c>
      <c r="K4" s="7">
        <v>0.21210000000000001</v>
      </c>
      <c r="L4" s="7">
        <v>0.64</v>
      </c>
      <c r="M4" s="7">
        <v>0.1343</v>
      </c>
      <c r="N4" s="7">
        <v>3</v>
      </c>
      <c r="O4" s="7">
        <v>5</v>
      </c>
      <c r="P4" s="7">
        <v>8</v>
      </c>
      <c r="Q4" s="7" t="str">
        <f>TEXT(DATA_3_M[[#This Row],[WEEKDAY]]+1,"DDD")</f>
        <v>Sat</v>
      </c>
      <c r="R4" s="26">
        <f>IF(DATA_3_M[[#This Row],[TEMP]]="",AVERAGE(DATA_3_M[TEMP]),DATA_3_M[[#This Row],[TEMP]])</f>
        <v>0.2</v>
      </c>
      <c r="S4" s="26">
        <f>ROUND(IF(DATA_3_M[[#This Row],[ATEMP]]="",AVERAGE(DATA_3_M[ATEMP]),DATA_3_M[[#This Row],[ATEMP]]),2)</f>
        <v>0.21</v>
      </c>
      <c r="T4" s="48">
        <f>ROUND(IF(DATA_3_M[[#This Row],[HUM]]="",AVERAGE(DATA_3_M[HUM]),DATA_3_M[[#This Row],[HUM]]),2)</f>
        <v>0.64</v>
      </c>
      <c r="U4" s="64">
        <f>TIME(DATA_3_M[[#This Row],[HR]],,)</f>
        <v>0.125</v>
      </c>
      <c r="V4" s="7" t="str">
        <f>TEXT(DATA_3_M[[#This Row],[DTEDAY]],"MMM")</f>
        <v>Jan</v>
      </c>
      <c r="W4" s="7" t="str">
        <f>TEXT(DATA_3_M[[#This Row],[DTEDAY]],"YYY")</f>
        <v>2011</v>
      </c>
      <c r="X4" s="7" t="str" cm="1">
        <f t="array" ref="X4">_xlfn.SWITCH(DATA_3_M[[#This Row],[WEATHERSIT]],1,"CLEAR SKY",2,"MIST SKY",3,"DARK SKY",4,"RAINY &amp; DARK SKY")</f>
        <v>CLEAR SKY</v>
      </c>
      <c r="Y4" s="7" t="str" cm="1">
        <f t="array" ref="Y4">_xlfn.SWITCH(DATA_3_M[[#This Row],[SEASON]],1,"WINTER",2,"SUMMER",3,"MONSOON",4,"POST MONSOON/AUTUMN")</f>
        <v>WINTER</v>
      </c>
    </row>
    <row r="5" spans="1:25" ht="12.75" x14ac:dyDescent="0.2">
      <c r="A5" s="7">
        <v>623</v>
      </c>
      <c r="B5" s="8">
        <v>40572</v>
      </c>
      <c r="C5" s="7">
        <v>1</v>
      </c>
      <c r="D5" s="7">
        <v>0</v>
      </c>
      <c r="E5" s="7">
        <v>1</v>
      </c>
      <c r="F5" s="7">
        <v>4</v>
      </c>
      <c r="G5" s="7" t="b">
        <v>0</v>
      </c>
      <c r="H5" s="7">
        <v>6</v>
      </c>
      <c r="I5" s="7">
        <v>1</v>
      </c>
      <c r="J5" s="26">
        <v>0.16</v>
      </c>
      <c r="K5" s="7">
        <v>0.18179999999999999</v>
      </c>
      <c r="L5" s="7">
        <v>0.69</v>
      </c>
      <c r="M5" s="7">
        <v>0.1045</v>
      </c>
      <c r="N5" s="7">
        <v>1</v>
      </c>
      <c r="O5" s="7">
        <v>2</v>
      </c>
      <c r="P5" s="7">
        <v>3</v>
      </c>
      <c r="Q5" s="7" t="str">
        <f>TEXT(DATA_3_M[[#This Row],[WEEKDAY]]+1,"DDD")</f>
        <v>Sat</v>
      </c>
      <c r="R5" s="26">
        <f>IF(DATA_3_M[[#This Row],[TEMP]]="",AVERAGE(DATA_3_M[TEMP]),DATA_3_M[[#This Row],[TEMP]])</f>
        <v>0.16</v>
      </c>
      <c r="S5" s="26">
        <f>ROUND(IF(DATA_3_M[[#This Row],[ATEMP]]="",AVERAGE(DATA_3_M[ATEMP]),DATA_3_M[[#This Row],[ATEMP]]),2)</f>
        <v>0.18</v>
      </c>
      <c r="T5" s="48">
        <f>ROUND(IF(DATA_3_M[[#This Row],[HUM]]="",AVERAGE(DATA_3_M[HUM]),DATA_3_M[[#This Row],[HUM]]),2)</f>
        <v>0.69</v>
      </c>
      <c r="U5" s="64">
        <f>TIME(DATA_3_M[[#This Row],[HR]],,)</f>
        <v>0.16666666666666666</v>
      </c>
      <c r="V5" s="7" t="str">
        <f>TEXT(DATA_3_M[[#This Row],[DTEDAY]],"MMM")</f>
        <v>Jan</v>
      </c>
      <c r="W5" s="7" t="str">
        <f>TEXT(DATA_3_M[[#This Row],[DTEDAY]],"YYY")</f>
        <v>2011</v>
      </c>
      <c r="X5" s="7" t="str" cm="1">
        <f t="array" ref="X5">_xlfn.SWITCH(DATA_3_M[[#This Row],[WEATHERSIT]],1,"CLEAR SKY",2,"MIST SKY",3,"DARK SKY",4,"RAINY &amp; DARK SKY")</f>
        <v>CLEAR SKY</v>
      </c>
      <c r="Y5" s="7" t="str" cm="1">
        <f t="array" ref="Y5">_xlfn.SWITCH(DATA_3_M[[#This Row],[SEASON]],1,"WINTER",2,"SUMMER",3,"MONSOON",4,"POST MONSOON/AUTUMN")</f>
        <v>WINTER</v>
      </c>
    </row>
    <row r="6" spans="1:25" ht="12.75" x14ac:dyDescent="0.2">
      <c r="A6" s="7">
        <v>624</v>
      </c>
      <c r="B6" s="8">
        <v>40572</v>
      </c>
      <c r="C6" s="7">
        <v>1</v>
      </c>
      <c r="D6" s="7">
        <v>0</v>
      </c>
      <c r="E6" s="7">
        <v>1</v>
      </c>
      <c r="F6" s="7">
        <v>6</v>
      </c>
      <c r="G6" s="7" t="b">
        <v>0</v>
      </c>
      <c r="H6" s="7">
        <v>6</v>
      </c>
      <c r="I6" s="7">
        <v>1</v>
      </c>
      <c r="J6" s="26">
        <v>0.16</v>
      </c>
      <c r="K6" s="7">
        <v>0.18179999999999999</v>
      </c>
      <c r="L6" s="7">
        <v>0.64</v>
      </c>
      <c r="M6" s="7">
        <v>0.1343</v>
      </c>
      <c r="N6" s="7">
        <v>0</v>
      </c>
      <c r="O6" s="7">
        <v>2</v>
      </c>
      <c r="P6" s="7">
        <v>2</v>
      </c>
      <c r="Q6" s="7" t="str">
        <f>TEXT(DATA_3_M[[#This Row],[WEEKDAY]]+1,"DDD")</f>
        <v>Sat</v>
      </c>
      <c r="R6" s="26">
        <f>IF(DATA_3_M[[#This Row],[TEMP]]="",AVERAGE(DATA_3_M[TEMP]),DATA_3_M[[#This Row],[TEMP]])</f>
        <v>0.16</v>
      </c>
      <c r="S6" s="26">
        <f>ROUND(IF(DATA_3_M[[#This Row],[ATEMP]]="",AVERAGE(DATA_3_M[ATEMP]),DATA_3_M[[#This Row],[ATEMP]]),2)</f>
        <v>0.18</v>
      </c>
      <c r="T6" s="48">
        <f>ROUND(IF(DATA_3_M[[#This Row],[HUM]]="",AVERAGE(DATA_3_M[HUM]),DATA_3_M[[#This Row],[HUM]]),2)</f>
        <v>0.64</v>
      </c>
      <c r="U6" s="64">
        <f>TIME(DATA_3_M[[#This Row],[HR]],,)</f>
        <v>0.25</v>
      </c>
      <c r="V6" s="7" t="str">
        <f>TEXT(DATA_3_M[[#This Row],[DTEDAY]],"MMM")</f>
        <v>Jan</v>
      </c>
      <c r="W6" s="7" t="str">
        <f>TEXT(DATA_3_M[[#This Row],[DTEDAY]],"YYY")</f>
        <v>2011</v>
      </c>
      <c r="X6" s="7" t="str" cm="1">
        <f t="array" ref="X6">_xlfn.SWITCH(DATA_3_M[[#This Row],[WEATHERSIT]],1,"CLEAR SKY",2,"MIST SKY",3,"DARK SKY",4,"RAINY &amp; DARK SKY")</f>
        <v>CLEAR SKY</v>
      </c>
      <c r="Y6" s="7" t="str" cm="1">
        <f t="array" ref="Y6">_xlfn.SWITCH(DATA_3_M[[#This Row],[SEASON]],1,"WINTER",2,"SUMMER",3,"MONSOON",4,"POST MONSOON/AUTUMN")</f>
        <v>WINTER</v>
      </c>
    </row>
    <row r="7" spans="1:25" ht="12.75" x14ac:dyDescent="0.2">
      <c r="A7" s="7">
        <v>625</v>
      </c>
      <c r="B7" s="8">
        <v>40572</v>
      </c>
      <c r="C7" s="7">
        <v>1</v>
      </c>
      <c r="D7" s="7">
        <v>0</v>
      </c>
      <c r="E7" s="7">
        <v>1</v>
      </c>
      <c r="F7" s="7">
        <v>7</v>
      </c>
      <c r="G7" s="7" t="b">
        <v>0</v>
      </c>
      <c r="H7" s="7">
        <v>6</v>
      </c>
      <c r="I7" s="7">
        <v>1</v>
      </c>
      <c r="J7" s="26">
        <v>0.16</v>
      </c>
      <c r="K7" s="7">
        <v>0.18179999999999999</v>
      </c>
      <c r="L7" s="7">
        <v>0.59</v>
      </c>
      <c r="M7" s="7">
        <v>0.1045</v>
      </c>
      <c r="N7" s="7">
        <v>1</v>
      </c>
      <c r="O7" s="7">
        <v>4</v>
      </c>
      <c r="P7" s="7">
        <v>5</v>
      </c>
      <c r="Q7" s="7" t="str">
        <f>TEXT(DATA_3_M[[#This Row],[WEEKDAY]]+1,"DDD")</f>
        <v>Sat</v>
      </c>
      <c r="R7" s="26">
        <f>IF(DATA_3_M[[#This Row],[TEMP]]="",AVERAGE(DATA_3_M[TEMP]),DATA_3_M[[#This Row],[TEMP]])</f>
        <v>0.16</v>
      </c>
      <c r="S7" s="26">
        <f>ROUND(IF(DATA_3_M[[#This Row],[ATEMP]]="",AVERAGE(DATA_3_M[ATEMP]),DATA_3_M[[#This Row],[ATEMP]]),2)</f>
        <v>0.18</v>
      </c>
      <c r="T7" s="48">
        <f>ROUND(IF(DATA_3_M[[#This Row],[HUM]]="",AVERAGE(DATA_3_M[HUM]),DATA_3_M[[#This Row],[HUM]]),2)</f>
        <v>0.59</v>
      </c>
      <c r="U7" s="64">
        <f>TIME(DATA_3_M[[#This Row],[HR]],,)</f>
        <v>0.29166666666666669</v>
      </c>
      <c r="V7" s="7" t="str">
        <f>TEXT(DATA_3_M[[#This Row],[DTEDAY]],"MMM")</f>
        <v>Jan</v>
      </c>
      <c r="W7" s="7" t="str">
        <f>TEXT(DATA_3_M[[#This Row],[DTEDAY]],"YYY")</f>
        <v>2011</v>
      </c>
      <c r="X7" s="7" t="str" cm="1">
        <f t="array" ref="X7">_xlfn.SWITCH(DATA_3_M[[#This Row],[WEATHERSIT]],1,"CLEAR SKY",2,"MIST SKY",3,"DARK SKY",4,"RAINY &amp; DARK SKY")</f>
        <v>CLEAR SKY</v>
      </c>
      <c r="Y7" s="7" t="str" cm="1">
        <f t="array" ref="Y7">_xlfn.SWITCH(DATA_3_M[[#This Row],[SEASON]],1,"WINTER",2,"SUMMER",3,"MONSOON",4,"POST MONSOON/AUTUMN")</f>
        <v>WINTER</v>
      </c>
    </row>
    <row r="8" spans="1:25" ht="12.75" x14ac:dyDescent="0.2">
      <c r="A8" s="7">
        <v>626</v>
      </c>
      <c r="B8" s="8">
        <v>40572</v>
      </c>
      <c r="C8" s="7">
        <v>1</v>
      </c>
      <c r="D8" s="7">
        <v>0</v>
      </c>
      <c r="E8" s="7">
        <v>1</v>
      </c>
      <c r="F8" s="7">
        <v>8</v>
      </c>
      <c r="G8" s="7" t="b">
        <v>0</v>
      </c>
      <c r="H8" s="7">
        <v>6</v>
      </c>
      <c r="I8" s="7">
        <v>1</v>
      </c>
      <c r="J8" s="26">
        <v>0.18</v>
      </c>
      <c r="K8" s="7">
        <v>0.19700000000000001</v>
      </c>
      <c r="L8" s="7">
        <v>0.55000000000000004</v>
      </c>
      <c r="M8" s="7">
        <v>0.16420000000000001</v>
      </c>
      <c r="N8" s="7">
        <v>3</v>
      </c>
      <c r="O8" s="7">
        <v>31</v>
      </c>
      <c r="P8" s="7">
        <v>34</v>
      </c>
      <c r="Q8" s="7" t="str">
        <f>TEXT(DATA_3_M[[#This Row],[WEEKDAY]]+1,"DDD")</f>
        <v>Sat</v>
      </c>
      <c r="R8" s="26">
        <f>IF(DATA_3_M[[#This Row],[TEMP]]="",AVERAGE(DATA_3_M[TEMP]),DATA_3_M[[#This Row],[TEMP]])</f>
        <v>0.18</v>
      </c>
      <c r="S8" s="26">
        <f>ROUND(IF(DATA_3_M[[#This Row],[ATEMP]]="",AVERAGE(DATA_3_M[ATEMP]),DATA_3_M[[#This Row],[ATEMP]]),2)</f>
        <v>0.2</v>
      </c>
      <c r="T8" s="48">
        <f>ROUND(IF(DATA_3_M[[#This Row],[HUM]]="",AVERAGE(DATA_3_M[HUM]),DATA_3_M[[#This Row],[HUM]]),2)</f>
        <v>0.55000000000000004</v>
      </c>
      <c r="U8" s="64">
        <f>TIME(DATA_3_M[[#This Row],[HR]],,)</f>
        <v>0.33333333333333331</v>
      </c>
      <c r="V8" s="7" t="str">
        <f>TEXT(DATA_3_M[[#This Row],[DTEDAY]],"MMM")</f>
        <v>Jan</v>
      </c>
      <c r="W8" s="7" t="str">
        <f>TEXT(DATA_3_M[[#This Row],[DTEDAY]],"YYY")</f>
        <v>2011</v>
      </c>
      <c r="X8" s="7" t="str" cm="1">
        <f t="array" ref="X8">_xlfn.SWITCH(DATA_3_M[[#This Row],[WEATHERSIT]],1,"CLEAR SKY",2,"MIST SKY",3,"DARK SKY",4,"RAINY &amp; DARK SKY")</f>
        <v>CLEAR SKY</v>
      </c>
      <c r="Y8" s="7" t="str" cm="1">
        <f t="array" ref="Y8">_xlfn.SWITCH(DATA_3_M[[#This Row],[SEASON]],1,"WINTER",2,"SUMMER",3,"MONSOON",4,"POST MONSOON/AUTUMN")</f>
        <v>WINTER</v>
      </c>
    </row>
    <row r="9" spans="1:25" ht="12.75" x14ac:dyDescent="0.2">
      <c r="A9" s="7">
        <v>627</v>
      </c>
      <c r="B9" s="8">
        <v>40572</v>
      </c>
      <c r="C9" s="7">
        <v>1</v>
      </c>
      <c r="D9" s="7">
        <v>0</v>
      </c>
      <c r="E9" s="7">
        <v>1</v>
      </c>
      <c r="F9" s="7">
        <v>9</v>
      </c>
      <c r="G9" s="7" t="b">
        <v>0</v>
      </c>
      <c r="H9" s="7">
        <v>6</v>
      </c>
      <c r="I9" s="7">
        <v>1</v>
      </c>
      <c r="J9" s="26">
        <v>0.18</v>
      </c>
      <c r="K9" s="7">
        <v>0.21210000000000001</v>
      </c>
      <c r="L9" s="7">
        <v>0.59</v>
      </c>
      <c r="M9" s="7">
        <v>8.9599999999999999E-2</v>
      </c>
      <c r="N9" s="7">
        <v>0</v>
      </c>
      <c r="O9" s="7">
        <v>34</v>
      </c>
      <c r="P9" s="7">
        <v>34</v>
      </c>
      <c r="Q9" s="7" t="str">
        <f>TEXT(DATA_3_M[[#This Row],[WEEKDAY]]+1,"DDD")</f>
        <v>Sat</v>
      </c>
      <c r="R9" s="26">
        <f>IF(DATA_3_M[[#This Row],[TEMP]]="",AVERAGE(DATA_3_M[TEMP]),DATA_3_M[[#This Row],[TEMP]])</f>
        <v>0.18</v>
      </c>
      <c r="S9" s="26">
        <f>ROUND(IF(DATA_3_M[[#This Row],[ATEMP]]="",AVERAGE(DATA_3_M[ATEMP]),DATA_3_M[[#This Row],[ATEMP]]),2)</f>
        <v>0.21</v>
      </c>
      <c r="T9" s="48">
        <f>ROUND(IF(DATA_3_M[[#This Row],[HUM]]="",AVERAGE(DATA_3_M[HUM]),DATA_3_M[[#This Row],[HUM]]),2)</f>
        <v>0.59</v>
      </c>
      <c r="U9" s="64">
        <f>TIME(DATA_3_M[[#This Row],[HR]],,)</f>
        <v>0.375</v>
      </c>
      <c r="V9" s="7" t="str">
        <f>TEXT(DATA_3_M[[#This Row],[DTEDAY]],"MMM")</f>
        <v>Jan</v>
      </c>
      <c r="W9" s="7" t="str">
        <f>TEXT(DATA_3_M[[#This Row],[DTEDAY]],"YYY")</f>
        <v>2011</v>
      </c>
      <c r="X9" s="7" t="str" cm="1">
        <f t="array" ref="X9">_xlfn.SWITCH(DATA_3_M[[#This Row],[WEATHERSIT]],1,"CLEAR SKY",2,"MIST SKY",3,"DARK SKY",4,"RAINY &amp; DARK SKY")</f>
        <v>CLEAR SKY</v>
      </c>
      <c r="Y9" s="7" t="str" cm="1">
        <f t="array" ref="Y9">_xlfn.SWITCH(DATA_3_M[[#This Row],[SEASON]],1,"WINTER",2,"SUMMER",3,"MONSOON",4,"POST MONSOON/AUTUMN")</f>
        <v>WINTER</v>
      </c>
    </row>
    <row r="10" spans="1:25" ht="12.75" x14ac:dyDescent="0.2">
      <c r="A10" s="7">
        <v>628</v>
      </c>
      <c r="B10" s="8">
        <v>40572</v>
      </c>
      <c r="C10" s="7">
        <v>1</v>
      </c>
      <c r="D10" s="7">
        <v>0</v>
      </c>
      <c r="E10" s="7">
        <v>1</v>
      </c>
      <c r="F10" s="7">
        <v>10</v>
      </c>
      <c r="G10" s="7" t="b">
        <v>0</v>
      </c>
      <c r="H10" s="7">
        <v>6</v>
      </c>
      <c r="I10" s="7">
        <v>2</v>
      </c>
      <c r="J10" s="26">
        <v>0.18</v>
      </c>
      <c r="K10" s="7">
        <v>0.21210000000000001</v>
      </c>
      <c r="L10" s="7">
        <v>0.64</v>
      </c>
      <c r="M10" s="7">
        <v>0.1045</v>
      </c>
      <c r="N10" s="7">
        <v>4</v>
      </c>
      <c r="O10" s="7">
        <v>51</v>
      </c>
      <c r="P10" s="7">
        <v>55</v>
      </c>
      <c r="Q10" s="7" t="str">
        <f>TEXT(DATA_3_M[[#This Row],[WEEKDAY]]+1,"DDD")</f>
        <v>Sat</v>
      </c>
      <c r="R10" s="26">
        <f>IF(DATA_3_M[[#This Row],[TEMP]]="",AVERAGE(DATA_3_M[TEMP]),DATA_3_M[[#This Row],[TEMP]])</f>
        <v>0.18</v>
      </c>
      <c r="S10" s="26">
        <f>ROUND(IF(DATA_3_M[[#This Row],[ATEMP]]="",AVERAGE(DATA_3_M[ATEMP]),DATA_3_M[[#This Row],[ATEMP]]),2)</f>
        <v>0.21</v>
      </c>
      <c r="T10" s="48">
        <f>ROUND(IF(DATA_3_M[[#This Row],[HUM]]="",AVERAGE(DATA_3_M[HUM]),DATA_3_M[[#This Row],[HUM]]),2)</f>
        <v>0.64</v>
      </c>
      <c r="U10" s="64">
        <f>TIME(DATA_3_M[[#This Row],[HR]],,)</f>
        <v>0.41666666666666669</v>
      </c>
      <c r="V10" s="7" t="str">
        <f>TEXT(DATA_3_M[[#This Row],[DTEDAY]],"MMM")</f>
        <v>Jan</v>
      </c>
      <c r="W10" s="7" t="str">
        <f>TEXT(DATA_3_M[[#This Row],[DTEDAY]],"YYY")</f>
        <v>2011</v>
      </c>
      <c r="X10" s="7" t="str" cm="1">
        <f t="array" ref="X10">_xlfn.SWITCH(DATA_3_M[[#This Row],[WEATHERSIT]],1,"CLEAR SKY",2,"MIST SKY",3,"DARK SKY",4,"RAINY &amp; DARK SKY")</f>
        <v>MIST SKY</v>
      </c>
      <c r="Y10" s="7" t="str" cm="1">
        <f t="array" ref="Y10">_xlfn.SWITCH(DATA_3_M[[#This Row],[SEASON]],1,"WINTER",2,"SUMMER",3,"MONSOON",4,"POST MONSOON/AUTUMN")</f>
        <v>WINTER</v>
      </c>
    </row>
    <row r="11" spans="1:25" ht="12.75" x14ac:dyDescent="0.2">
      <c r="A11" s="7">
        <v>629</v>
      </c>
      <c r="B11" s="8">
        <v>40572</v>
      </c>
      <c r="C11" s="7">
        <v>1</v>
      </c>
      <c r="D11" s="7">
        <v>0</v>
      </c>
      <c r="E11" s="7">
        <v>1</v>
      </c>
      <c r="F11" s="7">
        <v>11</v>
      </c>
      <c r="G11" s="7" t="b">
        <v>0</v>
      </c>
      <c r="H11" s="7">
        <v>6</v>
      </c>
      <c r="I11" s="7">
        <v>2</v>
      </c>
      <c r="J11" s="26">
        <v>0.18</v>
      </c>
      <c r="K11" s="7">
        <v>0.19700000000000001</v>
      </c>
      <c r="L11" s="7">
        <v>0.64</v>
      </c>
      <c r="M11" s="7">
        <v>0.1343</v>
      </c>
      <c r="N11" s="7">
        <v>4</v>
      </c>
      <c r="O11" s="7">
        <v>60</v>
      </c>
      <c r="P11" s="7">
        <v>64</v>
      </c>
      <c r="Q11" s="7" t="str">
        <f>TEXT(DATA_3_M[[#This Row],[WEEKDAY]]+1,"DDD")</f>
        <v>Sat</v>
      </c>
      <c r="R11" s="26">
        <f>IF(DATA_3_M[[#This Row],[TEMP]]="",AVERAGE(DATA_3_M[TEMP]),DATA_3_M[[#This Row],[TEMP]])</f>
        <v>0.18</v>
      </c>
      <c r="S11" s="26">
        <f>ROUND(IF(DATA_3_M[[#This Row],[ATEMP]]="",AVERAGE(DATA_3_M[ATEMP]),DATA_3_M[[#This Row],[ATEMP]]),2)</f>
        <v>0.2</v>
      </c>
      <c r="T11" s="48">
        <f>ROUND(IF(DATA_3_M[[#This Row],[HUM]]="",AVERAGE(DATA_3_M[HUM]),DATA_3_M[[#This Row],[HUM]]),2)</f>
        <v>0.64</v>
      </c>
      <c r="U11" s="64">
        <f>TIME(DATA_3_M[[#This Row],[HR]],,)</f>
        <v>0.45833333333333331</v>
      </c>
      <c r="V11" s="7" t="str">
        <f>TEXT(DATA_3_M[[#This Row],[DTEDAY]],"MMM")</f>
        <v>Jan</v>
      </c>
      <c r="W11" s="7" t="str">
        <f>TEXT(DATA_3_M[[#This Row],[DTEDAY]],"YYY")</f>
        <v>2011</v>
      </c>
      <c r="X11" s="7" t="str" cm="1">
        <f t="array" ref="X11">_xlfn.SWITCH(DATA_3_M[[#This Row],[WEATHERSIT]],1,"CLEAR SKY",2,"MIST SKY",3,"DARK SKY",4,"RAINY &amp; DARK SKY")</f>
        <v>MIST SKY</v>
      </c>
      <c r="Y11" s="7" t="str" cm="1">
        <f t="array" ref="Y11">_xlfn.SWITCH(DATA_3_M[[#This Row],[SEASON]],1,"WINTER",2,"SUMMER",3,"MONSOON",4,"POST MONSOON/AUTUMN")</f>
        <v>WINTER</v>
      </c>
    </row>
    <row r="12" spans="1:25" ht="12.75" x14ac:dyDescent="0.2">
      <c r="A12" s="7">
        <v>630</v>
      </c>
      <c r="B12" s="8">
        <v>40572</v>
      </c>
      <c r="C12" s="7">
        <v>1</v>
      </c>
      <c r="D12" s="7">
        <v>0</v>
      </c>
      <c r="E12" s="7">
        <v>1</v>
      </c>
      <c r="F12" s="7">
        <v>12</v>
      </c>
      <c r="G12" s="7" t="b">
        <v>0</v>
      </c>
      <c r="H12" s="7">
        <v>6</v>
      </c>
      <c r="I12" s="7">
        <v>2</v>
      </c>
      <c r="J12" s="26">
        <v>0.2</v>
      </c>
      <c r="K12" s="7">
        <v>0.19700000000000001</v>
      </c>
      <c r="L12" s="7">
        <v>0.59</v>
      </c>
      <c r="M12" s="7">
        <v>0.19400000000000001</v>
      </c>
      <c r="N12" s="7">
        <v>12</v>
      </c>
      <c r="O12" s="7">
        <v>66</v>
      </c>
      <c r="P12" s="7">
        <v>78</v>
      </c>
      <c r="Q12" s="7" t="str">
        <f>TEXT(DATA_3_M[[#This Row],[WEEKDAY]]+1,"DDD")</f>
        <v>Sat</v>
      </c>
      <c r="R12" s="26">
        <f>IF(DATA_3_M[[#This Row],[TEMP]]="",AVERAGE(DATA_3_M[TEMP]),DATA_3_M[[#This Row],[TEMP]])</f>
        <v>0.2</v>
      </c>
      <c r="S12" s="26">
        <f>ROUND(IF(DATA_3_M[[#This Row],[ATEMP]]="",AVERAGE(DATA_3_M[ATEMP]),DATA_3_M[[#This Row],[ATEMP]]),2)</f>
        <v>0.2</v>
      </c>
      <c r="T12" s="48">
        <f>ROUND(IF(DATA_3_M[[#This Row],[HUM]]="",AVERAGE(DATA_3_M[HUM]),DATA_3_M[[#This Row],[HUM]]),2)</f>
        <v>0.59</v>
      </c>
      <c r="U12" s="64">
        <f>TIME(DATA_3_M[[#This Row],[HR]],,)</f>
        <v>0.5</v>
      </c>
      <c r="V12" s="7" t="str">
        <f>TEXT(DATA_3_M[[#This Row],[DTEDAY]],"MMM")</f>
        <v>Jan</v>
      </c>
      <c r="W12" s="7" t="str">
        <f>TEXT(DATA_3_M[[#This Row],[DTEDAY]],"YYY")</f>
        <v>2011</v>
      </c>
      <c r="X12" s="7" t="str" cm="1">
        <f t="array" ref="X12">_xlfn.SWITCH(DATA_3_M[[#This Row],[WEATHERSIT]],1,"CLEAR SKY",2,"MIST SKY",3,"DARK SKY",4,"RAINY &amp; DARK SKY")</f>
        <v>MIST SKY</v>
      </c>
      <c r="Y12" s="7" t="str" cm="1">
        <f t="array" ref="Y12">_xlfn.SWITCH(DATA_3_M[[#This Row],[SEASON]],1,"WINTER",2,"SUMMER",3,"MONSOON",4,"POST MONSOON/AUTUMN")</f>
        <v>WINTER</v>
      </c>
    </row>
    <row r="13" spans="1:25" ht="12.75" x14ac:dyDescent="0.2">
      <c r="A13" s="7">
        <v>631</v>
      </c>
      <c r="B13" s="8">
        <v>40572</v>
      </c>
      <c r="C13" s="7">
        <v>1</v>
      </c>
      <c r="D13" s="7">
        <v>0</v>
      </c>
      <c r="E13" s="7">
        <v>1</v>
      </c>
      <c r="F13" s="7">
        <v>13</v>
      </c>
      <c r="G13" s="7" t="b">
        <v>0</v>
      </c>
      <c r="H13" s="7">
        <v>6</v>
      </c>
      <c r="I13" s="7">
        <v>2</v>
      </c>
      <c r="J13" s="26">
        <v>0.22</v>
      </c>
      <c r="K13" s="7">
        <v>0.2273</v>
      </c>
      <c r="L13" s="7">
        <v>0.55000000000000004</v>
      </c>
      <c r="M13" s="7">
        <v>0.16420000000000001</v>
      </c>
      <c r="N13" s="7">
        <v>9</v>
      </c>
      <c r="O13" s="7">
        <v>56</v>
      </c>
      <c r="P13" s="7">
        <v>65</v>
      </c>
      <c r="Q13" s="7" t="str">
        <f>TEXT(DATA_3_M[[#This Row],[WEEKDAY]]+1,"DDD")</f>
        <v>Sat</v>
      </c>
      <c r="R13" s="26">
        <f>IF(DATA_3_M[[#This Row],[TEMP]]="",AVERAGE(DATA_3_M[TEMP]),DATA_3_M[[#This Row],[TEMP]])</f>
        <v>0.22</v>
      </c>
      <c r="S13" s="26">
        <f>ROUND(IF(DATA_3_M[[#This Row],[ATEMP]]="",AVERAGE(DATA_3_M[ATEMP]),DATA_3_M[[#This Row],[ATEMP]]),2)</f>
        <v>0.23</v>
      </c>
      <c r="T13" s="48">
        <f>ROUND(IF(DATA_3_M[[#This Row],[HUM]]="",AVERAGE(DATA_3_M[HUM]),DATA_3_M[[#This Row],[HUM]]),2)</f>
        <v>0.55000000000000004</v>
      </c>
      <c r="U13" s="64">
        <f>TIME(DATA_3_M[[#This Row],[HR]],,)</f>
        <v>0.54166666666666663</v>
      </c>
      <c r="V13" s="7" t="str">
        <f>TEXT(DATA_3_M[[#This Row],[DTEDAY]],"MMM")</f>
        <v>Jan</v>
      </c>
      <c r="W13" s="7" t="str">
        <f>TEXT(DATA_3_M[[#This Row],[DTEDAY]],"YYY")</f>
        <v>2011</v>
      </c>
      <c r="X13" s="7" t="str" cm="1">
        <f t="array" ref="X13">_xlfn.SWITCH(DATA_3_M[[#This Row],[WEATHERSIT]],1,"CLEAR SKY",2,"MIST SKY",3,"DARK SKY",4,"RAINY &amp; DARK SKY")</f>
        <v>MIST SKY</v>
      </c>
      <c r="Y13" s="7" t="str" cm="1">
        <f t="array" ref="Y13">_xlfn.SWITCH(DATA_3_M[[#This Row],[SEASON]],1,"WINTER",2,"SUMMER",3,"MONSOON",4,"POST MONSOON/AUTUMN")</f>
        <v>WINTER</v>
      </c>
    </row>
    <row r="14" spans="1:25" ht="12.75" x14ac:dyDescent="0.2">
      <c r="A14" s="7">
        <v>632</v>
      </c>
      <c r="B14" s="8">
        <v>40572</v>
      </c>
      <c r="C14" s="7">
        <v>1</v>
      </c>
      <c r="D14" s="7">
        <v>0</v>
      </c>
      <c r="E14" s="7">
        <v>1</v>
      </c>
      <c r="F14" s="7">
        <v>14</v>
      </c>
      <c r="G14" s="7" t="b">
        <v>0</v>
      </c>
      <c r="H14" s="7">
        <v>6</v>
      </c>
      <c r="I14" s="7">
        <v>2</v>
      </c>
      <c r="J14" s="26">
        <v>0.22</v>
      </c>
      <c r="K14" s="7">
        <v>0.2273</v>
      </c>
      <c r="L14" s="7">
        <v>0.6</v>
      </c>
      <c r="M14" s="7">
        <v>0.1343</v>
      </c>
      <c r="N14" s="7">
        <v>10</v>
      </c>
      <c r="O14" s="7">
        <v>89</v>
      </c>
      <c r="P14" s="7">
        <v>99</v>
      </c>
      <c r="Q14" s="7" t="str">
        <f>TEXT(DATA_3_M[[#This Row],[WEEKDAY]]+1,"DDD")</f>
        <v>Sat</v>
      </c>
      <c r="R14" s="26">
        <f>IF(DATA_3_M[[#This Row],[TEMP]]="",AVERAGE(DATA_3_M[TEMP]),DATA_3_M[[#This Row],[TEMP]])</f>
        <v>0.22</v>
      </c>
      <c r="S14" s="26">
        <f>ROUND(IF(DATA_3_M[[#This Row],[ATEMP]]="",AVERAGE(DATA_3_M[ATEMP]),DATA_3_M[[#This Row],[ATEMP]]),2)</f>
        <v>0.23</v>
      </c>
      <c r="T14" s="48">
        <f>ROUND(IF(DATA_3_M[[#This Row],[HUM]]="",AVERAGE(DATA_3_M[HUM]),DATA_3_M[[#This Row],[HUM]]),2)</f>
        <v>0.6</v>
      </c>
      <c r="U14" s="64">
        <f>TIME(DATA_3_M[[#This Row],[HR]],,)</f>
        <v>0.58333333333333337</v>
      </c>
      <c r="V14" s="7" t="str">
        <f>TEXT(DATA_3_M[[#This Row],[DTEDAY]],"MMM")</f>
        <v>Jan</v>
      </c>
      <c r="W14" s="7" t="str">
        <f>TEXT(DATA_3_M[[#This Row],[DTEDAY]],"YYY")</f>
        <v>2011</v>
      </c>
      <c r="X14" s="7" t="str" cm="1">
        <f t="array" ref="X14">_xlfn.SWITCH(DATA_3_M[[#This Row],[WEATHERSIT]],1,"CLEAR SKY",2,"MIST SKY",3,"DARK SKY",4,"RAINY &amp; DARK SKY")</f>
        <v>MIST SKY</v>
      </c>
      <c r="Y14" s="7" t="str" cm="1">
        <f t="array" ref="Y14">_xlfn.SWITCH(DATA_3_M[[#This Row],[SEASON]],1,"WINTER",2,"SUMMER",3,"MONSOON",4,"POST MONSOON/AUTUMN")</f>
        <v>WINTER</v>
      </c>
    </row>
    <row r="15" spans="1:25" ht="12.75" x14ac:dyDescent="0.2">
      <c r="A15" s="7">
        <v>633</v>
      </c>
      <c r="B15" s="8">
        <v>40572</v>
      </c>
      <c r="C15" s="7">
        <v>1</v>
      </c>
      <c r="D15" s="7">
        <v>0</v>
      </c>
      <c r="E15" s="7">
        <v>1</v>
      </c>
      <c r="F15" s="7">
        <v>15</v>
      </c>
      <c r="G15" s="7" t="b">
        <v>0</v>
      </c>
      <c r="H15" s="7">
        <v>6</v>
      </c>
      <c r="I15" s="7">
        <v>1</v>
      </c>
      <c r="J15" s="26">
        <v>0.22</v>
      </c>
      <c r="K15" s="7">
        <v>0.21210000000000001</v>
      </c>
      <c r="L15" s="7">
        <v>0.69</v>
      </c>
      <c r="M15" s="7">
        <v>0.25369999999999998</v>
      </c>
      <c r="N15" s="7">
        <v>22</v>
      </c>
      <c r="O15" s="7">
        <v>98</v>
      </c>
      <c r="P15" s="7">
        <v>120</v>
      </c>
      <c r="Q15" s="7" t="str">
        <f>TEXT(DATA_3_M[[#This Row],[WEEKDAY]]+1,"DDD")</f>
        <v>Sat</v>
      </c>
      <c r="R15" s="26">
        <f>IF(DATA_3_M[[#This Row],[TEMP]]="",AVERAGE(DATA_3_M[TEMP]),DATA_3_M[[#This Row],[TEMP]])</f>
        <v>0.22</v>
      </c>
      <c r="S15" s="26">
        <f>ROUND(IF(DATA_3_M[[#This Row],[ATEMP]]="",AVERAGE(DATA_3_M[ATEMP]),DATA_3_M[[#This Row],[ATEMP]]),2)</f>
        <v>0.21</v>
      </c>
      <c r="T15" s="48">
        <f>ROUND(IF(DATA_3_M[[#This Row],[HUM]]="",AVERAGE(DATA_3_M[HUM]),DATA_3_M[[#This Row],[HUM]]),2)</f>
        <v>0.69</v>
      </c>
      <c r="U15" s="64">
        <f>TIME(DATA_3_M[[#This Row],[HR]],,)</f>
        <v>0.625</v>
      </c>
      <c r="V15" s="7" t="str">
        <f>TEXT(DATA_3_M[[#This Row],[DTEDAY]],"MMM")</f>
        <v>Jan</v>
      </c>
      <c r="W15" s="7" t="str">
        <f>TEXT(DATA_3_M[[#This Row],[DTEDAY]],"YYY")</f>
        <v>2011</v>
      </c>
      <c r="X15" s="7" t="str" cm="1">
        <f t="array" ref="X15">_xlfn.SWITCH(DATA_3_M[[#This Row],[WEATHERSIT]],1,"CLEAR SKY",2,"MIST SKY",3,"DARK SKY",4,"RAINY &amp; DARK SKY")</f>
        <v>CLEAR SKY</v>
      </c>
      <c r="Y15" s="7" t="str" cm="1">
        <f t="array" ref="Y15">_xlfn.SWITCH(DATA_3_M[[#This Row],[SEASON]],1,"WINTER",2,"SUMMER",3,"MONSOON",4,"POST MONSOON/AUTUMN")</f>
        <v>WINTER</v>
      </c>
    </row>
    <row r="16" spans="1:25" ht="12.75" x14ac:dyDescent="0.2">
      <c r="A16" s="7">
        <v>634</v>
      </c>
      <c r="B16" s="8">
        <v>40572</v>
      </c>
      <c r="C16" s="7">
        <v>1</v>
      </c>
      <c r="D16" s="7">
        <v>0</v>
      </c>
      <c r="E16" s="7">
        <v>1</v>
      </c>
      <c r="F16" s="7">
        <v>16</v>
      </c>
      <c r="G16" s="7" t="b">
        <v>0</v>
      </c>
      <c r="H16" s="7">
        <v>6</v>
      </c>
      <c r="I16" s="7">
        <v>1</v>
      </c>
      <c r="J16" s="26">
        <v>0.24</v>
      </c>
      <c r="K16" s="7">
        <v>0.2424</v>
      </c>
      <c r="L16" s="7">
        <v>0.6</v>
      </c>
      <c r="M16" s="7">
        <v>0.16420000000000001</v>
      </c>
      <c r="N16" s="7">
        <v>19</v>
      </c>
      <c r="O16" s="7">
        <v>88</v>
      </c>
      <c r="P16" s="7">
        <v>107</v>
      </c>
      <c r="Q16" s="7" t="str">
        <f>TEXT(DATA_3_M[[#This Row],[WEEKDAY]]+1,"DDD")</f>
        <v>Sat</v>
      </c>
      <c r="R16" s="26">
        <f>IF(DATA_3_M[[#This Row],[TEMP]]="",AVERAGE(DATA_3_M[TEMP]),DATA_3_M[[#This Row],[TEMP]])</f>
        <v>0.24</v>
      </c>
      <c r="S16" s="26">
        <f>ROUND(IF(DATA_3_M[[#This Row],[ATEMP]]="",AVERAGE(DATA_3_M[ATEMP]),DATA_3_M[[#This Row],[ATEMP]]),2)</f>
        <v>0.24</v>
      </c>
      <c r="T16" s="48">
        <f>ROUND(IF(DATA_3_M[[#This Row],[HUM]]="",AVERAGE(DATA_3_M[HUM]),DATA_3_M[[#This Row],[HUM]]),2)</f>
        <v>0.6</v>
      </c>
      <c r="U16" s="64">
        <f>TIME(DATA_3_M[[#This Row],[HR]],,)</f>
        <v>0.66666666666666663</v>
      </c>
      <c r="V16" s="7" t="str">
        <f>TEXT(DATA_3_M[[#This Row],[DTEDAY]],"MMM")</f>
        <v>Jan</v>
      </c>
      <c r="W16" s="7" t="str">
        <f>TEXT(DATA_3_M[[#This Row],[DTEDAY]],"YYY")</f>
        <v>2011</v>
      </c>
      <c r="X16" s="7" t="str" cm="1">
        <f t="array" ref="X16">_xlfn.SWITCH(DATA_3_M[[#This Row],[WEATHERSIT]],1,"CLEAR SKY",2,"MIST SKY",3,"DARK SKY",4,"RAINY &amp; DARK SKY")</f>
        <v>CLEAR SKY</v>
      </c>
      <c r="Y16" s="7" t="str" cm="1">
        <f t="array" ref="Y16">_xlfn.SWITCH(DATA_3_M[[#This Row],[SEASON]],1,"WINTER",2,"SUMMER",3,"MONSOON",4,"POST MONSOON/AUTUMN")</f>
        <v>WINTER</v>
      </c>
    </row>
    <row r="17" spans="1:25" ht="12.75" x14ac:dyDescent="0.2">
      <c r="A17" s="7">
        <v>635</v>
      </c>
      <c r="B17" s="8">
        <v>40572</v>
      </c>
      <c r="C17" s="7">
        <v>1</v>
      </c>
      <c r="D17" s="7">
        <v>0</v>
      </c>
      <c r="E17" s="7">
        <v>1</v>
      </c>
      <c r="F17" s="7">
        <v>17</v>
      </c>
      <c r="G17" s="7" t="b">
        <v>0</v>
      </c>
      <c r="H17" s="7">
        <v>6</v>
      </c>
      <c r="I17" s="7">
        <v>1</v>
      </c>
      <c r="J17" s="26">
        <v>0.24</v>
      </c>
      <c r="K17" s="7">
        <v>0.28789999999999999</v>
      </c>
      <c r="L17" s="7">
        <v>0.6</v>
      </c>
      <c r="M17" s="23">
        <v>0</v>
      </c>
      <c r="N17" s="7">
        <v>9</v>
      </c>
      <c r="O17" s="7">
        <v>82</v>
      </c>
      <c r="P17" s="7">
        <v>91</v>
      </c>
      <c r="Q17" s="7" t="str">
        <f>TEXT(DATA_3_M[[#This Row],[WEEKDAY]]+1,"DDD")</f>
        <v>Sat</v>
      </c>
      <c r="R17" s="26">
        <f>IF(DATA_3_M[[#This Row],[TEMP]]="",AVERAGE(DATA_3_M[TEMP]),DATA_3_M[[#This Row],[TEMP]])</f>
        <v>0.24</v>
      </c>
      <c r="S17" s="26">
        <f>ROUND(IF(DATA_3_M[[#This Row],[ATEMP]]="",AVERAGE(DATA_3_M[ATEMP]),DATA_3_M[[#This Row],[ATEMP]]),2)</f>
        <v>0.28999999999999998</v>
      </c>
      <c r="T17" s="48">
        <f>ROUND(IF(DATA_3_M[[#This Row],[HUM]]="",AVERAGE(DATA_3_M[HUM]),DATA_3_M[[#This Row],[HUM]]),2)</f>
        <v>0.6</v>
      </c>
      <c r="U17" s="64">
        <f>TIME(DATA_3_M[[#This Row],[HR]],,)</f>
        <v>0.70833333333333337</v>
      </c>
      <c r="V17" s="7" t="str">
        <f>TEXT(DATA_3_M[[#This Row],[DTEDAY]],"MMM")</f>
        <v>Jan</v>
      </c>
      <c r="W17" s="7" t="str">
        <f>TEXT(DATA_3_M[[#This Row],[DTEDAY]],"YYY")</f>
        <v>2011</v>
      </c>
      <c r="X17" s="7" t="str" cm="1">
        <f t="array" ref="X17">_xlfn.SWITCH(DATA_3_M[[#This Row],[WEATHERSIT]],1,"CLEAR SKY",2,"MIST SKY",3,"DARK SKY",4,"RAINY &amp; DARK SKY")</f>
        <v>CLEAR SKY</v>
      </c>
      <c r="Y17" s="7" t="str" cm="1">
        <f t="array" ref="Y17">_xlfn.SWITCH(DATA_3_M[[#This Row],[SEASON]],1,"WINTER",2,"SUMMER",3,"MONSOON",4,"POST MONSOON/AUTUMN")</f>
        <v>WINTER</v>
      </c>
    </row>
    <row r="18" spans="1:25" ht="12.75" x14ac:dyDescent="0.2">
      <c r="A18" s="7">
        <v>636</v>
      </c>
      <c r="B18" s="8">
        <v>40572</v>
      </c>
      <c r="C18" s="7">
        <v>1</v>
      </c>
      <c r="D18" s="7">
        <v>0</v>
      </c>
      <c r="E18" s="7">
        <v>1</v>
      </c>
      <c r="F18" s="7">
        <v>18</v>
      </c>
      <c r="G18" s="7" t="b">
        <v>0</v>
      </c>
      <c r="H18" s="7">
        <v>6</v>
      </c>
      <c r="I18" s="7">
        <v>1</v>
      </c>
      <c r="J18" s="26">
        <v>0.22</v>
      </c>
      <c r="K18" s="7">
        <v>0.2273</v>
      </c>
      <c r="L18" s="7">
        <v>0.69</v>
      </c>
      <c r="M18" s="7">
        <v>0.1343</v>
      </c>
      <c r="N18" s="7">
        <v>9</v>
      </c>
      <c r="O18" s="7">
        <v>59</v>
      </c>
      <c r="P18" s="7">
        <v>68</v>
      </c>
      <c r="Q18" s="7" t="str">
        <f>TEXT(DATA_3_M[[#This Row],[WEEKDAY]]+1,"DDD")</f>
        <v>Sat</v>
      </c>
      <c r="R18" s="26">
        <f>IF(DATA_3_M[[#This Row],[TEMP]]="",AVERAGE(DATA_3_M[TEMP]),DATA_3_M[[#This Row],[TEMP]])</f>
        <v>0.22</v>
      </c>
      <c r="S18" s="26">
        <f>ROUND(IF(DATA_3_M[[#This Row],[ATEMP]]="",AVERAGE(DATA_3_M[ATEMP]),DATA_3_M[[#This Row],[ATEMP]]),2)</f>
        <v>0.23</v>
      </c>
      <c r="T18" s="48">
        <f>ROUND(IF(DATA_3_M[[#This Row],[HUM]]="",AVERAGE(DATA_3_M[HUM]),DATA_3_M[[#This Row],[HUM]]),2)</f>
        <v>0.69</v>
      </c>
      <c r="U18" s="64">
        <f>TIME(DATA_3_M[[#This Row],[HR]],,)</f>
        <v>0.75</v>
      </c>
      <c r="V18" s="7" t="str">
        <f>TEXT(DATA_3_M[[#This Row],[DTEDAY]],"MMM")</f>
        <v>Jan</v>
      </c>
      <c r="W18" s="7" t="str">
        <f>TEXT(DATA_3_M[[#This Row],[DTEDAY]],"YYY")</f>
        <v>2011</v>
      </c>
      <c r="X18" s="7" t="str" cm="1">
        <f t="array" ref="X18">_xlfn.SWITCH(DATA_3_M[[#This Row],[WEATHERSIT]],1,"CLEAR SKY",2,"MIST SKY",3,"DARK SKY",4,"RAINY &amp; DARK SKY")</f>
        <v>CLEAR SKY</v>
      </c>
      <c r="Y18" s="7" t="str" cm="1">
        <f t="array" ref="Y18">_xlfn.SWITCH(DATA_3_M[[#This Row],[SEASON]],1,"WINTER",2,"SUMMER",3,"MONSOON",4,"POST MONSOON/AUTUMN")</f>
        <v>WINTER</v>
      </c>
    </row>
    <row r="19" spans="1:25" ht="12.75" x14ac:dyDescent="0.2">
      <c r="A19" s="7">
        <v>637</v>
      </c>
      <c r="B19" s="8">
        <v>40572</v>
      </c>
      <c r="C19" s="7">
        <v>1</v>
      </c>
      <c r="D19" s="7">
        <v>0</v>
      </c>
      <c r="E19" s="7">
        <v>1</v>
      </c>
      <c r="F19" s="7">
        <v>19</v>
      </c>
      <c r="G19" s="7" t="b">
        <v>0</v>
      </c>
      <c r="H19" s="7">
        <v>6</v>
      </c>
      <c r="I19" s="7">
        <v>2</v>
      </c>
      <c r="J19" s="26">
        <v>0.22</v>
      </c>
      <c r="K19" s="7">
        <v>0.21210000000000001</v>
      </c>
      <c r="L19" s="7">
        <v>0.69</v>
      </c>
      <c r="M19" s="7">
        <v>0.25369999999999998</v>
      </c>
      <c r="N19" s="7">
        <v>6</v>
      </c>
      <c r="O19" s="7">
        <v>52</v>
      </c>
      <c r="P19" s="7">
        <v>58</v>
      </c>
      <c r="Q19" s="7" t="str">
        <f>TEXT(DATA_3_M[[#This Row],[WEEKDAY]]+1,"DDD")</f>
        <v>Sat</v>
      </c>
      <c r="R19" s="26">
        <f>IF(DATA_3_M[[#This Row],[TEMP]]="",AVERAGE(DATA_3_M[TEMP]),DATA_3_M[[#This Row],[TEMP]])</f>
        <v>0.22</v>
      </c>
      <c r="S19" s="26">
        <f>ROUND(IF(DATA_3_M[[#This Row],[ATEMP]]="",AVERAGE(DATA_3_M[ATEMP]),DATA_3_M[[#This Row],[ATEMP]]),2)</f>
        <v>0.21</v>
      </c>
      <c r="T19" s="48">
        <f>ROUND(IF(DATA_3_M[[#This Row],[HUM]]="",AVERAGE(DATA_3_M[HUM]),DATA_3_M[[#This Row],[HUM]]),2)</f>
        <v>0.69</v>
      </c>
      <c r="U19" s="64">
        <f>TIME(DATA_3_M[[#This Row],[HR]],,)</f>
        <v>0.79166666666666663</v>
      </c>
      <c r="V19" s="7" t="str">
        <f>TEXT(DATA_3_M[[#This Row],[DTEDAY]],"MMM")</f>
        <v>Jan</v>
      </c>
      <c r="W19" s="7" t="str">
        <f>TEXT(DATA_3_M[[#This Row],[DTEDAY]],"YYY")</f>
        <v>2011</v>
      </c>
      <c r="X19" s="7" t="str" cm="1">
        <f t="array" ref="X19">_xlfn.SWITCH(DATA_3_M[[#This Row],[WEATHERSIT]],1,"CLEAR SKY",2,"MIST SKY",3,"DARK SKY",4,"RAINY &amp; DARK SKY")</f>
        <v>MIST SKY</v>
      </c>
      <c r="Y19" s="7" t="str" cm="1">
        <f t="array" ref="Y19">_xlfn.SWITCH(DATA_3_M[[#This Row],[SEASON]],1,"WINTER",2,"SUMMER",3,"MONSOON",4,"POST MONSOON/AUTUMN")</f>
        <v>WINTER</v>
      </c>
    </row>
    <row r="20" spans="1:25" ht="12.75" x14ac:dyDescent="0.2">
      <c r="A20" s="7">
        <v>638</v>
      </c>
      <c r="B20" s="8">
        <v>40572</v>
      </c>
      <c r="C20" s="7">
        <v>1</v>
      </c>
      <c r="D20" s="7">
        <v>0</v>
      </c>
      <c r="E20" s="7">
        <v>1</v>
      </c>
      <c r="F20" s="7">
        <v>20</v>
      </c>
      <c r="G20" s="7" t="b">
        <v>0</v>
      </c>
      <c r="H20" s="7">
        <v>6</v>
      </c>
      <c r="I20" s="7">
        <v>1</v>
      </c>
      <c r="J20" s="26">
        <v>0.18</v>
      </c>
      <c r="K20" s="7">
        <v>0.21210000000000001</v>
      </c>
      <c r="L20" s="7">
        <v>0.74</v>
      </c>
      <c r="M20" s="7">
        <v>8.9599999999999999E-2</v>
      </c>
      <c r="N20" s="7">
        <v>1</v>
      </c>
      <c r="O20" s="7">
        <v>42</v>
      </c>
      <c r="P20" s="7">
        <v>43</v>
      </c>
      <c r="Q20" s="7" t="str">
        <f>TEXT(DATA_3_M[[#This Row],[WEEKDAY]]+1,"DDD")</f>
        <v>Sat</v>
      </c>
      <c r="R20" s="26">
        <f>IF(DATA_3_M[[#This Row],[TEMP]]="",AVERAGE(DATA_3_M[TEMP]),DATA_3_M[[#This Row],[TEMP]])</f>
        <v>0.18</v>
      </c>
      <c r="S20" s="26">
        <f>ROUND(IF(DATA_3_M[[#This Row],[ATEMP]]="",AVERAGE(DATA_3_M[ATEMP]),DATA_3_M[[#This Row],[ATEMP]]),2)</f>
        <v>0.21</v>
      </c>
      <c r="T20" s="48">
        <f>ROUND(IF(DATA_3_M[[#This Row],[HUM]]="",AVERAGE(DATA_3_M[HUM]),DATA_3_M[[#This Row],[HUM]]),2)</f>
        <v>0.74</v>
      </c>
      <c r="U20" s="64">
        <f>TIME(DATA_3_M[[#This Row],[HR]],,)</f>
        <v>0.83333333333333337</v>
      </c>
      <c r="V20" s="7" t="str">
        <f>TEXT(DATA_3_M[[#This Row],[DTEDAY]],"MMM")</f>
        <v>Jan</v>
      </c>
      <c r="W20" s="7" t="str">
        <f>TEXT(DATA_3_M[[#This Row],[DTEDAY]],"YYY")</f>
        <v>2011</v>
      </c>
      <c r="X20" s="7" t="str" cm="1">
        <f t="array" ref="X20">_xlfn.SWITCH(DATA_3_M[[#This Row],[WEATHERSIT]],1,"CLEAR SKY",2,"MIST SKY",3,"DARK SKY",4,"RAINY &amp; DARK SKY")</f>
        <v>CLEAR SKY</v>
      </c>
      <c r="Y20" s="7" t="str" cm="1">
        <f t="array" ref="Y20">_xlfn.SWITCH(DATA_3_M[[#This Row],[SEASON]],1,"WINTER",2,"SUMMER",3,"MONSOON",4,"POST MONSOON/AUTUMN")</f>
        <v>WINTER</v>
      </c>
    </row>
    <row r="21" spans="1:25" ht="12.75" x14ac:dyDescent="0.2">
      <c r="A21" s="7">
        <v>639</v>
      </c>
      <c r="B21" s="8">
        <v>40572</v>
      </c>
      <c r="C21" s="7">
        <v>1</v>
      </c>
      <c r="D21" s="7">
        <v>0</v>
      </c>
      <c r="E21" s="7">
        <v>1</v>
      </c>
      <c r="F21" s="7">
        <v>21</v>
      </c>
      <c r="G21" s="7" t="b">
        <v>0</v>
      </c>
      <c r="H21" s="7">
        <v>6</v>
      </c>
      <c r="I21" s="7">
        <v>1</v>
      </c>
      <c r="J21" s="26">
        <v>0.18</v>
      </c>
      <c r="K21" s="7">
        <v>0.21210000000000001</v>
      </c>
      <c r="L21" s="7">
        <v>0.74</v>
      </c>
      <c r="M21" s="7">
        <v>8.9599999999999999E-2</v>
      </c>
      <c r="N21" s="7">
        <v>1</v>
      </c>
      <c r="O21" s="7">
        <v>35</v>
      </c>
      <c r="P21" s="7">
        <v>36</v>
      </c>
      <c r="Q21" s="7" t="str">
        <f>TEXT(DATA_3_M[[#This Row],[WEEKDAY]]+1,"DDD")</f>
        <v>Sat</v>
      </c>
      <c r="R21" s="26">
        <f>IF(DATA_3_M[[#This Row],[TEMP]]="",AVERAGE(DATA_3_M[TEMP]),DATA_3_M[[#This Row],[TEMP]])</f>
        <v>0.18</v>
      </c>
      <c r="S21" s="26">
        <f>ROUND(IF(DATA_3_M[[#This Row],[ATEMP]]="",AVERAGE(DATA_3_M[ATEMP]),DATA_3_M[[#This Row],[ATEMP]]),2)</f>
        <v>0.21</v>
      </c>
      <c r="T21" s="48">
        <f>ROUND(IF(DATA_3_M[[#This Row],[HUM]]="",AVERAGE(DATA_3_M[HUM]),DATA_3_M[[#This Row],[HUM]]),2)</f>
        <v>0.74</v>
      </c>
      <c r="U21" s="64">
        <f>TIME(DATA_3_M[[#This Row],[HR]],,)</f>
        <v>0.875</v>
      </c>
      <c r="V21" s="7" t="str">
        <f>TEXT(DATA_3_M[[#This Row],[DTEDAY]],"MMM")</f>
        <v>Jan</v>
      </c>
      <c r="W21" s="7" t="str">
        <f>TEXT(DATA_3_M[[#This Row],[DTEDAY]],"YYY")</f>
        <v>2011</v>
      </c>
      <c r="X21" s="7" t="str" cm="1">
        <f t="array" ref="X21">_xlfn.SWITCH(DATA_3_M[[#This Row],[WEATHERSIT]],1,"CLEAR SKY",2,"MIST SKY",3,"DARK SKY",4,"RAINY &amp; DARK SKY")</f>
        <v>CLEAR SKY</v>
      </c>
      <c r="Y21" s="7" t="str" cm="1">
        <f t="array" ref="Y21">_xlfn.SWITCH(DATA_3_M[[#This Row],[SEASON]],1,"WINTER",2,"SUMMER",3,"MONSOON",4,"POST MONSOON/AUTUMN")</f>
        <v>WINTER</v>
      </c>
    </row>
    <row r="22" spans="1:25" ht="12.75" x14ac:dyDescent="0.2">
      <c r="A22" s="7">
        <v>640</v>
      </c>
      <c r="B22" s="8">
        <v>40572</v>
      </c>
      <c r="C22" s="7">
        <v>1</v>
      </c>
      <c r="D22" s="7">
        <v>0</v>
      </c>
      <c r="E22" s="7">
        <v>1</v>
      </c>
      <c r="F22" s="7">
        <v>22</v>
      </c>
      <c r="G22" s="7" t="b">
        <v>0</v>
      </c>
      <c r="H22" s="7">
        <v>6</v>
      </c>
      <c r="I22" s="7">
        <v>1</v>
      </c>
      <c r="J22" s="26">
        <v>0.16</v>
      </c>
      <c r="K22" s="7">
        <v>0.19700000000000001</v>
      </c>
      <c r="L22" s="7">
        <v>0.8</v>
      </c>
      <c r="M22" s="7">
        <v>8.9599999999999999E-2</v>
      </c>
      <c r="N22" s="7">
        <v>4</v>
      </c>
      <c r="O22" s="7">
        <v>28</v>
      </c>
      <c r="P22" s="7">
        <v>32</v>
      </c>
      <c r="Q22" s="7" t="str">
        <f>TEXT(DATA_3_M[[#This Row],[WEEKDAY]]+1,"DDD")</f>
        <v>Sat</v>
      </c>
      <c r="R22" s="26">
        <f>IF(DATA_3_M[[#This Row],[TEMP]]="",AVERAGE(DATA_3_M[TEMP]),DATA_3_M[[#This Row],[TEMP]])</f>
        <v>0.16</v>
      </c>
      <c r="S22" s="26">
        <f>ROUND(IF(DATA_3_M[[#This Row],[ATEMP]]="",AVERAGE(DATA_3_M[ATEMP]),DATA_3_M[[#This Row],[ATEMP]]),2)</f>
        <v>0.2</v>
      </c>
      <c r="T22" s="48">
        <f>ROUND(IF(DATA_3_M[[#This Row],[HUM]]="",AVERAGE(DATA_3_M[HUM]),DATA_3_M[[#This Row],[HUM]]),2)</f>
        <v>0.8</v>
      </c>
      <c r="U22" s="64">
        <f>TIME(DATA_3_M[[#This Row],[HR]],,)</f>
        <v>0.91666666666666663</v>
      </c>
      <c r="V22" s="7" t="str">
        <f>TEXT(DATA_3_M[[#This Row],[DTEDAY]],"MMM")</f>
        <v>Jan</v>
      </c>
      <c r="W22" s="7" t="str">
        <f>TEXT(DATA_3_M[[#This Row],[DTEDAY]],"YYY")</f>
        <v>2011</v>
      </c>
      <c r="X22" s="7" t="str" cm="1">
        <f t="array" ref="X22">_xlfn.SWITCH(DATA_3_M[[#This Row],[WEATHERSIT]],1,"CLEAR SKY",2,"MIST SKY",3,"DARK SKY",4,"RAINY &amp; DARK SKY")</f>
        <v>CLEAR SKY</v>
      </c>
      <c r="Y22" s="7" t="str" cm="1">
        <f t="array" ref="Y22">_xlfn.SWITCH(DATA_3_M[[#This Row],[SEASON]],1,"WINTER",2,"SUMMER",3,"MONSOON",4,"POST MONSOON/AUTUMN")</f>
        <v>WINTER</v>
      </c>
    </row>
    <row r="23" spans="1:25" ht="12.75" x14ac:dyDescent="0.2">
      <c r="A23" s="7">
        <v>641</v>
      </c>
      <c r="B23" s="8">
        <v>40572</v>
      </c>
      <c r="C23" s="7">
        <v>1</v>
      </c>
      <c r="D23" s="7">
        <v>0</v>
      </c>
      <c r="E23" s="7">
        <v>1</v>
      </c>
      <c r="F23" s="7">
        <v>23</v>
      </c>
      <c r="G23" s="7" t="b">
        <v>0</v>
      </c>
      <c r="H23" s="7">
        <v>6</v>
      </c>
      <c r="I23" s="7">
        <v>1</v>
      </c>
      <c r="J23" s="26">
        <v>0.16</v>
      </c>
      <c r="K23" s="7">
        <v>0.19700000000000001</v>
      </c>
      <c r="L23" s="7">
        <v>0.8</v>
      </c>
      <c r="M23" s="7">
        <v>8.9599999999999999E-2</v>
      </c>
      <c r="N23" s="7">
        <v>3</v>
      </c>
      <c r="O23" s="7">
        <v>30</v>
      </c>
      <c r="P23" s="7">
        <v>33</v>
      </c>
      <c r="Q23" s="7" t="str">
        <f>TEXT(DATA_3_M[[#This Row],[WEEKDAY]]+1,"DDD")</f>
        <v>Sat</v>
      </c>
      <c r="R23" s="26">
        <f>IF(DATA_3_M[[#This Row],[TEMP]]="",AVERAGE(DATA_3_M[TEMP]),DATA_3_M[[#This Row],[TEMP]])</f>
        <v>0.16</v>
      </c>
      <c r="S23" s="26">
        <f>ROUND(IF(DATA_3_M[[#This Row],[ATEMP]]="",AVERAGE(DATA_3_M[ATEMP]),DATA_3_M[[#This Row],[ATEMP]]),2)</f>
        <v>0.2</v>
      </c>
      <c r="T23" s="48">
        <f>ROUND(IF(DATA_3_M[[#This Row],[HUM]]="",AVERAGE(DATA_3_M[HUM]),DATA_3_M[[#This Row],[HUM]]),2)</f>
        <v>0.8</v>
      </c>
      <c r="U23" s="64">
        <f>TIME(DATA_3_M[[#This Row],[HR]],,)</f>
        <v>0.95833333333333337</v>
      </c>
      <c r="V23" s="7" t="str">
        <f>TEXT(DATA_3_M[[#This Row],[DTEDAY]],"MMM")</f>
        <v>Jan</v>
      </c>
      <c r="W23" s="7" t="str">
        <f>TEXT(DATA_3_M[[#This Row],[DTEDAY]],"YYY")</f>
        <v>2011</v>
      </c>
      <c r="X23" s="7" t="str" cm="1">
        <f t="array" ref="X23">_xlfn.SWITCH(DATA_3_M[[#This Row],[WEATHERSIT]],1,"CLEAR SKY",2,"MIST SKY",3,"DARK SKY",4,"RAINY &amp; DARK SKY")</f>
        <v>CLEAR SKY</v>
      </c>
      <c r="Y23" s="7" t="str" cm="1">
        <f t="array" ref="Y23">_xlfn.SWITCH(DATA_3_M[[#This Row],[SEASON]],1,"WINTER",2,"SUMMER",3,"MONSOON",4,"POST MONSOON/AUTUMN")</f>
        <v>WINTER</v>
      </c>
    </row>
    <row r="24" spans="1:25" ht="12.75" x14ac:dyDescent="0.2">
      <c r="A24" s="7">
        <v>642</v>
      </c>
      <c r="B24" s="8">
        <v>40573</v>
      </c>
      <c r="C24" s="7">
        <v>1</v>
      </c>
      <c r="D24" s="7">
        <v>0</v>
      </c>
      <c r="E24" s="7">
        <v>1</v>
      </c>
      <c r="F24" s="7">
        <v>0</v>
      </c>
      <c r="G24" s="7" t="b">
        <v>0</v>
      </c>
      <c r="H24" s="7">
        <v>0</v>
      </c>
      <c r="I24" s="7">
        <v>1</v>
      </c>
      <c r="J24" s="26">
        <v>0.16</v>
      </c>
      <c r="K24" s="7">
        <v>0.18179999999999999</v>
      </c>
      <c r="L24" s="7">
        <v>0.8</v>
      </c>
      <c r="M24" s="7">
        <v>0.1045</v>
      </c>
      <c r="N24" s="7">
        <v>0</v>
      </c>
      <c r="O24" s="7">
        <v>33</v>
      </c>
      <c r="P24" s="7">
        <v>33</v>
      </c>
      <c r="Q24" s="7" t="str">
        <f>TEXT(DATA_3_M[[#This Row],[WEEKDAY]]+1,"DDD")</f>
        <v>Sun</v>
      </c>
      <c r="R24" s="26">
        <f>IF(DATA_3_M[[#This Row],[TEMP]]="",AVERAGE(DATA_3_M[TEMP]),DATA_3_M[[#This Row],[TEMP]])</f>
        <v>0.16</v>
      </c>
      <c r="S24" s="26">
        <f>ROUND(IF(DATA_3_M[[#This Row],[ATEMP]]="",AVERAGE(DATA_3_M[ATEMP]),DATA_3_M[[#This Row],[ATEMP]]),2)</f>
        <v>0.18</v>
      </c>
      <c r="T24" s="48">
        <f>ROUND(IF(DATA_3_M[[#This Row],[HUM]]="",AVERAGE(DATA_3_M[HUM]),DATA_3_M[[#This Row],[HUM]]),2)</f>
        <v>0.8</v>
      </c>
      <c r="U24" s="64">
        <f>TIME(DATA_3_M[[#This Row],[HR]],,)</f>
        <v>0</v>
      </c>
      <c r="V24" s="7" t="str">
        <f>TEXT(DATA_3_M[[#This Row],[DTEDAY]],"MMM")</f>
        <v>Jan</v>
      </c>
      <c r="W24" s="7" t="str">
        <f>TEXT(DATA_3_M[[#This Row],[DTEDAY]],"YYY")</f>
        <v>2011</v>
      </c>
      <c r="X24" s="7" t="str" cm="1">
        <f t="array" ref="X24">_xlfn.SWITCH(DATA_3_M[[#This Row],[WEATHERSIT]],1,"CLEAR SKY",2,"MIST SKY",3,"DARK SKY",4,"RAINY &amp; DARK SKY")</f>
        <v>CLEAR SKY</v>
      </c>
      <c r="Y24" s="7" t="str" cm="1">
        <f t="array" ref="Y24">_xlfn.SWITCH(DATA_3_M[[#This Row],[SEASON]],1,"WINTER",2,"SUMMER",3,"MONSOON",4,"POST MONSOON/AUTUMN")</f>
        <v>WINTER</v>
      </c>
    </row>
    <row r="25" spans="1:25" ht="12.75" x14ac:dyDescent="0.2">
      <c r="A25" s="7">
        <v>643</v>
      </c>
      <c r="B25" s="8">
        <v>40573</v>
      </c>
      <c r="C25" s="7">
        <v>1</v>
      </c>
      <c r="D25" s="7">
        <v>0</v>
      </c>
      <c r="E25" s="7">
        <v>1</v>
      </c>
      <c r="F25" s="7">
        <v>1</v>
      </c>
      <c r="G25" s="7" t="b">
        <v>0</v>
      </c>
      <c r="H25" s="7">
        <v>0</v>
      </c>
      <c r="I25" s="7">
        <v>1</v>
      </c>
      <c r="J25" s="26">
        <v>0.14000000000000001</v>
      </c>
      <c r="K25" s="7">
        <v>0.21210000000000001</v>
      </c>
      <c r="L25" s="7">
        <v>0.8</v>
      </c>
      <c r="M25" s="23">
        <v>0</v>
      </c>
      <c r="N25" s="7">
        <v>7</v>
      </c>
      <c r="O25" s="7">
        <v>22</v>
      </c>
      <c r="P25" s="7">
        <v>29</v>
      </c>
      <c r="Q25" s="7" t="str">
        <f>TEXT(DATA_3_M[[#This Row],[WEEKDAY]]+1,"DDD")</f>
        <v>Sun</v>
      </c>
      <c r="R25" s="26">
        <f>IF(DATA_3_M[[#This Row],[TEMP]]="",AVERAGE(DATA_3_M[TEMP]),DATA_3_M[[#This Row],[TEMP]])</f>
        <v>0.14000000000000001</v>
      </c>
      <c r="S25" s="26">
        <f>ROUND(IF(DATA_3_M[[#This Row],[ATEMP]]="",AVERAGE(DATA_3_M[ATEMP]),DATA_3_M[[#This Row],[ATEMP]]),2)</f>
        <v>0.21</v>
      </c>
      <c r="T25" s="48">
        <f>ROUND(IF(DATA_3_M[[#This Row],[HUM]]="",AVERAGE(DATA_3_M[HUM]),DATA_3_M[[#This Row],[HUM]]),2)</f>
        <v>0.8</v>
      </c>
      <c r="U25" s="64">
        <f>TIME(DATA_3_M[[#This Row],[HR]],,)</f>
        <v>4.1666666666666664E-2</v>
      </c>
      <c r="V25" s="7" t="str">
        <f>TEXT(DATA_3_M[[#This Row],[DTEDAY]],"MMM")</f>
        <v>Jan</v>
      </c>
      <c r="W25" s="7" t="str">
        <f>TEXT(DATA_3_M[[#This Row],[DTEDAY]],"YYY")</f>
        <v>2011</v>
      </c>
      <c r="X25" s="7" t="str" cm="1">
        <f t="array" ref="X25">_xlfn.SWITCH(DATA_3_M[[#This Row],[WEATHERSIT]],1,"CLEAR SKY",2,"MIST SKY",3,"DARK SKY",4,"RAINY &amp; DARK SKY")</f>
        <v>CLEAR SKY</v>
      </c>
      <c r="Y25" s="7" t="str" cm="1">
        <f t="array" ref="Y25">_xlfn.SWITCH(DATA_3_M[[#This Row],[SEASON]],1,"WINTER",2,"SUMMER",3,"MONSOON",4,"POST MONSOON/AUTUMN")</f>
        <v>WINTER</v>
      </c>
    </row>
    <row r="26" spans="1:25" ht="12.75" x14ac:dyDescent="0.2">
      <c r="A26" s="7">
        <v>644</v>
      </c>
      <c r="B26" s="8">
        <v>40573</v>
      </c>
      <c r="C26" s="7">
        <v>1</v>
      </c>
      <c r="D26" s="7">
        <v>0</v>
      </c>
      <c r="E26" s="7">
        <v>1</v>
      </c>
      <c r="F26" s="7">
        <v>2</v>
      </c>
      <c r="G26" s="7" t="b">
        <v>0</v>
      </c>
      <c r="H26" s="7">
        <v>0</v>
      </c>
      <c r="I26" s="7">
        <v>1</v>
      </c>
      <c r="J26" s="26">
        <v>0.16</v>
      </c>
      <c r="K26" s="7">
        <v>0.2273</v>
      </c>
      <c r="L26" s="7">
        <v>0.8</v>
      </c>
      <c r="M26" s="23">
        <v>0</v>
      </c>
      <c r="N26" s="7">
        <v>1</v>
      </c>
      <c r="O26" s="7">
        <v>10</v>
      </c>
      <c r="P26" s="7">
        <v>11</v>
      </c>
      <c r="Q26" s="7" t="str">
        <f>TEXT(DATA_3_M[[#This Row],[WEEKDAY]]+1,"DDD")</f>
        <v>Sun</v>
      </c>
      <c r="R26" s="26">
        <f>IF(DATA_3_M[[#This Row],[TEMP]]="",AVERAGE(DATA_3_M[TEMP]),DATA_3_M[[#This Row],[TEMP]])</f>
        <v>0.16</v>
      </c>
      <c r="S26" s="26">
        <f>ROUND(IF(DATA_3_M[[#This Row],[ATEMP]]="",AVERAGE(DATA_3_M[ATEMP]),DATA_3_M[[#This Row],[ATEMP]]),2)</f>
        <v>0.23</v>
      </c>
      <c r="T26" s="48">
        <f>ROUND(IF(DATA_3_M[[#This Row],[HUM]]="",AVERAGE(DATA_3_M[HUM]),DATA_3_M[[#This Row],[HUM]]),2)</f>
        <v>0.8</v>
      </c>
      <c r="U26" s="64">
        <f>TIME(DATA_3_M[[#This Row],[HR]],,)</f>
        <v>8.3333333333333329E-2</v>
      </c>
      <c r="V26" s="7" t="str">
        <f>TEXT(DATA_3_M[[#This Row],[DTEDAY]],"MMM")</f>
        <v>Jan</v>
      </c>
      <c r="W26" s="7" t="str">
        <f>TEXT(DATA_3_M[[#This Row],[DTEDAY]],"YYY")</f>
        <v>2011</v>
      </c>
      <c r="X26" s="7" t="str" cm="1">
        <f t="array" ref="X26">_xlfn.SWITCH(DATA_3_M[[#This Row],[WEATHERSIT]],1,"CLEAR SKY",2,"MIST SKY",3,"DARK SKY",4,"RAINY &amp; DARK SKY")</f>
        <v>CLEAR SKY</v>
      </c>
      <c r="Y26" s="7" t="str" cm="1">
        <f t="array" ref="Y26">_xlfn.SWITCH(DATA_3_M[[#This Row],[SEASON]],1,"WINTER",2,"SUMMER",3,"MONSOON",4,"POST MONSOON/AUTUMN")</f>
        <v>WINTER</v>
      </c>
    </row>
    <row r="27" spans="1:25" ht="12.75" x14ac:dyDescent="0.2">
      <c r="A27" s="7">
        <v>645</v>
      </c>
      <c r="B27" s="8">
        <v>40573</v>
      </c>
      <c r="C27" s="7">
        <v>1</v>
      </c>
      <c r="D27" s="7">
        <v>0</v>
      </c>
      <c r="E27" s="7">
        <v>1</v>
      </c>
      <c r="F27" s="7">
        <v>3</v>
      </c>
      <c r="G27" s="7" t="b">
        <v>0</v>
      </c>
      <c r="H27" s="7">
        <v>0</v>
      </c>
      <c r="I27" s="7">
        <v>1</v>
      </c>
      <c r="J27" s="26">
        <v>0.14000000000000001</v>
      </c>
      <c r="K27" s="7">
        <v>0.21210000000000001</v>
      </c>
      <c r="L27" s="7">
        <v>0.93</v>
      </c>
      <c r="M27" s="23">
        <v>0</v>
      </c>
      <c r="N27" s="7">
        <v>1</v>
      </c>
      <c r="O27" s="7">
        <v>7</v>
      </c>
      <c r="P27" s="7">
        <v>8</v>
      </c>
      <c r="Q27" s="7" t="str">
        <f>TEXT(DATA_3_M[[#This Row],[WEEKDAY]]+1,"DDD")</f>
        <v>Sun</v>
      </c>
      <c r="R27" s="26">
        <f>IF(DATA_3_M[[#This Row],[TEMP]]="",AVERAGE(DATA_3_M[TEMP]),DATA_3_M[[#This Row],[TEMP]])</f>
        <v>0.14000000000000001</v>
      </c>
      <c r="S27" s="26">
        <f>ROUND(IF(DATA_3_M[[#This Row],[ATEMP]]="",AVERAGE(DATA_3_M[ATEMP]),DATA_3_M[[#This Row],[ATEMP]]),2)</f>
        <v>0.21</v>
      </c>
      <c r="T27" s="48">
        <f>ROUND(IF(DATA_3_M[[#This Row],[HUM]]="",AVERAGE(DATA_3_M[HUM]),DATA_3_M[[#This Row],[HUM]]),2)</f>
        <v>0.93</v>
      </c>
      <c r="U27" s="64">
        <f>TIME(DATA_3_M[[#This Row],[HR]],,)</f>
        <v>0.125</v>
      </c>
      <c r="V27" s="7" t="str">
        <f>TEXT(DATA_3_M[[#This Row],[DTEDAY]],"MMM")</f>
        <v>Jan</v>
      </c>
      <c r="W27" s="7" t="str">
        <f>TEXT(DATA_3_M[[#This Row],[DTEDAY]],"YYY")</f>
        <v>2011</v>
      </c>
      <c r="X27" s="7" t="str" cm="1">
        <f t="array" ref="X27">_xlfn.SWITCH(DATA_3_M[[#This Row],[WEATHERSIT]],1,"CLEAR SKY",2,"MIST SKY",3,"DARK SKY",4,"RAINY &amp; DARK SKY")</f>
        <v>CLEAR SKY</v>
      </c>
      <c r="Y27" s="7" t="str" cm="1">
        <f t="array" ref="Y27">_xlfn.SWITCH(DATA_3_M[[#This Row],[SEASON]],1,"WINTER",2,"SUMMER",3,"MONSOON",4,"POST MONSOON/AUTUMN")</f>
        <v>WINTER</v>
      </c>
    </row>
    <row r="28" spans="1:25" ht="12.75" x14ac:dyDescent="0.2">
      <c r="A28" s="7">
        <v>646</v>
      </c>
      <c r="B28" s="8">
        <v>40573</v>
      </c>
      <c r="C28" s="7">
        <v>1</v>
      </c>
      <c r="D28" s="7">
        <v>0</v>
      </c>
      <c r="E28" s="7">
        <v>1</v>
      </c>
      <c r="F28" s="7">
        <v>4</v>
      </c>
      <c r="G28" s="7" t="b">
        <v>0</v>
      </c>
      <c r="H28" s="7">
        <v>0</v>
      </c>
      <c r="I28" s="7">
        <v>1</v>
      </c>
      <c r="J28" s="26">
        <v>0.14000000000000001</v>
      </c>
      <c r="K28" s="7">
        <v>0.21210000000000001</v>
      </c>
      <c r="L28" s="7">
        <v>0.93</v>
      </c>
      <c r="M28" s="23">
        <v>0</v>
      </c>
      <c r="N28" s="7">
        <v>0</v>
      </c>
      <c r="O28" s="7">
        <v>1</v>
      </c>
      <c r="P28" s="7">
        <v>1</v>
      </c>
      <c r="Q28" s="7" t="str">
        <f>TEXT(DATA_3_M[[#This Row],[WEEKDAY]]+1,"DDD")</f>
        <v>Sun</v>
      </c>
      <c r="R28" s="26">
        <f>IF(DATA_3_M[[#This Row],[TEMP]]="",AVERAGE(DATA_3_M[TEMP]),DATA_3_M[[#This Row],[TEMP]])</f>
        <v>0.14000000000000001</v>
      </c>
      <c r="S28" s="26">
        <f>ROUND(IF(DATA_3_M[[#This Row],[ATEMP]]="",AVERAGE(DATA_3_M[ATEMP]),DATA_3_M[[#This Row],[ATEMP]]),2)</f>
        <v>0.21</v>
      </c>
      <c r="T28" s="48">
        <f>ROUND(IF(DATA_3_M[[#This Row],[HUM]]="",AVERAGE(DATA_3_M[HUM]),DATA_3_M[[#This Row],[HUM]]),2)</f>
        <v>0.93</v>
      </c>
      <c r="U28" s="64">
        <f>TIME(DATA_3_M[[#This Row],[HR]],,)</f>
        <v>0.16666666666666666</v>
      </c>
      <c r="V28" s="7" t="str">
        <f>TEXT(DATA_3_M[[#This Row],[DTEDAY]],"MMM")</f>
        <v>Jan</v>
      </c>
      <c r="W28" s="7" t="str">
        <f>TEXT(DATA_3_M[[#This Row],[DTEDAY]],"YYY")</f>
        <v>2011</v>
      </c>
      <c r="X28" s="7" t="str" cm="1">
        <f t="array" ref="X28">_xlfn.SWITCH(DATA_3_M[[#This Row],[WEATHERSIT]],1,"CLEAR SKY",2,"MIST SKY",3,"DARK SKY",4,"RAINY &amp; DARK SKY")</f>
        <v>CLEAR SKY</v>
      </c>
      <c r="Y28" s="7" t="str" cm="1">
        <f t="array" ref="Y28">_xlfn.SWITCH(DATA_3_M[[#This Row],[SEASON]],1,"WINTER",2,"SUMMER",3,"MONSOON",4,"POST MONSOON/AUTUMN")</f>
        <v>WINTER</v>
      </c>
    </row>
    <row r="29" spans="1:25" ht="12.75" x14ac:dyDescent="0.2">
      <c r="A29" s="7">
        <v>647</v>
      </c>
      <c r="B29" s="8">
        <v>40573</v>
      </c>
      <c r="C29" s="7">
        <v>1</v>
      </c>
      <c r="D29" s="7">
        <v>0</v>
      </c>
      <c r="E29" s="7">
        <v>1</v>
      </c>
      <c r="F29" s="7">
        <v>5</v>
      </c>
      <c r="G29" s="7" t="b">
        <v>0</v>
      </c>
      <c r="H29" s="7">
        <v>0</v>
      </c>
      <c r="I29" s="7">
        <v>1</v>
      </c>
      <c r="J29" s="26">
        <v>0.14000000000000001</v>
      </c>
      <c r="K29" s="7">
        <v>0.21210000000000001</v>
      </c>
      <c r="L29" s="7">
        <v>0.86</v>
      </c>
      <c r="M29" s="23">
        <v>0</v>
      </c>
      <c r="N29" s="7">
        <v>0</v>
      </c>
      <c r="O29" s="7">
        <v>3</v>
      </c>
      <c r="P29" s="7">
        <v>3</v>
      </c>
      <c r="Q29" s="7" t="str">
        <f>TEXT(DATA_3_M[[#This Row],[WEEKDAY]]+1,"DDD")</f>
        <v>Sun</v>
      </c>
      <c r="R29" s="26">
        <f>IF(DATA_3_M[[#This Row],[TEMP]]="",AVERAGE(DATA_3_M[TEMP]),DATA_3_M[[#This Row],[TEMP]])</f>
        <v>0.14000000000000001</v>
      </c>
      <c r="S29" s="26">
        <f>ROUND(IF(DATA_3_M[[#This Row],[ATEMP]]="",AVERAGE(DATA_3_M[ATEMP]),DATA_3_M[[#This Row],[ATEMP]]),2)</f>
        <v>0.21</v>
      </c>
      <c r="T29" s="48">
        <f>ROUND(IF(DATA_3_M[[#This Row],[HUM]]="",AVERAGE(DATA_3_M[HUM]),DATA_3_M[[#This Row],[HUM]]),2)</f>
        <v>0.86</v>
      </c>
      <c r="U29" s="64">
        <f>TIME(DATA_3_M[[#This Row],[HR]],,)</f>
        <v>0.20833333333333334</v>
      </c>
      <c r="V29" s="7" t="str">
        <f>TEXT(DATA_3_M[[#This Row],[DTEDAY]],"MMM")</f>
        <v>Jan</v>
      </c>
      <c r="W29" s="7" t="str">
        <f>TEXT(DATA_3_M[[#This Row],[DTEDAY]],"YYY")</f>
        <v>2011</v>
      </c>
      <c r="X29" s="7" t="str" cm="1">
        <f t="array" ref="X29">_xlfn.SWITCH(DATA_3_M[[#This Row],[WEATHERSIT]],1,"CLEAR SKY",2,"MIST SKY",3,"DARK SKY",4,"RAINY &amp; DARK SKY")</f>
        <v>CLEAR SKY</v>
      </c>
      <c r="Y29" s="7" t="str" cm="1">
        <f t="array" ref="Y29">_xlfn.SWITCH(DATA_3_M[[#This Row],[SEASON]],1,"WINTER",2,"SUMMER",3,"MONSOON",4,"POST MONSOON/AUTUMN")</f>
        <v>WINTER</v>
      </c>
    </row>
    <row r="30" spans="1:25" ht="12.75" x14ac:dyDescent="0.2">
      <c r="A30" s="7">
        <v>648</v>
      </c>
      <c r="B30" s="8">
        <v>40573</v>
      </c>
      <c r="C30" s="7">
        <v>1</v>
      </c>
      <c r="D30" s="7">
        <v>0</v>
      </c>
      <c r="E30" s="7">
        <v>1</v>
      </c>
      <c r="F30" s="7">
        <v>7</v>
      </c>
      <c r="G30" s="7" t="b">
        <v>0</v>
      </c>
      <c r="H30" s="7">
        <v>0</v>
      </c>
      <c r="I30" s="7">
        <v>1</v>
      </c>
      <c r="J30" s="26">
        <v>0.14000000000000001</v>
      </c>
      <c r="K30" s="7">
        <v>0.21210000000000001</v>
      </c>
      <c r="L30" s="7">
        <v>0.86</v>
      </c>
      <c r="M30" s="23">
        <v>0</v>
      </c>
      <c r="N30" s="7">
        <v>0</v>
      </c>
      <c r="O30" s="7">
        <v>3</v>
      </c>
      <c r="P30" s="7">
        <v>3</v>
      </c>
      <c r="Q30" s="7" t="str">
        <f>TEXT(DATA_3_M[[#This Row],[WEEKDAY]]+1,"DDD")</f>
        <v>Sun</v>
      </c>
      <c r="R30" s="26">
        <f>IF(DATA_3_M[[#This Row],[TEMP]]="",AVERAGE(DATA_3_M[TEMP]),DATA_3_M[[#This Row],[TEMP]])</f>
        <v>0.14000000000000001</v>
      </c>
      <c r="S30" s="26">
        <f>ROUND(IF(DATA_3_M[[#This Row],[ATEMP]]="",AVERAGE(DATA_3_M[ATEMP]),DATA_3_M[[#This Row],[ATEMP]]),2)</f>
        <v>0.21</v>
      </c>
      <c r="T30" s="48">
        <f>ROUND(IF(DATA_3_M[[#This Row],[HUM]]="",AVERAGE(DATA_3_M[HUM]),DATA_3_M[[#This Row],[HUM]]),2)</f>
        <v>0.86</v>
      </c>
      <c r="U30" s="64">
        <f>TIME(DATA_3_M[[#This Row],[HR]],,)</f>
        <v>0.29166666666666669</v>
      </c>
      <c r="V30" s="7" t="str">
        <f>TEXT(DATA_3_M[[#This Row],[DTEDAY]],"MMM")</f>
        <v>Jan</v>
      </c>
      <c r="W30" s="7" t="str">
        <f>TEXT(DATA_3_M[[#This Row],[DTEDAY]],"YYY")</f>
        <v>2011</v>
      </c>
      <c r="X30" s="7" t="str" cm="1">
        <f t="array" ref="X30">_xlfn.SWITCH(DATA_3_M[[#This Row],[WEATHERSIT]],1,"CLEAR SKY",2,"MIST SKY",3,"DARK SKY",4,"RAINY &amp; DARK SKY")</f>
        <v>CLEAR SKY</v>
      </c>
      <c r="Y30" s="7" t="str" cm="1">
        <f t="array" ref="Y30">_xlfn.SWITCH(DATA_3_M[[#This Row],[SEASON]],1,"WINTER",2,"SUMMER",3,"MONSOON",4,"POST MONSOON/AUTUMN")</f>
        <v>WINTER</v>
      </c>
    </row>
    <row r="31" spans="1:25" ht="12.75" x14ac:dyDescent="0.2">
      <c r="A31" s="7">
        <v>649</v>
      </c>
      <c r="B31" s="8">
        <v>40573</v>
      </c>
      <c r="C31" s="7">
        <v>1</v>
      </c>
      <c r="D31" s="7">
        <v>0</v>
      </c>
      <c r="E31" s="7">
        <v>1</v>
      </c>
      <c r="F31" s="7">
        <v>8</v>
      </c>
      <c r="G31" s="7" t="b">
        <v>0</v>
      </c>
      <c r="H31" s="7">
        <v>0</v>
      </c>
      <c r="I31" s="7">
        <v>2</v>
      </c>
      <c r="J31" s="26">
        <v>0.14000000000000001</v>
      </c>
      <c r="K31" s="7">
        <v>0.21210000000000001</v>
      </c>
      <c r="L31" s="7">
        <v>0.86</v>
      </c>
      <c r="M31" s="23">
        <v>0</v>
      </c>
      <c r="N31" s="7">
        <v>1</v>
      </c>
      <c r="O31" s="7">
        <v>11</v>
      </c>
      <c r="P31" s="7">
        <v>12</v>
      </c>
      <c r="Q31" s="7" t="str">
        <f>TEXT(DATA_3_M[[#This Row],[WEEKDAY]]+1,"DDD")</f>
        <v>Sun</v>
      </c>
      <c r="R31" s="26">
        <f>IF(DATA_3_M[[#This Row],[TEMP]]="",AVERAGE(DATA_3_M[TEMP]),DATA_3_M[[#This Row],[TEMP]])</f>
        <v>0.14000000000000001</v>
      </c>
      <c r="S31" s="26">
        <f>ROUND(IF(DATA_3_M[[#This Row],[ATEMP]]="",AVERAGE(DATA_3_M[ATEMP]),DATA_3_M[[#This Row],[ATEMP]]),2)</f>
        <v>0.21</v>
      </c>
      <c r="T31" s="48">
        <f>ROUND(IF(DATA_3_M[[#This Row],[HUM]]="",AVERAGE(DATA_3_M[HUM]),DATA_3_M[[#This Row],[HUM]]),2)</f>
        <v>0.86</v>
      </c>
      <c r="U31" s="64">
        <f>TIME(DATA_3_M[[#This Row],[HR]],,)</f>
        <v>0.33333333333333331</v>
      </c>
      <c r="V31" s="7" t="str">
        <f>TEXT(DATA_3_M[[#This Row],[DTEDAY]],"MMM")</f>
        <v>Jan</v>
      </c>
      <c r="W31" s="7" t="str">
        <f>TEXT(DATA_3_M[[#This Row],[DTEDAY]],"YYY")</f>
        <v>2011</v>
      </c>
      <c r="X31" s="7" t="str" cm="1">
        <f t="array" ref="X31">_xlfn.SWITCH(DATA_3_M[[#This Row],[WEATHERSIT]],1,"CLEAR SKY",2,"MIST SKY",3,"DARK SKY",4,"RAINY &amp; DARK SKY")</f>
        <v>MIST SKY</v>
      </c>
      <c r="Y31" s="7" t="str" cm="1">
        <f t="array" ref="Y31">_xlfn.SWITCH(DATA_3_M[[#This Row],[SEASON]],1,"WINTER",2,"SUMMER",3,"MONSOON",4,"POST MONSOON/AUTUMN")</f>
        <v>WINTER</v>
      </c>
    </row>
    <row r="32" spans="1:25" ht="12.75" x14ac:dyDescent="0.2">
      <c r="A32" s="7">
        <v>650</v>
      </c>
      <c r="B32" s="8">
        <v>40573</v>
      </c>
      <c r="C32" s="7">
        <v>1</v>
      </c>
      <c r="D32" s="7">
        <v>0</v>
      </c>
      <c r="E32" s="7">
        <v>1</v>
      </c>
      <c r="F32" s="7">
        <v>9</v>
      </c>
      <c r="G32" s="7" t="b">
        <v>0</v>
      </c>
      <c r="H32" s="7">
        <v>0</v>
      </c>
      <c r="I32" s="7">
        <v>2</v>
      </c>
      <c r="J32" s="26">
        <v>0.16</v>
      </c>
      <c r="K32" s="7">
        <v>0.2273</v>
      </c>
      <c r="L32" s="7">
        <v>0.8</v>
      </c>
      <c r="M32" s="23">
        <v>0</v>
      </c>
      <c r="N32" s="7">
        <v>4</v>
      </c>
      <c r="O32" s="7">
        <v>34</v>
      </c>
      <c r="P32" s="7">
        <v>38</v>
      </c>
      <c r="Q32" s="7" t="str">
        <f>TEXT(DATA_3_M[[#This Row],[WEEKDAY]]+1,"DDD")</f>
        <v>Sun</v>
      </c>
      <c r="R32" s="26">
        <f>IF(DATA_3_M[[#This Row],[TEMP]]="",AVERAGE(DATA_3_M[TEMP]),DATA_3_M[[#This Row],[TEMP]])</f>
        <v>0.16</v>
      </c>
      <c r="S32" s="26">
        <f>ROUND(IF(DATA_3_M[[#This Row],[ATEMP]]="",AVERAGE(DATA_3_M[ATEMP]),DATA_3_M[[#This Row],[ATEMP]]),2)</f>
        <v>0.23</v>
      </c>
      <c r="T32" s="48">
        <f>ROUND(IF(DATA_3_M[[#This Row],[HUM]]="",AVERAGE(DATA_3_M[HUM]),DATA_3_M[[#This Row],[HUM]]),2)</f>
        <v>0.8</v>
      </c>
      <c r="U32" s="64">
        <f>TIME(DATA_3_M[[#This Row],[HR]],,)</f>
        <v>0.375</v>
      </c>
      <c r="V32" s="7" t="str">
        <f>TEXT(DATA_3_M[[#This Row],[DTEDAY]],"MMM")</f>
        <v>Jan</v>
      </c>
      <c r="W32" s="7" t="str">
        <f>TEXT(DATA_3_M[[#This Row],[DTEDAY]],"YYY")</f>
        <v>2011</v>
      </c>
      <c r="X32" s="7" t="str" cm="1">
        <f t="array" ref="X32">_xlfn.SWITCH(DATA_3_M[[#This Row],[WEATHERSIT]],1,"CLEAR SKY",2,"MIST SKY",3,"DARK SKY",4,"RAINY &amp; DARK SKY")</f>
        <v>MIST SKY</v>
      </c>
      <c r="Y32" s="7" t="str" cm="1">
        <f t="array" ref="Y32">_xlfn.SWITCH(DATA_3_M[[#This Row],[SEASON]],1,"WINTER",2,"SUMMER",3,"MONSOON",4,"POST MONSOON/AUTUMN")</f>
        <v>WINTER</v>
      </c>
    </row>
    <row r="33" spans="1:25" ht="12.75" x14ac:dyDescent="0.2">
      <c r="A33" s="7">
        <v>651</v>
      </c>
      <c r="B33" s="8">
        <v>40573</v>
      </c>
      <c r="C33" s="7">
        <v>1</v>
      </c>
      <c r="D33" s="7">
        <v>0</v>
      </c>
      <c r="E33" s="7">
        <v>1</v>
      </c>
      <c r="F33" s="7">
        <v>10</v>
      </c>
      <c r="G33" s="7" t="b">
        <v>0</v>
      </c>
      <c r="H33" s="7">
        <v>0</v>
      </c>
      <c r="I33" s="7">
        <v>2</v>
      </c>
      <c r="J33" s="26">
        <v>0.18</v>
      </c>
      <c r="K33" s="7">
        <v>0.2424</v>
      </c>
      <c r="L33" s="7">
        <v>0.8</v>
      </c>
      <c r="M33" s="23">
        <v>0</v>
      </c>
      <c r="N33" s="7">
        <v>7</v>
      </c>
      <c r="O33" s="7">
        <v>57</v>
      </c>
      <c r="P33" s="7">
        <v>64</v>
      </c>
      <c r="Q33" s="7" t="str">
        <f>TEXT(DATA_3_M[[#This Row],[WEEKDAY]]+1,"DDD")</f>
        <v>Sun</v>
      </c>
      <c r="R33" s="26">
        <f>IF(DATA_3_M[[#This Row],[TEMP]]="",AVERAGE(DATA_3_M[TEMP]),DATA_3_M[[#This Row],[TEMP]])</f>
        <v>0.18</v>
      </c>
      <c r="S33" s="26">
        <f>ROUND(IF(DATA_3_M[[#This Row],[ATEMP]]="",AVERAGE(DATA_3_M[ATEMP]),DATA_3_M[[#This Row],[ATEMP]]),2)</f>
        <v>0.24</v>
      </c>
      <c r="T33" s="48">
        <f>ROUND(IF(DATA_3_M[[#This Row],[HUM]]="",AVERAGE(DATA_3_M[HUM]),DATA_3_M[[#This Row],[HUM]]),2)</f>
        <v>0.8</v>
      </c>
      <c r="U33" s="64">
        <f>TIME(DATA_3_M[[#This Row],[HR]],,)</f>
        <v>0.41666666666666669</v>
      </c>
      <c r="V33" s="7" t="str">
        <f>TEXT(DATA_3_M[[#This Row],[DTEDAY]],"MMM")</f>
        <v>Jan</v>
      </c>
      <c r="W33" s="7" t="str">
        <f>TEXT(DATA_3_M[[#This Row],[DTEDAY]],"YYY")</f>
        <v>2011</v>
      </c>
      <c r="X33" s="7" t="str" cm="1">
        <f t="array" ref="X33">_xlfn.SWITCH(DATA_3_M[[#This Row],[WEATHERSIT]],1,"CLEAR SKY",2,"MIST SKY",3,"DARK SKY",4,"RAINY &amp; DARK SKY")</f>
        <v>MIST SKY</v>
      </c>
      <c r="Y33" s="7" t="str" cm="1">
        <f t="array" ref="Y33">_xlfn.SWITCH(DATA_3_M[[#This Row],[SEASON]],1,"WINTER",2,"SUMMER",3,"MONSOON",4,"POST MONSOON/AUTUMN")</f>
        <v>WINTER</v>
      </c>
    </row>
    <row r="34" spans="1:25" ht="12.75" x14ac:dyDescent="0.2">
      <c r="A34" s="7">
        <v>652</v>
      </c>
      <c r="B34" s="8">
        <v>40573</v>
      </c>
      <c r="C34" s="7">
        <v>1</v>
      </c>
      <c r="D34" s="7">
        <v>0</v>
      </c>
      <c r="E34" s="7">
        <v>1</v>
      </c>
      <c r="F34" s="7">
        <v>11</v>
      </c>
      <c r="G34" s="7" t="b">
        <v>0</v>
      </c>
      <c r="H34" s="7">
        <v>0</v>
      </c>
      <c r="I34" s="7">
        <v>1</v>
      </c>
      <c r="J34" s="26">
        <v>0.22</v>
      </c>
      <c r="K34" s="7">
        <v>0.2727</v>
      </c>
      <c r="L34" s="7">
        <v>0.75</v>
      </c>
      <c r="M34" s="23">
        <v>0</v>
      </c>
      <c r="N34" s="7">
        <v>9</v>
      </c>
      <c r="O34" s="7">
        <v>50</v>
      </c>
      <c r="P34" s="7">
        <v>59</v>
      </c>
      <c r="Q34" s="7" t="str">
        <f>TEXT(DATA_3_M[[#This Row],[WEEKDAY]]+1,"DDD")</f>
        <v>Sun</v>
      </c>
      <c r="R34" s="26">
        <f>IF(DATA_3_M[[#This Row],[TEMP]]="",AVERAGE(DATA_3_M[TEMP]),DATA_3_M[[#This Row],[TEMP]])</f>
        <v>0.22</v>
      </c>
      <c r="S34" s="26">
        <f>ROUND(IF(DATA_3_M[[#This Row],[ATEMP]]="",AVERAGE(DATA_3_M[ATEMP]),DATA_3_M[[#This Row],[ATEMP]]),2)</f>
        <v>0.27</v>
      </c>
      <c r="T34" s="48">
        <f>ROUND(IF(DATA_3_M[[#This Row],[HUM]]="",AVERAGE(DATA_3_M[HUM]),DATA_3_M[[#This Row],[HUM]]),2)</f>
        <v>0.75</v>
      </c>
      <c r="U34" s="64">
        <f>TIME(DATA_3_M[[#This Row],[HR]],,)</f>
        <v>0.45833333333333331</v>
      </c>
      <c r="V34" s="7" t="str">
        <f>TEXT(DATA_3_M[[#This Row],[DTEDAY]],"MMM")</f>
        <v>Jan</v>
      </c>
      <c r="W34" s="7" t="str">
        <f>TEXT(DATA_3_M[[#This Row],[DTEDAY]],"YYY")</f>
        <v>2011</v>
      </c>
      <c r="X34" s="7" t="str" cm="1">
        <f t="array" ref="X34">_xlfn.SWITCH(DATA_3_M[[#This Row],[WEATHERSIT]],1,"CLEAR SKY",2,"MIST SKY",3,"DARK SKY",4,"RAINY &amp; DARK SKY")</f>
        <v>CLEAR SKY</v>
      </c>
      <c r="Y34" s="7" t="str" cm="1">
        <f t="array" ref="Y34">_xlfn.SWITCH(DATA_3_M[[#This Row],[SEASON]],1,"WINTER",2,"SUMMER",3,"MONSOON",4,"POST MONSOON/AUTUMN")</f>
        <v>WINTER</v>
      </c>
    </row>
    <row r="35" spans="1:25" ht="12.75" x14ac:dyDescent="0.2">
      <c r="A35" s="7">
        <v>653</v>
      </c>
      <c r="B35" s="8">
        <v>40573</v>
      </c>
      <c r="C35" s="7">
        <v>1</v>
      </c>
      <c r="D35" s="7">
        <v>0</v>
      </c>
      <c r="E35" s="7">
        <v>1</v>
      </c>
      <c r="F35" s="7">
        <v>12</v>
      </c>
      <c r="G35" s="7" t="b">
        <v>0</v>
      </c>
      <c r="H35" s="7">
        <v>0</v>
      </c>
      <c r="I35" s="7">
        <v>1</v>
      </c>
      <c r="J35" s="26">
        <v>0.3</v>
      </c>
      <c r="K35" s="7">
        <v>0.31819999999999998</v>
      </c>
      <c r="L35" s="7">
        <v>0.52</v>
      </c>
      <c r="M35" s="7">
        <v>0.1045</v>
      </c>
      <c r="N35" s="7">
        <v>10</v>
      </c>
      <c r="O35" s="7">
        <v>87</v>
      </c>
      <c r="P35" s="7">
        <v>97</v>
      </c>
      <c r="Q35" s="7" t="str">
        <f>TEXT(DATA_3_M[[#This Row],[WEEKDAY]]+1,"DDD")</f>
        <v>Sun</v>
      </c>
      <c r="R35" s="26">
        <f>IF(DATA_3_M[[#This Row],[TEMP]]="",AVERAGE(DATA_3_M[TEMP]),DATA_3_M[[#This Row],[TEMP]])</f>
        <v>0.3</v>
      </c>
      <c r="S35" s="26">
        <f>ROUND(IF(DATA_3_M[[#This Row],[ATEMP]]="",AVERAGE(DATA_3_M[ATEMP]),DATA_3_M[[#This Row],[ATEMP]]),2)</f>
        <v>0.32</v>
      </c>
      <c r="T35" s="48">
        <f>ROUND(IF(DATA_3_M[[#This Row],[HUM]]="",AVERAGE(DATA_3_M[HUM]),DATA_3_M[[#This Row],[HUM]]),2)</f>
        <v>0.52</v>
      </c>
      <c r="U35" s="64">
        <f>TIME(DATA_3_M[[#This Row],[HR]],,)</f>
        <v>0.5</v>
      </c>
      <c r="V35" s="7" t="str">
        <f>TEXT(DATA_3_M[[#This Row],[DTEDAY]],"MMM")</f>
        <v>Jan</v>
      </c>
      <c r="W35" s="7" t="str">
        <f>TEXT(DATA_3_M[[#This Row],[DTEDAY]],"YYY")</f>
        <v>2011</v>
      </c>
      <c r="X35" s="7" t="str" cm="1">
        <f t="array" ref="X35">_xlfn.SWITCH(DATA_3_M[[#This Row],[WEATHERSIT]],1,"CLEAR SKY",2,"MIST SKY",3,"DARK SKY",4,"RAINY &amp; DARK SKY")</f>
        <v>CLEAR SKY</v>
      </c>
      <c r="Y35" s="7" t="str" cm="1">
        <f t="array" ref="Y35">_xlfn.SWITCH(DATA_3_M[[#This Row],[SEASON]],1,"WINTER",2,"SUMMER",3,"MONSOON",4,"POST MONSOON/AUTUMN")</f>
        <v>WINTER</v>
      </c>
    </row>
    <row r="36" spans="1:25" ht="12.75" x14ac:dyDescent="0.2">
      <c r="A36" s="7">
        <v>654</v>
      </c>
      <c r="B36" s="8">
        <v>40573</v>
      </c>
      <c r="C36" s="7">
        <v>1</v>
      </c>
      <c r="D36" s="7">
        <v>0</v>
      </c>
      <c r="E36" s="7">
        <v>1</v>
      </c>
      <c r="F36" s="7">
        <v>13</v>
      </c>
      <c r="G36" s="7" t="b">
        <v>0</v>
      </c>
      <c r="H36" s="7">
        <v>0</v>
      </c>
      <c r="I36" s="7">
        <v>1</v>
      </c>
      <c r="J36" s="26">
        <v>0.28000000000000003</v>
      </c>
      <c r="K36" s="7">
        <v>0.28789999999999999</v>
      </c>
      <c r="L36" s="7">
        <v>0.61</v>
      </c>
      <c r="M36" s="7">
        <v>0.1045</v>
      </c>
      <c r="N36" s="7">
        <v>13</v>
      </c>
      <c r="O36" s="7">
        <v>71</v>
      </c>
      <c r="P36" s="7">
        <v>84</v>
      </c>
      <c r="Q36" s="7" t="str">
        <f>TEXT(DATA_3_M[[#This Row],[WEEKDAY]]+1,"DDD")</f>
        <v>Sun</v>
      </c>
      <c r="R36" s="26">
        <f>IF(DATA_3_M[[#This Row],[TEMP]]="",AVERAGE(DATA_3_M[TEMP]),DATA_3_M[[#This Row],[TEMP]])</f>
        <v>0.28000000000000003</v>
      </c>
      <c r="S36" s="26">
        <f>ROUND(IF(DATA_3_M[[#This Row],[ATEMP]]="",AVERAGE(DATA_3_M[ATEMP]),DATA_3_M[[#This Row],[ATEMP]]),2)</f>
        <v>0.28999999999999998</v>
      </c>
      <c r="T36" s="48">
        <f>ROUND(IF(DATA_3_M[[#This Row],[HUM]]="",AVERAGE(DATA_3_M[HUM]),DATA_3_M[[#This Row],[HUM]]),2)</f>
        <v>0.61</v>
      </c>
      <c r="U36" s="64">
        <f>TIME(DATA_3_M[[#This Row],[HR]],,)</f>
        <v>0.54166666666666663</v>
      </c>
      <c r="V36" s="7" t="str">
        <f>TEXT(DATA_3_M[[#This Row],[DTEDAY]],"MMM")</f>
        <v>Jan</v>
      </c>
      <c r="W36" s="7" t="str">
        <f>TEXT(DATA_3_M[[#This Row],[DTEDAY]],"YYY")</f>
        <v>2011</v>
      </c>
      <c r="X36" s="7" t="str" cm="1">
        <f t="array" ref="X36">_xlfn.SWITCH(DATA_3_M[[#This Row],[WEATHERSIT]],1,"CLEAR SKY",2,"MIST SKY",3,"DARK SKY",4,"RAINY &amp; DARK SKY")</f>
        <v>CLEAR SKY</v>
      </c>
      <c r="Y36" s="7" t="str" cm="1">
        <f t="array" ref="Y36">_xlfn.SWITCH(DATA_3_M[[#This Row],[SEASON]],1,"WINTER",2,"SUMMER",3,"MONSOON",4,"POST MONSOON/AUTUMN")</f>
        <v>WINTER</v>
      </c>
    </row>
    <row r="37" spans="1:25" ht="12.75" x14ac:dyDescent="0.2">
      <c r="A37" s="7">
        <v>655</v>
      </c>
      <c r="B37" s="8">
        <v>40573</v>
      </c>
      <c r="C37" s="7">
        <v>1</v>
      </c>
      <c r="D37" s="7">
        <v>0</v>
      </c>
      <c r="E37" s="7">
        <v>1</v>
      </c>
      <c r="F37" s="7">
        <v>14</v>
      </c>
      <c r="G37" s="7" t="b">
        <v>0</v>
      </c>
      <c r="H37" s="7">
        <v>0</v>
      </c>
      <c r="I37" s="7">
        <v>1</v>
      </c>
      <c r="J37" s="26">
        <v>0.28000000000000003</v>
      </c>
      <c r="K37" s="7">
        <v>0.30299999999999999</v>
      </c>
      <c r="L37" s="7">
        <v>0.61</v>
      </c>
      <c r="M37" s="7">
        <v>8.9599999999999999E-2</v>
      </c>
      <c r="N37" s="7">
        <v>18</v>
      </c>
      <c r="O37" s="7">
        <v>104</v>
      </c>
      <c r="P37" s="7">
        <v>122</v>
      </c>
      <c r="Q37" s="7" t="str">
        <f>TEXT(DATA_3_M[[#This Row],[WEEKDAY]]+1,"DDD")</f>
        <v>Sun</v>
      </c>
      <c r="R37" s="26">
        <f>IF(DATA_3_M[[#This Row],[TEMP]]="",AVERAGE(DATA_3_M[TEMP]),DATA_3_M[[#This Row],[TEMP]])</f>
        <v>0.28000000000000003</v>
      </c>
      <c r="S37" s="26">
        <f>ROUND(IF(DATA_3_M[[#This Row],[ATEMP]]="",AVERAGE(DATA_3_M[ATEMP]),DATA_3_M[[#This Row],[ATEMP]]),2)</f>
        <v>0.3</v>
      </c>
      <c r="T37" s="48">
        <f>ROUND(IF(DATA_3_M[[#This Row],[HUM]]="",AVERAGE(DATA_3_M[HUM]),DATA_3_M[[#This Row],[HUM]]),2)</f>
        <v>0.61</v>
      </c>
      <c r="U37" s="64">
        <f>TIME(DATA_3_M[[#This Row],[HR]],,)</f>
        <v>0.58333333333333337</v>
      </c>
      <c r="V37" s="7" t="str">
        <f>TEXT(DATA_3_M[[#This Row],[DTEDAY]],"MMM")</f>
        <v>Jan</v>
      </c>
      <c r="W37" s="7" t="str">
        <f>TEXT(DATA_3_M[[#This Row],[DTEDAY]],"YYY")</f>
        <v>2011</v>
      </c>
      <c r="X37" s="7" t="str" cm="1">
        <f t="array" ref="X37">_xlfn.SWITCH(DATA_3_M[[#This Row],[WEATHERSIT]],1,"CLEAR SKY",2,"MIST SKY",3,"DARK SKY",4,"RAINY &amp; DARK SKY")</f>
        <v>CLEAR SKY</v>
      </c>
      <c r="Y37" s="7" t="str" cm="1">
        <f t="array" ref="Y37">_xlfn.SWITCH(DATA_3_M[[#This Row],[SEASON]],1,"WINTER",2,"SUMMER",3,"MONSOON",4,"POST MONSOON/AUTUMN")</f>
        <v>WINTER</v>
      </c>
    </row>
    <row r="38" spans="1:25" ht="12.75" x14ac:dyDescent="0.2">
      <c r="A38" s="7">
        <v>656</v>
      </c>
      <c r="B38" s="8">
        <v>40573</v>
      </c>
      <c r="C38" s="7">
        <v>1</v>
      </c>
      <c r="D38" s="7">
        <v>0</v>
      </c>
      <c r="E38" s="7">
        <v>1</v>
      </c>
      <c r="F38" s="7">
        <v>15</v>
      </c>
      <c r="G38" s="7" t="b">
        <v>0</v>
      </c>
      <c r="H38" s="7">
        <v>0</v>
      </c>
      <c r="I38" s="7">
        <v>1</v>
      </c>
      <c r="J38" s="26">
        <v>0.3</v>
      </c>
      <c r="K38" s="7">
        <v>0.33329999999999999</v>
      </c>
      <c r="L38" s="7">
        <v>0.56000000000000005</v>
      </c>
      <c r="M38" s="23">
        <v>0</v>
      </c>
      <c r="N38" s="7">
        <v>14</v>
      </c>
      <c r="O38" s="7">
        <v>95</v>
      </c>
      <c r="P38" s="7">
        <v>109</v>
      </c>
      <c r="Q38" s="7" t="str">
        <f>TEXT(DATA_3_M[[#This Row],[WEEKDAY]]+1,"DDD")</f>
        <v>Sun</v>
      </c>
      <c r="R38" s="26">
        <f>IF(DATA_3_M[[#This Row],[TEMP]]="",AVERAGE(DATA_3_M[TEMP]),DATA_3_M[[#This Row],[TEMP]])</f>
        <v>0.3</v>
      </c>
      <c r="S38" s="26">
        <f>ROUND(IF(DATA_3_M[[#This Row],[ATEMP]]="",AVERAGE(DATA_3_M[ATEMP]),DATA_3_M[[#This Row],[ATEMP]]),2)</f>
        <v>0.33</v>
      </c>
      <c r="T38" s="48">
        <f>ROUND(IF(DATA_3_M[[#This Row],[HUM]]="",AVERAGE(DATA_3_M[HUM]),DATA_3_M[[#This Row],[HUM]]),2)</f>
        <v>0.56000000000000005</v>
      </c>
      <c r="U38" s="64">
        <f>TIME(DATA_3_M[[#This Row],[HR]],,)</f>
        <v>0.625</v>
      </c>
      <c r="V38" s="7" t="str">
        <f>TEXT(DATA_3_M[[#This Row],[DTEDAY]],"MMM")</f>
        <v>Jan</v>
      </c>
      <c r="W38" s="7" t="str">
        <f>TEXT(DATA_3_M[[#This Row],[DTEDAY]],"YYY")</f>
        <v>2011</v>
      </c>
      <c r="X38" s="7" t="str" cm="1">
        <f t="array" ref="X38">_xlfn.SWITCH(DATA_3_M[[#This Row],[WEATHERSIT]],1,"CLEAR SKY",2,"MIST SKY",3,"DARK SKY",4,"RAINY &amp; DARK SKY")</f>
        <v>CLEAR SKY</v>
      </c>
      <c r="Y38" s="7" t="str" cm="1">
        <f t="array" ref="Y38">_xlfn.SWITCH(DATA_3_M[[#This Row],[SEASON]],1,"WINTER",2,"SUMMER",3,"MONSOON",4,"POST MONSOON/AUTUMN")</f>
        <v>WINTER</v>
      </c>
    </row>
    <row r="39" spans="1:25" ht="12.75" x14ac:dyDescent="0.2">
      <c r="A39" s="7">
        <v>657</v>
      </c>
      <c r="B39" s="8">
        <v>40573</v>
      </c>
      <c r="C39" s="7">
        <v>1</v>
      </c>
      <c r="D39" s="7">
        <v>0</v>
      </c>
      <c r="E39" s="7">
        <v>1</v>
      </c>
      <c r="F39" s="7">
        <v>16</v>
      </c>
      <c r="G39" s="7" t="b">
        <v>0</v>
      </c>
      <c r="H39" s="7">
        <v>0</v>
      </c>
      <c r="I39" s="7">
        <v>1</v>
      </c>
      <c r="J39" s="26">
        <v>0.3</v>
      </c>
      <c r="K39" s="7">
        <v>0.33329999999999999</v>
      </c>
      <c r="L39" s="7">
        <v>0.56000000000000005</v>
      </c>
      <c r="M39" s="23">
        <v>0</v>
      </c>
      <c r="N39" s="7">
        <v>19</v>
      </c>
      <c r="O39" s="7">
        <v>104</v>
      </c>
      <c r="P39" s="7">
        <v>123</v>
      </c>
      <c r="Q39" s="7" t="str">
        <f>TEXT(DATA_3_M[[#This Row],[WEEKDAY]]+1,"DDD")</f>
        <v>Sun</v>
      </c>
      <c r="R39" s="26">
        <f>IF(DATA_3_M[[#This Row],[TEMP]]="",AVERAGE(DATA_3_M[TEMP]),DATA_3_M[[#This Row],[TEMP]])</f>
        <v>0.3</v>
      </c>
      <c r="S39" s="26">
        <f>ROUND(IF(DATA_3_M[[#This Row],[ATEMP]]="",AVERAGE(DATA_3_M[ATEMP]),DATA_3_M[[#This Row],[ATEMP]]),2)</f>
        <v>0.33</v>
      </c>
      <c r="T39" s="48">
        <f>ROUND(IF(DATA_3_M[[#This Row],[HUM]]="",AVERAGE(DATA_3_M[HUM]),DATA_3_M[[#This Row],[HUM]]),2)</f>
        <v>0.56000000000000005</v>
      </c>
      <c r="U39" s="64">
        <f>TIME(DATA_3_M[[#This Row],[HR]],,)</f>
        <v>0.66666666666666663</v>
      </c>
      <c r="V39" s="7" t="str">
        <f>TEXT(DATA_3_M[[#This Row],[DTEDAY]],"MMM")</f>
        <v>Jan</v>
      </c>
      <c r="W39" s="7" t="str">
        <f>TEXT(DATA_3_M[[#This Row],[DTEDAY]],"YYY")</f>
        <v>2011</v>
      </c>
      <c r="X39" s="7" t="str" cm="1">
        <f t="array" ref="X39">_xlfn.SWITCH(DATA_3_M[[#This Row],[WEATHERSIT]],1,"CLEAR SKY",2,"MIST SKY",3,"DARK SKY",4,"RAINY &amp; DARK SKY")</f>
        <v>CLEAR SKY</v>
      </c>
      <c r="Y39" s="7" t="str" cm="1">
        <f t="array" ref="Y39">_xlfn.SWITCH(DATA_3_M[[#This Row],[SEASON]],1,"WINTER",2,"SUMMER",3,"MONSOON",4,"POST MONSOON/AUTUMN")</f>
        <v>WINTER</v>
      </c>
    </row>
    <row r="40" spans="1:25" ht="12.75" x14ac:dyDescent="0.2">
      <c r="A40" s="7">
        <v>658</v>
      </c>
      <c r="B40" s="8">
        <v>40573</v>
      </c>
      <c r="C40" s="7">
        <v>1</v>
      </c>
      <c r="D40" s="7">
        <v>0</v>
      </c>
      <c r="E40" s="7">
        <v>1</v>
      </c>
      <c r="F40" s="7">
        <v>17</v>
      </c>
      <c r="G40" s="7" t="b">
        <v>0</v>
      </c>
      <c r="H40" s="7">
        <v>0</v>
      </c>
      <c r="I40" s="7">
        <v>1</v>
      </c>
      <c r="J40" s="26">
        <v>0.3</v>
      </c>
      <c r="K40" s="7">
        <v>0.28789999999999999</v>
      </c>
      <c r="L40" s="7">
        <v>0.56000000000000005</v>
      </c>
      <c r="M40" s="7">
        <v>0.19400000000000001</v>
      </c>
      <c r="N40" s="7">
        <v>6</v>
      </c>
      <c r="O40" s="7">
        <v>71</v>
      </c>
      <c r="P40" s="7">
        <v>77</v>
      </c>
      <c r="Q40" s="7" t="str">
        <f>TEXT(DATA_3_M[[#This Row],[WEEKDAY]]+1,"DDD")</f>
        <v>Sun</v>
      </c>
      <c r="R40" s="26">
        <f>IF(DATA_3_M[[#This Row],[TEMP]]="",AVERAGE(DATA_3_M[TEMP]),DATA_3_M[[#This Row],[TEMP]])</f>
        <v>0.3</v>
      </c>
      <c r="S40" s="26">
        <f>ROUND(IF(DATA_3_M[[#This Row],[ATEMP]]="",AVERAGE(DATA_3_M[ATEMP]),DATA_3_M[[#This Row],[ATEMP]]),2)</f>
        <v>0.28999999999999998</v>
      </c>
      <c r="T40" s="48">
        <f>ROUND(IF(DATA_3_M[[#This Row],[HUM]]="",AVERAGE(DATA_3_M[HUM]),DATA_3_M[[#This Row],[HUM]]),2)</f>
        <v>0.56000000000000005</v>
      </c>
      <c r="U40" s="64">
        <f>TIME(DATA_3_M[[#This Row],[HR]],,)</f>
        <v>0.70833333333333337</v>
      </c>
      <c r="V40" s="7" t="str">
        <f>TEXT(DATA_3_M[[#This Row],[DTEDAY]],"MMM")</f>
        <v>Jan</v>
      </c>
      <c r="W40" s="7" t="str">
        <f>TEXT(DATA_3_M[[#This Row],[DTEDAY]],"YYY")</f>
        <v>2011</v>
      </c>
      <c r="X40" s="7" t="str" cm="1">
        <f t="array" ref="X40">_xlfn.SWITCH(DATA_3_M[[#This Row],[WEATHERSIT]],1,"CLEAR SKY",2,"MIST SKY",3,"DARK SKY",4,"RAINY &amp; DARK SKY")</f>
        <v>CLEAR SKY</v>
      </c>
      <c r="Y40" s="7" t="str" cm="1">
        <f t="array" ref="Y40">_xlfn.SWITCH(DATA_3_M[[#This Row],[SEASON]],1,"WINTER",2,"SUMMER",3,"MONSOON",4,"POST MONSOON/AUTUMN")</f>
        <v>WINTER</v>
      </c>
    </row>
    <row r="41" spans="1:25" ht="12.75" x14ac:dyDescent="0.2">
      <c r="A41" s="7">
        <v>659</v>
      </c>
      <c r="B41" s="8">
        <v>40573</v>
      </c>
      <c r="C41" s="7">
        <v>1</v>
      </c>
      <c r="D41" s="7">
        <v>0</v>
      </c>
      <c r="E41" s="7">
        <v>1</v>
      </c>
      <c r="F41" s="7">
        <v>18</v>
      </c>
      <c r="G41" s="7" t="b">
        <v>0</v>
      </c>
      <c r="H41" s="7">
        <v>0</v>
      </c>
      <c r="I41" s="7">
        <v>1</v>
      </c>
      <c r="J41" s="26">
        <v>0.26</v>
      </c>
      <c r="K41" s="7">
        <v>0.2576</v>
      </c>
      <c r="L41" s="7">
        <v>0.65</v>
      </c>
      <c r="M41" s="7">
        <v>0.16420000000000001</v>
      </c>
      <c r="N41" s="7">
        <v>8</v>
      </c>
      <c r="O41" s="7">
        <v>57</v>
      </c>
      <c r="P41" s="7">
        <v>65</v>
      </c>
      <c r="Q41" s="7" t="str">
        <f>TEXT(DATA_3_M[[#This Row],[WEEKDAY]]+1,"DDD")</f>
        <v>Sun</v>
      </c>
      <c r="R41" s="26">
        <f>IF(DATA_3_M[[#This Row],[TEMP]]="",AVERAGE(DATA_3_M[TEMP]),DATA_3_M[[#This Row],[TEMP]])</f>
        <v>0.26</v>
      </c>
      <c r="S41" s="26">
        <f>ROUND(IF(DATA_3_M[[#This Row],[ATEMP]]="",AVERAGE(DATA_3_M[ATEMP]),DATA_3_M[[#This Row],[ATEMP]]),2)</f>
        <v>0.26</v>
      </c>
      <c r="T41" s="48">
        <f>ROUND(IF(DATA_3_M[[#This Row],[HUM]]="",AVERAGE(DATA_3_M[HUM]),DATA_3_M[[#This Row],[HUM]]),2)</f>
        <v>0.65</v>
      </c>
      <c r="U41" s="64">
        <f>TIME(DATA_3_M[[#This Row],[HR]],,)</f>
        <v>0.75</v>
      </c>
      <c r="V41" s="7" t="str">
        <f>TEXT(DATA_3_M[[#This Row],[DTEDAY]],"MMM")</f>
        <v>Jan</v>
      </c>
      <c r="W41" s="7" t="str">
        <f>TEXT(DATA_3_M[[#This Row],[DTEDAY]],"YYY")</f>
        <v>2011</v>
      </c>
      <c r="X41" s="7" t="str" cm="1">
        <f t="array" ref="X41">_xlfn.SWITCH(DATA_3_M[[#This Row],[WEATHERSIT]],1,"CLEAR SKY",2,"MIST SKY",3,"DARK SKY",4,"RAINY &amp; DARK SKY")</f>
        <v>CLEAR SKY</v>
      </c>
      <c r="Y41" s="7" t="str" cm="1">
        <f t="array" ref="Y41">_xlfn.SWITCH(DATA_3_M[[#This Row],[SEASON]],1,"WINTER",2,"SUMMER",3,"MONSOON",4,"POST MONSOON/AUTUMN")</f>
        <v>WINTER</v>
      </c>
    </row>
    <row r="42" spans="1:25" ht="12.75" x14ac:dyDescent="0.2">
      <c r="A42" s="7">
        <v>660</v>
      </c>
      <c r="B42" s="8">
        <v>40573</v>
      </c>
      <c r="C42" s="7">
        <v>1</v>
      </c>
      <c r="D42" s="7">
        <v>0</v>
      </c>
      <c r="E42" s="7">
        <v>1</v>
      </c>
      <c r="F42" s="7">
        <v>19</v>
      </c>
      <c r="G42" s="7" t="b">
        <v>0</v>
      </c>
      <c r="H42" s="7">
        <v>0</v>
      </c>
      <c r="I42" s="7">
        <v>1</v>
      </c>
      <c r="J42" s="26">
        <v>0.26</v>
      </c>
      <c r="K42" s="7">
        <v>0.2576</v>
      </c>
      <c r="L42" s="7">
        <v>0.65</v>
      </c>
      <c r="M42" s="7">
        <v>0.19400000000000001</v>
      </c>
      <c r="N42" s="7">
        <v>9</v>
      </c>
      <c r="O42" s="7">
        <v>46</v>
      </c>
      <c r="P42" s="7">
        <v>55</v>
      </c>
      <c r="Q42" s="7" t="str">
        <f>TEXT(DATA_3_M[[#This Row],[WEEKDAY]]+1,"DDD")</f>
        <v>Sun</v>
      </c>
      <c r="R42" s="26">
        <f>IF(DATA_3_M[[#This Row],[TEMP]]="",AVERAGE(DATA_3_M[TEMP]),DATA_3_M[[#This Row],[TEMP]])</f>
        <v>0.26</v>
      </c>
      <c r="S42" s="26">
        <f>ROUND(IF(DATA_3_M[[#This Row],[ATEMP]]="",AVERAGE(DATA_3_M[ATEMP]),DATA_3_M[[#This Row],[ATEMP]]),2)</f>
        <v>0.26</v>
      </c>
      <c r="T42" s="48">
        <f>ROUND(IF(DATA_3_M[[#This Row],[HUM]]="",AVERAGE(DATA_3_M[HUM]),DATA_3_M[[#This Row],[HUM]]),2)</f>
        <v>0.65</v>
      </c>
      <c r="U42" s="64">
        <f>TIME(DATA_3_M[[#This Row],[HR]],,)</f>
        <v>0.79166666666666663</v>
      </c>
      <c r="V42" s="7" t="str">
        <f>TEXT(DATA_3_M[[#This Row],[DTEDAY]],"MMM")</f>
        <v>Jan</v>
      </c>
      <c r="W42" s="7" t="str">
        <f>TEXT(DATA_3_M[[#This Row],[DTEDAY]],"YYY")</f>
        <v>2011</v>
      </c>
      <c r="X42" s="7" t="str" cm="1">
        <f t="array" ref="X42">_xlfn.SWITCH(DATA_3_M[[#This Row],[WEATHERSIT]],1,"CLEAR SKY",2,"MIST SKY",3,"DARK SKY",4,"RAINY &amp; DARK SKY")</f>
        <v>CLEAR SKY</v>
      </c>
      <c r="Y42" s="7" t="str" cm="1">
        <f t="array" ref="Y42">_xlfn.SWITCH(DATA_3_M[[#This Row],[SEASON]],1,"WINTER",2,"SUMMER",3,"MONSOON",4,"POST MONSOON/AUTUMN")</f>
        <v>WINTER</v>
      </c>
    </row>
    <row r="43" spans="1:25" ht="12.75" x14ac:dyDescent="0.2">
      <c r="A43" s="7">
        <v>661</v>
      </c>
      <c r="B43" s="8">
        <v>40573</v>
      </c>
      <c r="C43" s="7">
        <v>1</v>
      </c>
      <c r="D43" s="7">
        <v>0</v>
      </c>
      <c r="E43" s="7">
        <v>1</v>
      </c>
      <c r="F43" s="7">
        <v>20</v>
      </c>
      <c r="G43" s="7" t="b">
        <v>0</v>
      </c>
      <c r="H43" s="7">
        <v>0</v>
      </c>
      <c r="I43" s="7">
        <v>2</v>
      </c>
      <c r="J43" s="26">
        <v>0.26</v>
      </c>
      <c r="K43" s="7">
        <v>0.2727</v>
      </c>
      <c r="L43" s="7">
        <v>0.65</v>
      </c>
      <c r="M43" s="7">
        <v>0.1045</v>
      </c>
      <c r="N43" s="7">
        <v>3</v>
      </c>
      <c r="O43" s="7">
        <v>30</v>
      </c>
      <c r="P43" s="7">
        <v>33</v>
      </c>
      <c r="Q43" s="7" t="str">
        <f>TEXT(DATA_3_M[[#This Row],[WEEKDAY]]+1,"DDD")</f>
        <v>Sun</v>
      </c>
      <c r="R43" s="26">
        <f>IF(DATA_3_M[[#This Row],[TEMP]]="",AVERAGE(DATA_3_M[TEMP]),DATA_3_M[[#This Row],[TEMP]])</f>
        <v>0.26</v>
      </c>
      <c r="S43" s="26">
        <f>ROUND(IF(DATA_3_M[[#This Row],[ATEMP]]="",AVERAGE(DATA_3_M[ATEMP]),DATA_3_M[[#This Row],[ATEMP]]),2)</f>
        <v>0.27</v>
      </c>
      <c r="T43" s="48">
        <f>ROUND(IF(DATA_3_M[[#This Row],[HUM]]="",AVERAGE(DATA_3_M[HUM]),DATA_3_M[[#This Row],[HUM]]),2)</f>
        <v>0.65</v>
      </c>
      <c r="U43" s="64">
        <f>TIME(DATA_3_M[[#This Row],[HR]],,)</f>
        <v>0.83333333333333337</v>
      </c>
      <c r="V43" s="7" t="str">
        <f>TEXT(DATA_3_M[[#This Row],[DTEDAY]],"MMM")</f>
        <v>Jan</v>
      </c>
      <c r="W43" s="7" t="str">
        <f>TEXT(DATA_3_M[[#This Row],[DTEDAY]],"YYY")</f>
        <v>2011</v>
      </c>
      <c r="X43" s="7" t="str" cm="1">
        <f t="array" ref="X43">_xlfn.SWITCH(DATA_3_M[[#This Row],[WEATHERSIT]],1,"CLEAR SKY",2,"MIST SKY",3,"DARK SKY",4,"RAINY &amp; DARK SKY")</f>
        <v>MIST SKY</v>
      </c>
      <c r="Y43" s="7" t="str" cm="1">
        <f t="array" ref="Y43">_xlfn.SWITCH(DATA_3_M[[#This Row],[SEASON]],1,"WINTER",2,"SUMMER",3,"MONSOON",4,"POST MONSOON/AUTUMN")</f>
        <v>WINTER</v>
      </c>
    </row>
    <row r="44" spans="1:25" ht="12.75" x14ac:dyDescent="0.2">
      <c r="A44" s="7">
        <v>662</v>
      </c>
      <c r="B44" s="8">
        <v>40573</v>
      </c>
      <c r="C44" s="7">
        <v>1</v>
      </c>
      <c r="D44" s="7">
        <v>0</v>
      </c>
      <c r="E44" s="7">
        <v>1</v>
      </c>
      <c r="F44" s="7">
        <v>21</v>
      </c>
      <c r="G44" s="7" t="b">
        <v>0</v>
      </c>
      <c r="H44" s="7">
        <v>0</v>
      </c>
      <c r="I44" s="7">
        <v>2</v>
      </c>
      <c r="J44" s="26">
        <v>0.24</v>
      </c>
      <c r="K44" s="7">
        <v>0.2424</v>
      </c>
      <c r="L44" s="7">
        <v>0.7</v>
      </c>
      <c r="M44" s="7">
        <v>0.16420000000000001</v>
      </c>
      <c r="N44" s="7">
        <v>3</v>
      </c>
      <c r="O44" s="7">
        <v>25</v>
      </c>
      <c r="P44" s="7">
        <v>28</v>
      </c>
      <c r="Q44" s="7" t="str">
        <f>TEXT(DATA_3_M[[#This Row],[WEEKDAY]]+1,"DDD")</f>
        <v>Sun</v>
      </c>
      <c r="R44" s="26">
        <f>IF(DATA_3_M[[#This Row],[TEMP]]="",AVERAGE(DATA_3_M[TEMP]),DATA_3_M[[#This Row],[TEMP]])</f>
        <v>0.24</v>
      </c>
      <c r="S44" s="26">
        <f>ROUND(IF(DATA_3_M[[#This Row],[ATEMP]]="",AVERAGE(DATA_3_M[ATEMP]),DATA_3_M[[#This Row],[ATEMP]]),2)</f>
        <v>0.24</v>
      </c>
      <c r="T44" s="48">
        <f>ROUND(IF(DATA_3_M[[#This Row],[HUM]]="",AVERAGE(DATA_3_M[HUM]),DATA_3_M[[#This Row],[HUM]]),2)</f>
        <v>0.7</v>
      </c>
      <c r="U44" s="64">
        <f>TIME(DATA_3_M[[#This Row],[HR]],,)</f>
        <v>0.875</v>
      </c>
      <c r="V44" s="7" t="str">
        <f>TEXT(DATA_3_M[[#This Row],[DTEDAY]],"MMM")</f>
        <v>Jan</v>
      </c>
      <c r="W44" s="7" t="str">
        <f>TEXT(DATA_3_M[[#This Row],[DTEDAY]],"YYY")</f>
        <v>2011</v>
      </c>
      <c r="X44" s="7" t="str" cm="1">
        <f t="array" ref="X44">_xlfn.SWITCH(DATA_3_M[[#This Row],[WEATHERSIT]],1,"CLEAR SKY",2,"MIST SKY",3,"DARK SKY",4,"RAINY &amp; DARK SKY")</f>
        <v>MIST SKY</v>
      </c>
      <c r="Y44" s="7" t="str" cm="1">
        <f t="array" ref="Y44">_xlfn.SWITCH(DATA_3_M[[#This Row],[SEASON]],1,"WINTER",2,"SUMMER",3,"MONSOON",4,"POST MONSOON/AUTUMN")</f>
        <v>WINTER</v>
      </c>
    </row>
    <row r="45" spans="1:25" ht="12.75" x14ac:dyDescent="0.2">
      <c r="A45" s="7">
        <v>663</v>
      </c>
      <c r="B45" s="8">
        <v>40573</v>
      </c>
      <c r="C45" s="7">
        <v>1</v>
      </c>
      <c r="D45" s="7">
        <v>0</v>
      </c>
      <c r="E45" s="7">
        <v>1</v>
      </c>
      <c r="F45" s="7">
        <v>22</v>
      </c>
      <c r="G45" s="7" t="b">
        <v>0</v>
      </c>
      <c r="H45" s="7">
        <v>0</v>
      </c>
      <c r="I45" s="7">
        <v>2</v>
      </c>
      <c r="J45" s="26">
        <v>0.24</v>
      </c>
      <c r="K45" s="7">
        <v>0.2273</v>
      </c>
      <c r="L45" s="7">
        <v>0.7</v>
      </c>
      <c r="M45" s="7">
        <v>0.19400000000000001</v>
      </c>
      <c r="N45" s="7">
        <v>2</v>
      </c>
      <c r="O45" s="7">
        <v>19</v>
      </c>
      <c r="P45" s="7">
        <v>21</v>
      </c>
      <c r="Q45" s="7" t="str">
        <f>TEXT(DATA_3_M[[#This Row],[WEEKDAY]]+1,"DDD")</f>
        <v>Sun</v>
      </c>
      <c r="R45" s="26">
        <f>IF(DATA_3_M[[#This Row],[TEMP]]="",AVERAGE(DATA_3_M[TEMP]),DATA_3_M[[#This Row],[TEMP]])</f>
        <v>0.24</v>
      </c>
      <c r="S45" s="26">
        <f>ROUND(IF(DATA_3_M[[#This Row],[ATEMP]]="",AVERAGE(DATA_3_M[ATEMP]),DATA_3_M[[#This Row],[ATEMP]]),2)</f>
        <v>0.23</v>
      </c>
      <c r="T45" s="48">
        <f>ROUND(IF(DATA_3_M[[#This Row],[HUM]]="",AVERAGE(DATA_3_M[HUM]),DATA_3_M[[#This Row],[HUM]]),2)</f>
        <v>0.7</v>
      </c>
      <c r="U45" s="64">
        <f>TIME(DATA_3_M[[#This Row],[HR]],,)</f>
        <v>0.91666666666666663</v>
      </c>
      <c r="V45" s="7" t="str">
        <f>TEXT(DATA_3_M[[#This Row],[DTEDAY]],"MMM")</f>
        <v>Jan</v>
      </c>
      <c r="W45" s="7" t="str">
        <f>TEXT(DATA_3_M[[#This Row],[DTEDAY]],"YYY")</f>
        <v>2011</v>
      </c>
      <c r="X45" s="7" t="str" cm="1">
        <f t="array" ref="X45">_xlfn.SWITCH(DATA_3_M[[#This Row],[WEATHERSIT]],1,"CLEAR SKY",2,"MIST SKY",3,"DARK SKY",4,"RAINY &amp; DARK SKY")</f>
        <v>MIST SKY</v>
      </c>
      <c r="Y45" s="7" t="str" cm="1">
        <f t="array" ref="Y45">_xlfn.SWITCH(DATA_3_M[[#This Row],[SEASON]],1,"WINTER",2,"SUMMER",3,"MONSOON",4,"POST MONSOON/AUTUMN")</f>
        <v>WINTER</v>
      </c>
    </row>
    <row r="46" spans="1:25" ht="12.75" x14ac:dyDescent="0.2">
      <c r="A46" s="7">
        <v>664</v>
      </c>
      <c r="B46" s="8">
        <v>40573</v>
      </c>
      <c r="C46" s="7">
        <v>1</v>
      </c>
      <c r="D46" s="7">
        <v>0</v>
      </c>
      <c r="E46" s="7">
        <v>1</v>
      </c>
      <c r="F46" s="7">
        <v>23</v>
      </c>
      <c r="G46" s="7" t="b">
        <v>0</v>
      </c>
      <c r="H46" s="7">
        <v>0</v>
      </c>
      <c r="I46" s="7">
        <v>2</v>
      </c>
      <c r="J46" s="26">
        <v>0.24</v>
      </c>
      <c r="K46" s="7">
        <v>0.21210000000000001</v>
      </c>
      <c r="L46" s="7">
        <v>0.65</v>
      </c>
      <c r="M46" s="7">
        <v>0.28360000000000002</v>
      </c>
      <c r="N46" s="7">
        <v>5</v>
      </c>
      <c r="O46" s="7">
        <v>16</v>
      </c>
      <c r="P46" s="7">
        <v>21</v>
      </c>
      <c r="Q46" s="7" t="str">
        <f>TEXT(DATA_3_M[[#This Row],[WEEKDAY]]+1,"DDD")</f>
        <v>Sun</v>
      </c>
      <c r="R46" s="26">
        <f>IF(DATA_3_M[[#This Row],[TEMP]]="",AVERAGE(DATA_3_M[TEMP]),DATA_3_M[[#This Row],[TEMP]])</f>
        <v>0.24</v>
      </c>
      <c r="S46" s="26">
        <f>ROUND(IF(DATA_3_M[[#This Row],[ATEMP]]="",AVERAGE(DATA_3_M[ATEMP]),DATA_3_M[[#This Row],[ATEMP]]),2)</f>
        <v>0.21</v>
      </c>
      <c r="T46" s="48">
        <f>ROUND(IF(DATA_3_M[[#This Row],[HUM]]="",AVERAGE(DATA_3_M[HUM]),DATA_3_M[[#This Row],[HUM]]),2)</f>
        <v>0.65</v>
      </c>
      <c r="U46" s="64">
        <f>TIME(DATA_3_M[[#This Row],[HR]],,)</f>
        <v>0.95833333333333337</v>
      </c>
      <c r="V46" s="7" t="str">
        <f>TEXT(DATA_3_M[[#This Row],[DTEDAY]],"MMM")</f>
        <v>Jan</v>
      </c>
      <c r="W46" s="7" t="str">
        <f>TEXT(DATA_3_M[[#This Row],[DTEDAY]],"YYY")</f>
        <v>2011</v>
      </c>
      <c r="X46" s="7" t="str" cm="1">
        <f t="array" ref="X46">_xlfn.SWITCH(DATA_3_M[[#This Row],[WEATHERSIT]],1,"CLEAR SKY",2,"MIST SKY",3,"DARK SKY",4,"RAINY &amp; DARK SKY")</f>
        <v>MIST SKY</v>
      </c>
      <c r="Y46" s="7" t="str" cm="1">
        <f t="array" ref="Y46">_xlfn.SWITCH(DATA_3_M[[#This Row],[SEASON]],1,"WINTER",2,"SUMMER",3,"MONSOON",4,"POST MONSOON/AUTUMN")</f>
        <v>WINTER</v>
      </c>
    </row>
    <row r="47" spans="1:25" ht="12.75" x14ac:dyDescent="0.2">
      <c r="A47" s="7">
        <v>665</v>
      </c>
      <c r="B47" s="8">
        <v>40574</v>
      </c>
      <c r="C47" s="7">
        <v>1</v>
      </c>
      <c r="D47" s="7">
        <v>0</v>
      </c>
      <c r="E47" s="7">
        <v>1</v>
      </c>
      <c r="F47" s="7">
        <v>0</v>
      </c>
      <c r="G47" s="7" t="b">
        <v>0</v>
      </c>
      <c r="H47" s="7">
        <v>1</v>
      </c>
      <c r="I47" s="7">
        <v>2</v>
      </c>
      <c r="J47" s="26">
        <v>0.24</v>
      </c>
      <c r="K47" s="7">
        <v>0.2273</v>
      </c>
      <c r="L47" s="7">
        <v>0.65</v>
      </c>
      <c r="M47" s="7">
        <v>0.22389999999999999</v>
      </c>
      <c r="N47" s="7">
        <v>1</v>
      </c>
      <c r="O47" s="7">
        <v>6</v>
      </c>
      <c r="P47" s="7">
        <v>7</v>
      </c>
      <c r="Q47" s="7" t="str">
        <f>TEXT(DATA_3_M[[#This Row],[WEEKDAY]]+1,"DDD")</f>
        <v>Mon</v>
      </c>
      <c r="R47" s="26">
        <f>IF(DATA_3_M[[#This Row],[TEMP]]="",AVERAGE(DATA_3_M[TEMP]),DATA_3_M[[#This Row],[TEMP]])</f>
        <v>0.24</v>
      </c>
      <c r="S47" s="26">
        <f>ROUND(IF(DATA_3_M[[#This Row],[ATEMP]]="",AVERAGE(DATA_3_M[ATEMP]),DATA_3_M[[#This Row],[ATEMP]]),2)</f>
        <v>0.23</v>
      </c>
      <c r="T47" s="48">
        <f>ROUND(IF(DATA_3_M[[#This Row],[HUM]]="",AVERAGE(DATA_3_M[HUM]),DATA_3_M[[#This Row],[HUM]]),2)</f>
        <v>0.65</v>
      </c>
      <c r="U47" s="64">
        <f>TIME(DATA_3_M[[#This Row],[HR]],,)</f>
        <v>0</v>
      </c>
      <c r="V47" s="7" t="str">
        <f>TEXT(DATA_3_M[[#This Row],[DTEDAY]],"MMM")</f>
        <v>Jan</v>
      </c>
      <c r="W47" s="7" t="str">
        <f>TEXT(DATA_3_M[[#This Row],[DTEDAY]],"YYY")</f>
        <v>2011</v>
      </c>
      <c r="X47" s="7" t="str" cm="1">
        <f t="array" ref="X47">_xlfn.SWITCH(DATA_3_M[[#This Row],[WEATHERSIT]],1,"CLEAR SKY",2,"MIST SKY",3,"DARK SKY",4,"RAINY &amp; DARK SKY")</f>
        <v>MIST SKY</v>
      </c>
      <c r="Y47" s="7" t="str" cm="1">
        <f t="array" ref="Y47">_xlfn.SWITCH(DATA_3_M[[#This Row],[SEASON]],1,"WINTER",2,"SUMMER",3,"MONSOON",4,"POST MONSOON/AUTUMN")</f>
        <v>WINTER</v>
      </c>
    </row>
    <row r="48" spans="1:25" ht="12.75" x14ac:dyDescent="0.2">
      <c r="A48" s="7">
        <v>666</v>
      </c>
      <c r="B48" s="8">
        <v>40574</v>
      </c>
      <c r="C48" s="7">
        <v>1</v>
      </c>
      <c r="D48" s="7">
        <v>0</v>
      </c>
      <c r="E48" s="7">
        <v>1</v>
      </c>
      <c r="F48" s="7">
        <v>1</v>
      </c>
      <c r="G48" s="7" t="b">
        <v>0</v>
      </c>
      <c r="H48" s="7">
        <v>1</v>
      </c>
      <c r="I48" s="7">
        <v>1</v>
      </c>
      <c r="J48" s="26">
        <v>0.22</v>
      </c>
      <c r="K48" s="7">
        <v>0.21210000000000001</v>
      </c>
      <c r="L48" s="7">
        <v>0.64</v>
      </c>
      <c r="M48" s="7">
        <v>0.25369999999999998</v>
      </c>
      <c r="N48" s="7">
        <v>2</v>
      </c>
      <c r="O48" s="7">
        <v>5</v>
      </c>
      <c r="P48" s="7">
        <v>7</v>
      </c>
      <c r="Q48" s="7" t="str">
        <f>TEXT(DATA_3_M[[#This Row],[WEEKDAY]]+1,"DDD")</f>
        <v>Mon</v>
      </c>
      <c r="R48" s="26">
        <f>IF(DATA_3_M[[#This Row],[TEMP]]="",AVERAGE(DATA_3_M[TEMP]),DATA_3_M[[#This Row],[TEMP]])</f>
        <v>0.22</v>
      </c>
      <c r="S48" s="26">
        <f>ROUND(IF(DATA_3_M[[#This Row],[ATEMP]]="",AVERAGE(DATA_3_M[ATEMP]),DATA_3_M[[#This Row],[ATEMP]]),2)</f>
        <v>0.21</v>
      </c>
      <c r="T48" s="48">
        <f>ROUND(IF(DATA_3_M[[#This Row],[HUM]]="",AVERAGE(DATA_3_M[HUM]),DATA_3_M[[#This Row],[HUM]]),2)</f>
        <v>0.64</v>
      </c>
      <c r="U48" s="64">
        <f>TIME(DATA_3_M[[#This Row],[HR]],,)</f>
        <v>4.1666666666666664E-2</v>
      </c>
      <c r="V48" s="7" t="str">
        <f>TEXT(DATA_3_M[[#This Row],[DTEDAY]],"MMM")</f>
        <v>Jan</v>
      </c>
      <c r="W48" s="7" t="str">
        <f>TEXT(DATA_3_M[[#This Row],[DTEDAY]],"YYY")</f>
        <v>2011</v>
      </c>
      <c r="X48" s="7" t="str" cm="1">
        <f t="array" ref="X48">_xlfn.SWITCH(DATA_3_M[[#This Row],[WEATHERSIT]],1,"CLEAR SKY",2,"MIST SKY",3,"DARK SKY",4,"RAINY &amp; DARK SKY")</f>
        <v>CLEAR SKY</v>
      </c>
      <c r="Y48" s="7" t="str" cm="1">
        <f t="array" ref="Y48">_xlfn.SWITCH(DATA_3_M[[#This Row],[SEASON]],1,"WINTER",2,"SUMMER",3,"MONSOON",4,"POST MONSOON/AUTUMN")</f>
        <v>WINTER</v>
      </c>
    </row>
    <row r="49" spans="1:25" ht="12.75" x14ac:dyDescent="0.2">
      <c r="A49" s="7">
        <v>667</v>
      </c>
      <c r="B49" s="8">
        <v>40574</v>
      </c>
      <c r="C49" s="7">
        <v>1</v>
      </c>
      <c r="D49" s="7">
        <v>0</v>
      </c>
      <c r="E49" s="7">
        <v>1</v>
      </c>
      <c r="F49" s="7">
        <v>2</v>
      </c>
      <c r="G49" s="7" t="b">
        <v>0</v>
      </c>
      <c r="H49" s="7">
        <v>1</v>
      </c>
      <c r="I49" s="7">
        <v>1</v>
      </c>
      <c r="J49" s="26">
        <v>0.22</v>
      </c>
      <c r="K49" s="7">
        <v>0.2273</v>
      </c>
      <c r="L49" s="7">
        <v>0.64</v>
      </c>
      <c r="M49" s="7">
        <v>0.19400000000000001</v>
      </c>
      <c r="N49" s="7">
        <v>0</v>
      </c>
      <c r="O49" s="7">
        <v>1</v>
      </c>
      <c r="P49" s="7">
        <v>1</v>
      </c>
      <c r="Q49" s="7" t="str">
        <f>TEXT(DATA_3_M[[#This Row],[WEEKDAY]]+1,"DDD")</f>
        <v>Mon</v>
      </c>
      <c r="R49" s="26">
        <f>IF(DATA_3_M[[#This Row],[TEMP]]="",AVERAGE(DATA_3_M[TEMP]),DATA_3_M[[#This Row],[TEMP]])</f>
        <v>0.22</v>
      </c>
      <c r="S49" s="26">
        <f>ROUND(IF(DATA_3_M[[#This Row],[ATEMP]]="",AVERAGE(DATA_3_M[ATEMP]),DATA_3_M[[#This Row],[ATEMP]]),2)</f>
        <v>0.23</v>
      </c>
      <c r="T49" s="48">
        <f>ROUND(IF(DATA_3_M[[#This Row],[HUM]]="",AVERAGE(DATA_3_M[HUM]),DATA_3_M[[#This Row],[HUM]]),2)</f>
        <v>0.64</v>
      </c>
      <c r="U49" s="64">
        <f>TIME(DATA_3_M[[#This Row],[HR]],,)</f>
        <v>8.3333333333333329E-2</v>
      </c>
      <c r="V49" s="7" t="str">
        <f>TEXT(DATA_3_M[[#This Row],[DTEDAY]],"MMM")</f>
        <v>Jan</v>
      </c>
      <c r="W49" s="7" t="str">
        <f>TEXT(DATA_3_M[[#This Row],[DTEDAY]],"YYY")</f>
        <v>2011</v>
      </c>
      <c r="X49" s="7" t="str" cm="1">
        <f t="array" ref="X49">_xlfn.SWITCH(DATA_3_M[[#This Row],[WEATHERSIT]],1,"CLEAR SKY",2,"MIST SKY",3,"DARK SKY",4,"RAINY &amp; DARK SKY")</f>
        <v>CLEAR SKY</v>
      </c>
      <c r="Y49" s="7" t="str" cm="1">
        <f t="array" ref="Y49">_xlfn.SWITCH(DATA_3_M[[#This Row],[SEASON]],1,"WINTER",2,"SUMMER",3,"MONSOON",4,"POST MONSOON/AUTUMN")</f>
        <v>WINTER</v>
      </c>
    </row>
    <row r="50" spans="1:25" ht="12.75" x14ac:dyDescent="0.2">
      <c r="A50" s="7">
        <v>668</v>
      </c>
      <c r="B50" s="8">
        <v>40574</v>
      </c>
      <c r="C50" s="7">
        <v>1</v>
      </c>
      <c r="D50" s="7">
        <v>0</v>
      </c>
      <c r="E50" s="7">
        <v>1</v>
      </c>
      <c r="F50" s="7">
        <v>3</v>
      </c>
      <c r="G50" s="7" t="b">
        <v>0</v>
      </c>
      <c r="H50" s="7">
        <v>1</v>
      </c>
      <c r="I50" s="7">
        <v>1</v>
      </c>
      <c r="J50" s="26">
        <v>0.22</v>
      </c>
      <c r="K50" s="7">
        <v>0.2273</v>
      </c>
      <c r="L50" s="7">
        <v>0.64</v>
      </c>
      <c r="M50" s="7">
        <v>0.19400000000000001</v>
      </c>
      <c r="N50" s="7">
        <v>0</v>
      </c>
      <c r="O50" s="7">
        <v>2</v>
      </c>
      <c r="P50" s="7">
        <v>2</v>
      </c>
      <c r="Q50" s="7" t="str">
        <f>TEXT(DATA_3_M[[#This Row],[WEEKDAY]]+1,"DDD")</f>
        <v>Mon</v>
      </c>
      <c r="R50" s="26">
        <f>IF(DATA_3_M[[#This Row],[TEMP]]="",AVERAGE(DATA_3_M[TEMP]),DATA_3_M[[#This Row],[TEMP]])</f>
        <v>0.22</v>
      </c>
      <c r="S50" s="26">
        <f>ROUND(IF(DATA_3_M[[#This Row],[ATEMP]]="",AVERAGE(DATA_3_M[ATEMP]),DATA_3_M[[#This Row],[ATEMP]]),2)</f>
        <v>0.23</v>
      </c>
      <c r="T50" s="48">
        <f>ROUND(IF(DATA_3_M[[#This Row],[HUM]]="",AVERAGE(DATA_3_M[HUM]),DATA_3_M[[#This Row],[HUM]]),2)</f>
        <v>0.64</v>
      </c>
      <c r="U50" s="64">
        <f>TIME(DATA_3_M[[#This Row],[HR]],,)</f>
        <v>0.125</v>
      </c>
      <c r="V50" s="7" t="str">
        <f>TEXT(DATA_3_M[[#This Row],[DTEDAY]],"MMM")</f>
        <v>Jan</v>
      </c>
      <c r="W50" s="7" t="str">
        <f>TEXT(DATA_3_M[[#This Row],[DTEDAY]],"YYY")</f>
        <v>2011</v>
      </c>
      <c r="X50" s="7" t="str" cm="1">
        <f t="array" ref="X50">_xlfn.SWITCH(DATA_3_M[[#This Row],[WEATHERSIT]],1,"CLEAR SKY",2,"MIST SKY",3,"DARK SKY",4,"RAINY &amp; DARK SKY")</f>
        <v>CLEAR SKY</v>
      </c>
      <c r="Y50" s="7" t="str" cm="1">
        <f t="array" ref="Y50">_xlfn.SWITCH(DATA_3_M[[#This Row],[SEASON]],1,"WINTER",2,"SUMMER",3,"MONSOON",4,"POST MONSOON/AUTUMN")</f>
        <v>WINTER</v>
      </c>
    </row>
    <row r="51" spans="1:25" ht="12.75" x14ac:dyDescent="0.2">
      <c r="A51" s="7">
        <v>669</v>
      </c>
      <c r="B51" s="8">
        <v>40574</v>
      </c>
      <c r="C51" s="7">
        <v>1</v>
      </c>
      <c r="D51" s="7">
        <v>0</v>
      </c>
      <c r="E51" s="7">
        <v>1</v>
      </c>
      <c r="F51" s="7">
        <v>4</v>
      </c>
      <c r="G51" s="7" t="b">
        <v>0</v>
      </c>
      <c r="H51" s="7">
        <v>1</v>
      </c>
      <c r="I51" s="7">
        <v>1</v>
      </c>
      <c r="J51" s="26">
        <v>0.2</v>
      </c>
      <c r="K51" s="7">
        <v>0.19700000000000001</v>
      </c>
      <c r="L51" s="7">
        <v>0.59</v>
      </c>
      <c r="M51" s="7">
        <v>0.22389999999999999</v>
      </c>
      <c r="N51" s="7">
        <v>0</v>
      </c>
      <c r="O51" s="7">
        <v>2</v>
      </c>
      <c r="P51" s="7">
        <v>2</v>
      </c>
      <c r="Q51" s="7" t="str">
        <f>TEXT(DATA_3_M[[#This Row],[WEEKDAY]]+1,"DDD")</f>
        <v>Mon</v>
      </c>
      <c r="R51" s="26">
        <f>IF(DATA_3_M[[#This Row],[TEMP]]="",AVERAGE(DATA_3_M[TEMP]),DATA_3_M[[#This Row],[TEMP]])</f>
        <v>0.2</v>
      </c>
      <c r="S51" s="26">
        <f>ROUND(IF(DATA_3_M[[#This Row],[ATEMP]]="",AVERAGE(DATA_3_M[ATEMP]),DATA_3_M[[#This Row],[ATEMP]]),2)</f>
        <v>0.2</v>
      </c>
      <c r="T51" s="48">
        <f>ROUND(IF(DATA_3_M[[#This Row],[HUM]]="",AVERAGE(DATA_3_M[HUM]),DATA_3_M[[#This Row],[HUM]]),2)</f>
        <v>0.59</v>
      </c>
      <c r="U51" s="64">
        <f>TIME(DATA_3_M[[#This Row],[HR]],,)</f>
        <v>0.16666666666666666</v>
      </c>
      <c r="V51" s="7" t="str">
        <f>TEXT(DATA_3_M[[#This Row],[DTEDAY]],"MMM")</f>
        <v>Jan</v>
      </c>
      <c r="W51" s="7" t="str">
        <f>TEXT(DATA_3_M[[#This Row],[DTEDAY]],"YYY")</f>
        <v>2011</v>
      </c>
      <c r="X51" s="7" t="str" cm="1">
        <f t="array" ref="X51">_xlfn.SWITCH(DATA_3_M[[#This Row],[WEATHERSIT]],1,"CLEAR SKY",2,"MIST SKY",3,"DARK SKY",4,"RAINY &amp; DARK SKY")</f>
        <v>CLEAR SKY</v>
      </c>
      <c r="Y51" s="7" t="str" cm="1">
        <f t="array" ref="Y51">_xlfn.SWITCH(DATA_3_M[[#This Row],[SEASON]],1,"WINTER",2,"SUMMER",3,"MONSOON",4,"POST MONSOON/AUTUMN")</f>
        <v>WINTER</v>
      </c>
    </row>
    <row r="52" spans="1:25" ht="12.75" x14ac:dyDescent="0.2">
      <c r="A52" s="7">
        <v>670</v>
      </c>
      <c r="B52" s="8">
        <v>40574</v>
      </c>
      <c r="C52" s="7">
        <v>1</v>
      </c>
      <c r="D52" s="7">
        <v>0</v>
      </c>
      <c r="E52" s="7">
        <v>1</v>
      </c>
      <c r="F52" s="7">
        <v>5</v>
      </c>
      <c r="G52" s="7" t="b">
        <v>0</v>
      </c>
      <c r="H52" s="7">
        <v>1</v>
      </c>
      <c r="I52" s="7">
        <v>1</v>
      </c>
      <c r="J52" s="26">
        <v>0.18</v>
      </c>
      <c r="K52" s="7">
        <v>0.16669999999999999</v>
      </c>
      <c r="L52" s="7">
        <v>0.64</v>
      </c>
      <c r="M52" s="7">
        <v>0.28360000000000002</v>
      </c>
      <c r="N52" s="7">
        <v>0</v>
      </c>
      <c r="O52" s="7">
        <v>8</v>
      </c>
      <c r="P52" s="7">
        <v>8</v>
      </c>
      <c r="Q52" s="7" t="str">
        <f>TEXT(DATA_3_M[[#This Row],[WEEKDAY]]+1,"DDD")</f>
        <v>Mon</v>
      </c>
      <c r="R52" s="26">
        <f>IF(DATA_3_M[[#This Row],[TEMP]]="",AVERAGE(DATA_3_M[TEMP]),DATA_3_M[[#This Row],[TEMP]])</f>
        <v>0.18</v>
      </c>
      <c r="S52" s="26">
        <f>ROUND(IF(DATA_3_M[[#This Row],[ATEMP]]="",AVERAGE(DATA_3_M[ATEMP]),DATA_3_M[[#This Row],[ATEMP]]),2)</f>
        <v>0.17</v>
      </c>
      <c r="T52" s="48">
        <f>ROUND(IF(DATA_3_M[[#This Row],[HUM]]="",AVERAGE(DATA_3_M[HUM]),DATA_3_M[[#This Row],[HUM]]),2)</f>
        <v>0.64</v>
      </c>
      <c r="U52" s="64">
        <f>TIME(DATA_3_M[[#This Row],[HR]],,)</f>
        <v>0.20833333333333334</v>
      </c>
      <c r="V52" s="7" t="str">
        <f>TEXT(DATA_3_M[[#This Row],[DTEDAY]],"MMM")</f>
        <v>Jan</v>
      </c>
      <c r="W52" s="7" t="str">
        <f>TEXT(DATA_3_M[[#This Row],[DTEDAY]],"YYY")</f>
        <v>2011</v>
      </c>
      <c r="X52" s="7" t="str" cm="1">
        <f t="array" ref="X52">_xlfn.SWITCH(DATA_3_M[[#This Row],[WEATHERSIT]],1,"CLEAR SKY",2,"MIST SKY",3,"DARK SKY",4,"RAINY &amp; DARK SKY")</f>
        <v>CLEAR SKY</v>
      </c>
      <c r="Y52" s="7" t="str" cm="1">
        <f t="array" ref="Y52">_xlfn.SWITCH(DATA_3_M[[#This Row],[SEASON]],1,"WINTER",2,"SUMMER",3,"MONSOON",4,"POST MONSOON/AUTUMN")</f>
        <v>WINTER</v>
      </c>
    </row>
    <row r="53" spans="1:25" ht="12.75" x14ac:dyDescent="0.2">
      <c r="A53" s="7">
        <v>671</v>
      </c>
      <c r="B53" s="8">
        <v>40574</v>
      </c>
      <c r="C53" s="7">
        <v>1</v>
      </c>
      <c r="D53" s="7">
        <v>0</v>
      </c>
      <c r="E53" s="7">
        <v>1</v>
      </c>
      <c r="F53" s="7">
        <v>6</v>
      </c>
      <c r="G53" s="7" t="b">
        <v>0</v>
      </c>
      <c r="H53" s="7">
        <v>1</v>
      </c>
      <c r="I53" s="7">
        <v>1</v>
      </c>
      <c r="J53" s="26">
        <v>0.16</v>
      </c>
      <c r="K53" s="7">
        <v>0.13639999999999999</v>
      </c>
      <c r="L53" s="7">
        <v>0.69</v>
      </c>
      <c r="M53" s="7">
        <v>0.32840000000000003</v>
      </c>
      <c r="N53" s="7">
        <v>0</v>
      </c>
      <c r="O53" s="7">
        <v>37</v>
      </c>
      <c r="P53" s="7">
        <v>37</v>
      </c>
      <c r="Q53" s="7" t="str">
        <f>TEXT(DATA_3_M[[#This Row],[WEEKDAY]]+1,"DDD")</f>
        <v>Mon</v>
      </c>
      <c r="R53" s="26">
        <f>IF(DATA_3_M[[#This Row],[TEMP]]="",AVERAGE(DATA_3_M[TEMP]),DATA_3_M[[#This Row],[TEMP]])</f>
        <v>0.16</v>
      </c>
      <c r="S53" s="26">
        <f>ROUND(IF(DATA_3_M[[#This Row],[ATEMP]]="",AVERAGE(DATA_3_M[ATEMP]),DATA_3_M[[#This Row],[ATEMP]]),2)</f>
        <v>0.14000000000000001</v>
      </c>
      <c r="T53" s="48">
        <f>ROUND(IF(DATA_3_M[[#This Row],[HUM]]="",AVERAGE(DATA_3_M[HUM]),DATA_3_M[[#This Row],[HUM]]),2)</f>
        <v>0.69</v>
      </c>
      <c r="U53" s="64">
        <f>TIME(DATA_3_M[[#This Row],[HR]],,)</f>
        <v>0.25</v>
      </c>
      <c r="V53" s="7" t="str">
        <f>TEXT(DATA_3_M[[#This Row],[DTEDAY]],"MMM")</f>
        <v>Jan</v>
      </c>
      <c r="W53" s="7" t="str">
        <f>TEXT(DATA_3_M[[#This Row],[DTEDAY]],"YYY")</f>
        <v>2011</v>
      </c>
      <c r="X53" s="7" t="str" cm="1">
        <f t="array" ref="X53">_xlfn.SWITCH(DATA_3_M[[#This Row],[WEATHERSIT]],1,"CLEAR SKY",2,"MIST SKY",3,"DARK SKY",4,"RAINY &amp; DARK SKY")</f>
        <v>CLEAR SKY</v>
      </c>
      <c r="Y53" s="7" t="str" cm="1">
        <f t="array" ref="Y53">_xlfn.SWITCH(DATA_3_M[[#This Row],[SEASON]],1,"WINTER",2,"SUMMER",3,"MONSOON",4,"POST MONSOON/AUTUMN")</f>
        <v>WINTER</v>
      </c>
    </row>
    <row r="54" spans="1:25" ht="12.75" x14ac:dyDescent="0.2">
      <c r="A54" s="7">
        <v>672</v>
      </c>
      <c r="B54" s="8">
        <v>40574</v>
      </c>
      <c r="C54" s="7">
        <v>1</v>
      </c>
      <c r="D54" s="7">
        <v>0</v>
      </c>
      <c r="E54" s="7">
        <v>1</v>
      </c>
      <c r="F54" s="7">
        <v>7</v>
      </c>
      <c r="G54" s="7" t="b">
        <v>0</v>
      </c>
      <c r="H54" s="7">
        <v>1</v>
      </c>
      <c r="I54" s="7">
        <v>2</v>
      </c>
      <c r="J54" s="26">
        <v>0.16</v>
      </c>
      <c r="K54" s="7">
        <v>0.13639999999999999</v>
      </c>
      <c r="L54" s="7">
        <v>0.64</v>
      </c>
      <c r="M54" s="7">
        <v>0.28360000000000002</v>
      </c>
      <c r="N54" s="7">
        <v>1</v>
      </c>
      <c r="O54" s="7">
        <v>71</v>
      </c>
      <c r="P54" s="7">
        <v>72</v>
      </c>
      <c r="Q54" s="7" t="str">
        <f>TEXT(DATA_3_M[[#This Row],[WEEKDAY]]+1,"DDD")</f>
        <v>Mon</v>
      </c>
      <c r="R54" s="26">
        <f>IF(DATA_3_M[[#This Row],[TEMP]]="",AVERAGE(DATA_3_M[TEMP]),DATA_3_M[[#This Row],[TEMP]])</f>
        <v>0.16</v>
      </c>
      <c r="S54" s="26">
        <f>ROUND(IF(DATA_3_M[[#This Row],[ATEMP]]="",AVERAGE(DATA_3_M[ATEMP]),DATA_3_M[[#This Row],[ATEMP]]),2)</f>
        <v>0.14000000000000001</v>
      </c>
      <c r="T54" s="48">
        <f>ROUND(IF(DATA_3_M[[#This Row],[HUM]]="",AVERAGE(DATA_3_M[HUM]),DATA_3_M[[#This Row],[HUM]]),2)</f>
        <v>0.64</v>
      </c>
      <c r="U54" s="64">
        <f>TIME(DATA_3_M[[#This Row],[HR]],,)</f>
        <v>0.29166666666666669</v>
      </c>
      <c r="V54" s="7" t="str">
        <f>TEXT(DATA_3_M[[#This Row],[DTEDAY]],"MMM")</f>
        <v>Jan</v>
      </c>
      <c r="W54" s="7" t="str">
        <f>TEXT(DATA_3_M[[#This Row],[DTEDAY]],"YYY")</f>
        <v>2011</v>
      </c>
      <c r="X54" s="7" t="str" cm="1">
        <f t="array" ref="X54">_xlfn.SWITCH(DATA_3_M[[#This Row],[WEATHERSIT]],1,"CLEAR SKY",2,"MIST SKY",3,"DARK SKY",4,"RAINY &amp; DARK SKY")</f>
        <v>MIST SKY</v>
      </c>
      <c r="Y54" s="7" t="str" cm="1">
        <f t="array" ref="Y54">_xlfn.SWITCH(DATA_3_M[[#This Row],[SEASON]],1,"WINTER",2,"SUMMER",3,"MONSOON",4,"POST MONSOON/AUTUMN")</f>
        <v>WINTER</v>
      </c>
    </row>
    <row r="55" spans="1:25" ht="12.75" x14ac:dyDescent="0.2">
      <c r="A55" s="7">
        <v>673</v>
      </c>
      <c r="B55" s="8">
        <v>40574</v>
      </c>
      <c r="C55" s="7">
        <v>1</v>
      </c>
      <c r="D55" s="7">
        <v>0</v>
      </c>
      <c r="E55" s="7">
        <v>1</v>
      </c>
      <c r="F55" s="7">
        <v>8</v>
      </c>
      <c r="G55" s="7" t="b">
        <v>0</v>
      </c>
      <c r="H55" s="7">
        <v>1</v>
      </c>
      <c r="I55" s="7">
        <v>2</v>
      </c>
      <c r="J55" s="26">
        <v>0.16</v>
      </c>
      <c r="K55" s="7">
        <v>0.13639999999999999</v>
      </c>
      <c r="L55" s="7">
        <v>0.59</v>
      </c>
      <c r="M55" s="7">
        <v>0.28360000000000002</v>
      </c>
      <c r="N55" s="7">
        <v>3</v>
      </c>
      <c r="O55" s="7">
        <v>182</v>
      </c>
      <c r="P55" s="7">
        <v>185</v>
      </c>
      <c r="Q55" s="7" t="str">
        <f>TEXT(DATA_3_M[[#This Row],[WEEKDAY]]+1,"DDD")</f>
        <v>Mon</v>
      </c>
      <c r="R55" s="26">
        <f>IF(DATA_3_M[[#This Row],[TEMP]]="",AVERAGE(DATA_3_M[TEMP]),DATA_3_M[[#This Row],[TEMP]])</f>
        <v>0.16</v>
      </c>
      <c r="S55" s="26">
        <f>ROUND(IF(DATA_3_M[[#This Row],[ATEMP]]="",AVERAGE(DATA_3_M[ATEMP]),DATA_3_M[[#This Row],[ATEMP]]),2)</f>
        <v>0.14000000000000001</v>
      </c>
      <c r="T55" s="48">
        <f>ROUND(IF(DATA_3_M[[#This Row],[HUM]]="",AVERAGE(DATA_3_M[HUM]),DATA_3_M[[#This Row],[HUM]]),2)</f>
        <v>0.59</v>
      </c>
      <c r="U55" s="64">
        <f>TIME(DATA_3_M[[#This Row],[HR]],,)</f>
        <v>0.33333333333333331</v>
      </c>
      <c r="V55" s="7" t="str">
        <f>TEXT(DATA_3_M[[#This Row],[DTEDAY]],"MMM")</f>
        <v>Jan</v>
      </c>
      <c r="W55" s="7" t="str">
        <f>TEXT(DATA_3_M[[#This Row],[DTEDAY]],"YYY")</f>
        <v>2011</v>
      </c>
      <c r="X55" s="7" t="str" cm="1">
        <f t="array" ref="X55">_xlfn.SWITCH(DATA_3_M[[#This Row],[WEATHERSIT]],1,"CLEAR SKY",2,"MIST SKY",3,"DARK SKY",4,"RAINY &amp; DARK SKY")</f>
        <v>MIST SKY</v>
      </c>
      <c r="Y55" s="7" t="str" cm="1">
        <f t="array" ref="Y55">_xlfn.SWITCH(DATA_3_M[[#This Row],[SEASON]],1,"WINTER",2,"SUMMER",3,"MONSOON",4,"POST MONSOON/AUTUMN")</f>
        <v>WINTER</v>
      </c>
    </row>
    <row r="56" spans="1:25" ht="12.75" x14ac:dyDescent="0.2">
      <c r="A56" s="7">
        <v>674</v>
      </c>
      <c r="B56" s="8">
        <v>40574</v>
      </c>
      <c r="C56" s="7">
        <v>1</v>
      </c>
      <c r="D56" s="7">
        <v>0</v>
      </c>
      <c r="E56" s="7">
        <v>1</v>
      </c>
      <c r="F56" s="7">
        <v>9</v>
      </c>
      <c r="G56" s="7" t="b">
        <v>0</v>
      </c>
      <c r="H56" s="7">
        <v>1</v>
      </c>
      <c r="I56" s="7">
        <v>2</v>
      </c>
      <c r="J56" s="26">
        <v>0.16</v>
      </c>
      <c r="K56" s="7">
        <v>0.13639999999999999</v>
      </c>
      <c r="L56" s="7">
        <v>0.59</v>
      </c>
      <c r="M56" s="7">
        <v>0.29849999999999999</v>
      </c>
      <c r="N56" s="7">
        <v>0</v>
      </c>
      <c r="O56" s="7">
        <v>112</v>
      </c>
      <c r="P56" s="7">
        <v>112</v>
      </c>
      <c r="Q56" s="7" t="str">
        <f>TEXT(DATA_3_M[[#This Row],[WEEKDAY]]+1,"DDD")</f>
        <v>Mon</v>
      </c>
      <c r="R56" s="26">
        <f>IF(DATA_3_M[[#This Row],[TEMP]]="",AVERAGE(DATA_3_M[TEMP]),DATA_3_M[[#This Row],[TEMP]])</f>
        <v>0.16</v>
      </c>
      <c r="S56" s="26">
        <f>ROUND(IF(DATA_3_M[[#This Row],[ATEMP]]="",AVERAGE(DATA_3_M[ATEMP]),DATA_3_M[[#This Row],[ATEMP]]),2)</f>
        <v>0.14000000000000001</v>
      </c>
      <c r="T56" s="48">
        <f>ROUND(IF(DATA_3_M[[#This Row],[HUM]]="",AVERAGE(DATA_3_M[HUM]),DATA_3_M[[#This Row],[HUM]]),2)</f>
        <v>0.59</v>
      </c>
      <c r="U56" s="64">
        <f>TIME(DATA_3_M[[#This Row],[HR]],,)</f>
        <v>0.375</v>
      </c>
      <c r="V56" s="7" t="str">
        <f>TEXT(DATA_3_M[[#This Row],[DTEDAY]],"MMM")</f>
        <v>Jan</v>
      </c>
      <c r="W56" s="7" t="str">
        <f>TEXT(DATA_3_M[[#This Row],[DTEDAY]],"YYY")</f>
        <v>2011</v>
      </c>
      <c r="X56" s="7" t="str" cm="1">
        <f t="array" ref="X56">_xlfn.SWITCH(DATA_3_M[[#This Row],[WEATHERSIT]],1,"CLEAR SKY",2,"MIST SKY",3,"DARK SKY",4,"RAINY &amp; DARK SKY")</f>
        <v>MIST SKY</v>
      </c>
      <c r="Y56" s="7" t="str" cm="1">
        <f t="array" ref="Y56">_xlfn.SWITCH(DATA_3_M[[#This Row],[SEASON]],1,"WINTER",2,"SUMMER",3,"MONSOON",4,"POST MONSOON/AUTUMN")</f>
        <v>WINTER</v>
      </c>
    </row>
    <row r="57" spans="1:25" ht="12.75" x14ac:dyDescent="0.2">
      <c r="A57" s="7">
        <v>675</v>
      </c>
      <c r="B57" s="8">
        <v>40574</v>
      </c>
      <c r="C57" s="7">
        <v>1</v>
      </c>
      <c r="D57" s="7">
        <v>0</v>
      </c>
      <c r="E57" s="7">
        <v>1</v>
      </c>
      <c r="F57" s="7">
        <v>10</v>
      </c>
      <c r="G57" s="7" t="b">
        <v>0</v>
      </c>
      <c r="H57" s="7">
        <v>1</v>
      </c>
      <c r="I57" s="7">
        <v>2</v>
      </c>
      <c r="J57" s="26">
        <v>0.16</v>
      </c>
      <c r="K57" s="7">
        <v>0.1515</v>
      </c>
      <c r="L57" s="7">
        <v>0.59</v>
      </c>
      <c r="M57" s="7">
        <v>0.19400000000000001</v>
      </c>
      <c r="N57" s="7">
        <v>1</v>
      </c>
      <c r="O57" s="7">
        <v>68</v>
      </c>
      <c r="P57" s="7">
        <v>69</v>
      </c>
      <c r="Q57" s="7" t="str">
        <f>TEXT(DATA_3_M[[#This Row],[WEEKDAY]]+1,"DDD")</f>
        <v>Mon</v>
      </c>
      <c r="R57" s="26">
        <f>IF(DATA_3_M[[#This Row],[TEMP]]="",AVERAGE(DATA_3_M[TEMP]),DATA_3_M[[#This Row],[TEMP]])</f>
        <v>0.16</v>
      </c>
      <c r="S57" s="26">
        <f>ROUND(IF(DATA_3_M[[#This Row],[ATEMP]]="",AVERAGE(DATA_3_M[ATEMP]),DATA_3_M[[#This Row],[ATEMP]]),2)</f>
        <v>0.15</v>
      </c>
      <c r="T57" s="48">
        <f>ROUND(IF(DATA_3_M[[#This Row],[HUM]]="",AVERAGE(DATA_3_M[HUM]),DATA_3_M[[#This Row],[HUM]]),2)</f>
        <v>0.59</v>
      </c>
      <c r="U57" s="64">
        <f>TIME(DATA_3_M[[#This Row],[HR]],,)</f>
        <v>0.41666666666666669</v>
      </c>
      <c r="V57" s="7" t="str">
        <f>TEXT(DATA_3_M[[#This Row],[DTEDAY]],"MMM")</f>
        <v>Jan</v>
      </c>
      <c r="W57" s="7" t="str">
        <f>TEXT(DATA_3_M[[#This Row],[DTEDAY]],"YYY")</f>
        <v>2011</v>
      </c>
      <c r="X57" s="7" t="str" cm="1">
        <f t="array" ref="X57">_xlfn.SWITCH(DATA_3_M[[#This Row],[WEATHERSIT]],1,"CLEAR SKY",2,"MIST SKY",3,"DARK SKY",4,"RAINY &amp; DARK SKY")</f>
        <v>MIST SKY</v>
      </c>
      <c r="Y57" s="7" t="str" cm="1">
        <f t="array" ref="Y57">_xlfn.SWITCH(DATA_3_M[[#This Row],[SEASON]],1,"WINTER",2,"SUMMER",3,"MONSOON",4,"POST MONSOON/AUTUMN")</f>
        <v>WINTER</v>
      </c>
    </row>
    <row r="58" spans="1:25" ht="12.75" x14ac:dyDescent="0.2">
      <c r="A58" s="7">
        <v>676</v>
      </c>
      <c r="B58" s="8">
        <v>40574</v>
      </c>
      <c r="C58" s="7">
        <v>1</v>
      </c>
      <c r="D58" s="7">
        <v>0</v>
      </c>
      <c r="E58" s="7">
        <v>1</v>
      </c>
      <c r="F58" s="7">
        <v>11</v>
      </c>
      <c r="G58" s="7" t="b">
        <v>0</v>
      </c>
      <c r="H58" s="7">
        <v>1</v>
      </c>
      <c r="I58" s="7">
        <v>2</v>
      </c>
      <c r="J58" s="26">
        <v>0.16</v>
      </c>
      <c r="K58" s="7">
        <v>0.1515</v>
      </c>
      <c r="L58" s="7">
        <v>0.59</v>
      </c>
      <c r="M58" s="7">
        <v>0.19400000000000001</v>
      </c>
      <c r="N58" s="7">
        <v>2</v>
      </c>
      <c r="O58" s="7">
        <v>46</v>
      </c>
      <c r="P58" s="7">
        <v>48</v>
      </c>
      <c r="Q58" s="7" t="str">
        <f>TEXT(DATA_3_M[[#This Row],[WEEKDAY]]+1,"DDD")</f>
        <v>Mon</v>
      </c>
      <c r="R58" s="26">
        <f>IF(DATA_3_M[[#This Row],[TEMP]]="",AVERAGE(DATA_3_M[TEMP]),DATA_3_M[[#This Row],[TEMP]])</f>
        <v>0.16</v>
      </c>
      <c r="S58" s="26">
        <f>ROUND(IF(DATA_3_M[[#This Row],[ATEMP]]="",AVERAGE(DATA_3_M[ATEMP]),DATA_3_M[[#This Row],[ATEMP]]),2)</f>
        <v>0.15</v>
      </c>
      <c r="T58" s="48">
        <f>ROUND(IF(DATA_3_M[[#This Row],[HUM]]="",AVERAGE(DATA_3_M[HUM]),DATA_3_M[[#This Row],[HUM]]),2)</f>
        <v>0.59</v>
      </c>
      <c r="U58" s="64">
        <f>TIME(DATA_3_M[[#This Row],[HR]],,)</f>
        <v>0.45833333333333331</v>
      </c>
      <c r="V58" s="7" t="str">
        <f>TEXT(DATA_3_M[[#This Row],[DTEDAY]],"MMM")</f>
        <v>Jan</v>
      </c>
      <c r="W58" s="7" t="str">
        <f>TEXT(DATA_3_M[[#This Row],[DTEDAY]],"YYY")</f>
        <v>2011</v>
      </c>
      <c r="X58" s="7" t="str" cm="1">
        <f t="array" ref="X58">_xlfn.SWITCH(DATA_3_M[[#This Row],[WEATHERSIT]],1,"CLEAR SKY",2,"MIST SKY",3,"DARK SKY",4,"RAINY &amp; DARK SKY")</f>
        <v>MIST SKY</v>
      </c>
      <c r="Y58" s="7" t="str" cm="1">
        <f t="array" ref="Y58">_xlfn.SWITCH(DATA_3_M[[#This Row],[SEASON]],1,"WINTER",2,"SUMMER",3,"MONSOON",4,"POST MONSOON/AUTUMN")</f>
        <v>WINTER</v>
      </c>
    </row>
    <row r="59" spans="1:25" ht="12.75" x14ac:dyDescent="0.2">
      <c r="A59" s="7">
        <v>677</v>
      </c>
      <c r="B59" s="8">
        <v>40574</v>
      </c>
      <c r="C59" s="7">
        <v>1</v>
      </c>
      <c r="D59" s="7">
        <v>0</v>
      </c>
      <c r="E59" s="7">
        <v>1</v>
      </c>
      <c r="F59" s="7">
        <v>12</v>
      </c>
      <c r="G59" s="7" t="b">
        <v>0</v>
      </c>
      <c r="H59" s="7">
        <v>1</v>
      </c>
      <c r="I59" s="7">
        <v>2</v>
      </c>
      <c r="J59" s="26">
        <v>0.18</v>
      </c>
      <c r="K59" s="7">
        <v>0.21210000000000001</v>
      </c>
      <c r="L59" s="7">
        <v>0.55000000000000004</v>
      </c>
      <c r="M59" s="7">
        <v>0.1045</v>
      </c>
      <c r="N59" s="7">
        <v>6</v>
      </c>
      <c r="O59" s="7">
        <v>62</v>
      </c>
      <c r="P59" s="7">
        <v>68</v>
      </c>
      <c r="Q59" s="7" t="str">
        <f>TEXT(DATA_3_M[[#This Row],[WEEKDAY]]+1,"DDD")</f>
        <v>Mon</v>
      </c>
      <c r="R59" s="26">
        <f>IF(DATA_3_M[[#This Row],[TEMP]]="",AVERAGE(DATA_3_M[TEMP]),DATA_3_M[[#This Row],[TEMP]])</f>
        <v>0.18</v>
      </c>
      <c r="S59" s="26">
        <f>ROUND(IF(DATA_3_M[[#This Row],[ATEMP]]="",AVERAGE(DATA_3_M[ATEMP]),DATA_3_M[[#This Row],[ATEMP]]),2)</f>
        <v>0.21</v>
      </c>
      <c r="T59" s="48">
        <f>ROUND(IF(DATA_3_M[[#This Row],[HUM]]="",AVERAGE(DATA_3_M[HUM]),DATA_3_M[[#This Row],[HUM]]),2)</f>
        <v>0.55000000000000004</v>
      </c>
      <c r="U59" s="64">
        <f>TIME(DATA_3_M[[#This Row],[HR]],,)</f>
        <v>0.5</v>
      </c>
      <c r="V59" s="7" t="str">
        <f>TEXT(DATA_3_M[[#This Row],[DTEDAY]],"MMM")</f>
        <v>Jan</v>
      </c>
      <c r="W59" s="7" t="str">
        <f>TEXT(DATA_3_M[[#This Row],[DTEDAY]],"YYY")</f>
        <v>2011</v>
      </c>
      <c r="X59" s="7" t="str" cm="1">
        <f t="array" ref="X59">_xlfn.SWITCH(DATA_3_M[[#This Row],[WEATHERSIT]],1,"CLEAR SKY",2,"MIST SKY",3,"DARK SKY",4,"RAINY &amp; DARK SKY")</f>
        <v>MIST SKY</v>
      </c>
      <c r="Y59" s="7" t="str" cm="1">
        <f t="array" ref="Y59">_xlfn.SWITCH(DATA_3_M[[#This Row],[SEASON]],1,"WINTER",2,"SUMMER",3,"MONSOON",4,"POST MONSOON/AUTUMN")</f>
        <v>WINTER</v>
      </c>
    </row>
    <row r="60" spans="1:25" ht="12.75" x14ac:dyDescent="0.2">
      <c r="A60" s="7">
        <v>678</v>
      </c>
      <c r="B60" s="8">
        <v>40574</v>
      </c>
      <c r="C60" s="7">
        <v>1</v>
      </c>
      <c r="D60" s="7">
        <v>0</v>
      </c>
      <c r="E60" s="7">
        <v>1</v>
      </c>
      <c r="F60" s="7">
        <v>13</v>
      </c>
      <c r="G60" s="7" t="b">
        <v>0</v>
      </c>
      <c r="H60" s="7">
        <v>1</v>
      </c>
      <c r="I60" s="7">
        <v>2</v>
      </c>
      <c r="J60" s="26">
        <v>0.16</v>
      </c>
      <c r="K60" s="7">
        <v>0.2273</v>
      </c>
      <c r="L60" s="7">
        <v>0.59</v>
      </c>
      <c r="M60" s="23">
        <v>0</v>
      </c>
      <c r="N60" s="7">
        <v>2</v>
      </c>
      <c r="O60" s="7">
        <v>52</v>
      </c>
      <c r="P60" s="7">
        <v>54</v>
      </c>
      <c r="Q60" s="7" t="str">
        <f>TEXT(DATA_3_M[[#This Row],[WEEKDAY]]+1,"DDD")</f>
        <v>Mon</v>
      </c>
      <c r="R60" s="26">
        <f>IF(DATA_3_M[[#This Row],[TEMP]]="",AVERAGE(DATA_3_M[TEMP]),DATA_3_M[[#This Row],[TEMP]])</f>
        <v>0.16</v>
      </c>
      <c r="S60" s="26">
        <f>ROUND(IF(DATA_3_M[[#This Row],[ATEMP]]="",AVERAGE(DATA_3_M[ATEMP]),DATA_3_M[[#This Row],[ATEMP]]),2)</f>
        <v>0.23</v>
      </c>
      <c r="T60" s="48">
        <f>ROUND(IF(DATA_3_M[[#This Row],[HUM]]="",AVERAGE(DATA_3_M[HUM]),DATA_3_M[[#This Row],[HUM]]),2)</f>
        <v>0.59</v>
      </c>
      <c r="U60" s="64">
        <f>TIME(DATA_3_M[[#This Row],[HR]],,)</f>
        <v>0.54166666666666663</v>
      </c>
      <c r="V60" s="7" t="str">
        <f>TEXT(DATA_3_M[[#This Row],[DTEDAY]],"MMM")</f>
        <v>Jan</v>
      </c>
      <c r="W60" s="7" t="str">
        <f>TEXT(DATA_3_M[[#This Row],[DTEDAY]],"YYY")</f>
        <v>2011</v>
      </c>
      <c r="X60" s="7" t="str" cm="1">
        <f t="array" ref="X60">_xlfn.SWITCH(DATA_3_M[[#This Row],[WEATHERSIT]],1,"CLEAR SKY",2,"MIST SKY",3,"DARK SKY",4,"RAINY &amp; DARK SKY")</f>
        <v>MIST SKY</v>
      </c>
      <c r="Y60" s="7" t="str" cm="1">
        <f t="array" ref="Y60">_xlfn.SWITCH(DATA_3_M[[#This Row],[SEASON]],1,"WINTER",2,"SUMMER",3,"MONSOON",4,"POST MONSOON/AUTUMN")</f>
        <v>WINTER</v>
      </c>
    </row>
    <row r="61" spans="1:25" ht="12.75" x14ac:dyDescent="0.2">
      <c r="A61" s="7">
        <v>679</v>
      </c>
      <c r="B61" s="8">
        <v>40574</v>
      </c>
      <c r="C61" s="7">
        <v>1</v>
      </c>
      <c r="D61" s="7">
        <v>0</v>
      </c>
      <c r="E61" s="7">
        <v>1</v>
      </c>
      <c r="F61" s="7">
        <v>14</v>
      </c>
      <c r="G61" s="7" t="b">
        <v>0</v>
      </c>
      <c r="H61" s="7">
        <v>1</v>
      </c>
      <c r="I61" s="7">
        <v>2</v>
      </c>
      <c r="J61" s="26">
        <v>0.18</v>
      </c>
      <c r="K61" s="7">
        <v>0.19700000000000001</v>
      </c>
      <c r="L61" s="7">
        <v>0.55000000000000004</v>
      </c>
      <c r="M61" s="7">
        <v>0.1343</v>
      </c>
      <c r="N61" s="7">
        <v>1</v>
      </c>
      <c r="O61" s="7">
        <v>85</v>
      </c>
      <c r="P61" s="7">
        <v>86</v>
      </c>
      <c r="Q61" s="7" t="str">
        <f>TEXT(DATA_3_M[[#This Row],[WEEKDAY]]+1,"DDD")</f>
        <v>Mon</v>
      </c>
      <c r="R61" s="26">
        <f>IF(DATA_3_M[[#This Row],[TEMP]]="",AVERAGE(DATA_3_M[TEMP]),DATA_3_M[[#This Row],[TEMP]])</f>
        <v>0.18</v>
      </c>
      <c r="S61" s="26">
        <f>ROUND(IF(DATA_3_M[[#This Row],[ATEMP]]="",AVERAGE(DATA_3_M[ATEMP]),DATA_3_M[[#This Row],[ATEMP]]),2)</f>
        <v>0.2</v>
      </c>
      <c r="T61" s="48">
        <f>ROUND(IF(DATA_3_M[[#This Row],[HUM]]="",AVERAGE(DATA_3_M[HUM]),DATA_3_M[[#This Row],[HUM]]),2)</f>
        <v>0.55000000000000004</v>
      </c>
      <c r="U61" s="64">
        <f>TIME(DATA_3_M[[#This Row],[HR]],,)</f>
        <v>0.58333333333333337</v>
      </c>
      <c r="V61" s="7" t="str">
        <f>TEXT(DATA_3_M[[#This Row],[DTEDAY]],"MMM")</f>
        <v>Jan</v>
      </c>
      <c r="W61" s="7" t="str">
        <f>TEXT(DATA_3_M[[#This Row],[DTEDAY]],"YYY")</f>
        <v>2011</v>
      </c>
      <c r="X61" s="7" t="str" cm="1">
        <f t="array" ref="X61">_xlfn.SWITCH(DATA_3_M[[#This Row],[WEATHERSIT]],1,"CLEAR SKY",2,"MIST SKY",3,"DARK SKY",4,"RAINY &amp; DARK SKY")</f>
        <v>MIST SKY</v>
      </c>
      <c r="Y61" s="7" t="str" cm="1">
        <f t="array" ref="Y61">_xlfn.SWITCH(DATA_3_M[[#This Row],[SEASON]],1,"WINTER",2,"SUMMER",3,"MONSOON",4,"POST MONSOON/AUTUMN")</f>
        <v>WINTER</v>
      </c>
    </row>
    <row r="62" spans="1:25" ht="12.75" x14ac:dyDescent="0.2">
      <c r="A62" s="7">
        <v>680</v>
      </c>
      <c r="B62" s="8">
        <v>40574</v>
      </c>
      <c r="C62" s="7">
        <v>1</v>
      </c>
      <c r="D62" s="7">
        <v>0</v>
      </c>
      <c r="E62" s="7">
        <v>1</v>
      </c>
      <c r="F62" s="7">
        <v>15</v>
      </c>
      <c r="G62" s="7" t="b">
        <v>0</v>
      </c>
      <c r="H62" s="7">
        <v>1</v>
      </c>
      <c r="I62" s="7">
        <v>2</v>
      </c>
      <c r="J62" s="26">
        <v>0.16</v>
      </c>
      <c r="K62" s="7">
        <v>0.18179999999999999</v>
      </c>
      <c r="L62" s="7">
        <v>0.59</v>
      </c>
      <c r="M62" s="7">
        <v>0.1343</v>
      </c>
      <c r="N62" s="7">
        <v>3</v>
      </c>
      <c r="O62" s="7">
        <v>41</v>
      </c>
      <c r="P62" s="7">
        <v>44</v>
      </c>
      <c r="Q62" s="7" t="str">
        <f>TEXT(DATA_3_M[[#This Row],[WEEKDAY]]+1,"DDD")</f>
        <v>Mon</v>
      </c>
      <c r="R62" s="26">
        <f>IF(DATA_3_M[[#This Row],[TEMP]]="",AVERAGE(DATA_3_M[TEMP]),DATA_3_M[[#This Row],[TEMP]])</f>
        <v>0.16</v>
      </c>
      <c r="S62" s="26">
        <f>ROUND(IF(DATA_3_M[[#This Row],[ATEMP]]="",AVERAGE(DATA_3_M[ATEMP]),DATA_3_M[[#This Row],[ATEMP]]),2)</f>
        <v>0.18</v>
      </c>
      <c r="T62" s="48">
        <f>ROUND(IF(DATA_3_M[[#This Row],[HUM]]="",AVERAGE(DATA_3_M[HUM]),DATA_3_M[[#This Row],[HUM]]),2)</f>
        <v>0.59</v>
      </c>
      <c r="U62" s="64">
        <f>TIME(DATA_3_M[[#This Row],[HR]],,)</f>
        <v>0.625</v>
      </c>
      <c r="V62" s="7" t="str">
        <f>TEXT(DATA_3_M[[#This Row],[DTEDAY]],"MMM")</f>
        <v>Jan</v>
      </c>
      <c r="W62" s="7" t="str">
        <f>TEXT(DATA_3_M[[#This Row],[DTEDAY]],"YYY")</f>
        <v>2011</v>
      </c>
      <c r="X62" s="7" t="str" cm="1">
        <f t="array" ref="X62">_xlfn.SWITCH(DATA_3_M[[#This Row],[WEATHERSIT]],1,"CLEAR SKY",2,"MIST SKY",3,"DARK SKY",4,"RAINY &amp; DARK SKY")</f>
        <v>MIST SKY</v>
      </c>
      <c r="Y62" s="7" t="str" cm="1">
        <f t="array" ref="Y62">_xlfn.SWITCH(DATA_3_M[[#This Row],[SEASON]],1,"WINTER",2,"SUMMER",3,"MONSOON",4,"POST MONSOON/AUTUMN")</f>
        <v>WINTER</v>
      </c>
    </row>
    <row r="63" spans="1:25" ht="12.75" x14ac:dyDescent="0.2">
      <c r="A63" s="7">
        <v>681</v>
      </c>
      <c r="B63" s="8">
        <v>40574</v>
      </c>
      <c r="C63" s="7">
        <v>1</v>
      </c>
      <c r="D63" s="7">
        <v>0</v>
      </c>
      <c r="E63" s="7">
        <v>1</v>
      </c>
      <c r="F63" s="7">
        <v>16</v>
      </c>
      <c r="G63" s="7" t="b">
        <v>0</v>
      </c>
      <c r="H63" s="7">
        <v>1</v>
      </c>
      <c r="I63" s="7">
        <v>2</v>
      </c>
      <c r="J63" s="26">
        <v>0.16</v>
      </c>
      <c r="K63" s="7">
        <v>0.18179999999999999</v>
      </c>
      <c r="L63" s="7">
        <v>0.56000000000000005</v>
      </c>
      <c r="M63" s="7">
        <v>0.19400000000000001</v>
      </c>
      <c r="N63" s="7">
        <v>3</v>
      </c>
      <c r="O63" s="7">
        <v>83</v>
      </c>
      <c r="P63" s="7">
        <v>86</v>
      </c>
      <c r="Q63" s="7" t="str">
        <f>TEXT(DATA_3_M[[#This Row],[WEEKDAY]]+1,"DDD")</f>
        <v>Mon</v>
      </c>
      <c r="R63" s="26">
        <f>IF(DATA_3_M[[#This Row],[TEMP]]="",AVERAGE(DATA_3_M[TEMP]),DATA_3_M[[#This Row],[TEMP]])</f>
        <v>0.16</v>
      </c>
      <c r="S63" s="26">
        <f>ROUND(IF(DATA_3_M[[#This Row],[ATEMP]]="",AVERAGE(DATA_3_M[ATEMP]),DATA_3_M[[#This Row],[ATEMP]]),2)</f>
        <v>0.18</v>
      </c>
      <c r="T63" s="48">
        <f>ROUND(IF(DATA_3_M[[#This Row],[HUM]]="",AVERAGE(DATA_3_M[HUM]),DATA_3_M[[#This Row],[HUM]]),2)</f>
        <v>0.56000000000000005</v>
      </c>
      <c r="U63" s="64">
        <f>TIME(DATA_3_M[[#This Row],[HR]],,)</f>
        <v>0.66666666666666663</v>
      </c>
      <c r="V63" s="7" t="str">
        <f>TEXT(DATA_3_M[[#This Row],[DTEDAY]],"MMM")</f>
        <v>Jan</v>
      </c>
      <c r="W63" s="7" t="str">
        <f>TEXT(DATA_3_M[[#This Row],[DTEDAY]],"YYY")</f>
        <v>2011</v>
      </c>
      <c r="X63" s="7" t="str" cm="1">
        <f t="array" ref="X63">_xlfn.SWITCH(DATA_3_M[[#This Row],[WEATHERSIT]],1,"CLEAR SKY",2,"MIST SKY",3,"DARK SKY",4,"RAINY &amp; DARK SKY")</f>
        <v>MIST SKY</v>
      </c>
      <c r="Y63" s="7" t="str" cm="1">
        <f t="array" ref="Y63">_xlfn.SWITCH(DATA_3_M[[#This Row],[SEASON]],1,"WINTER",2,"SUMMER",3,"MONSOON",4,"POST MONSOON/AUTUMN")</f>
        <v>WINTER</v>
      </c>
    </row>
    <row r="64" spans="1:25" ht="12.75" x14ac:dyDescent="0.2">
      <c r="A64" s="7">
        <v>682</v>
      </c>
      <c r="B64" s="8">
        <v>40574</v>
      </c>
      <c r="C64" s="7">
        <v>1</v>
      </c>
      <c r="D64" s="7">
        <v>0</v>
      </c>
      <c r="E64" s="7">
        <v>1</v>
      </c>
      <c r="F64" s="7">
        <v>17</v>
      </c>
      <c r="G64" s="7" t="b">
        <v>0</v>
      </c>
      <c r="H64" s="7">
        <v>1</v>
      </c>
      <c r="I64" s="7">
        <v>2</v>
      </c>
      <c r="J64" s="26">
        <v>0.16</v>
      </c>
      <c r="K64" s="7">
        <v>0.1515</v>
      </c>
      <c r="L64" s="7">
        <v>0.59</v>
      </c>
      <c r="M64" s="7">
        <v>0.19400000000000001</v>
      </c>
      <c r="N64" s="7">
        <v>6</v>
      </c>
      <c r="O64" s="7">
        <v>155</v>
      </c>
      <c r="P64" s="7">
        <v>161</v>
      </c>
      <c r="Q64" s="7" t="str">
        <f>TEXT(DATA_3_M[[#This Row],[WEEKDAY]]+1,"DDD")</f>
        <v>Mon</v>
      </c>
      <c r="R64" s="26">
        <f>IF(DATA_3_M[[#This Row],[TEMP]]="",AVERAGE(DATA_3_M[TEMP]),DATA_3_M[[#This Row],[TEMP]])</f>
        <v>0.16</v>
      </c>
      <c r="S64" s="26">
        <f>ROUND(IF(DATA_3_M[[#This Row],[ATEMP]]="",AVERAGE(DATA_3_M[ATEMP]),DATA_3_M[[#This Row],[ATEMP]]),2)</f>
        <v>0.15</v>
      </c>
      <c r="T64" s="48">
        <f>ROUND(IF(DATA_3_M[[#This Row],[HUM]]="",AVERAGE(DATA_3_M[HUM]),DATA_3_M[[#This Row],[HUM]]),2)</f>
        <v>0.59</v>
      </c>
      <c r="U64" s="64">
        <f>TIME(DATA_3_M[[#This Row],[HR]],,)</f>
        <v>0.70833333333333337</v>
      </c>
      <c r="V64" s="7" t="str">
        <f>TEXT(DATA_3_M[[#This Row],[DTEDAY]],"MMM")</f>
        <v>Jan</v>
      </c>
      <c r="W64" s="7" t="str">
        <f>TEXT(DATA_3_M[[#This Row],[DTEDAY]],"YYY")</f>
        <v>2011</v>
      </c>
      <c r="X64" s="7" t="str" cm="1">
        <f t="array" ref="X64">_xlfn.SWITCH(DATA_3_M[[#This Row],[WEATHERSIT]],1,"CLEAR SKY",2,"MIST SKY",3,"DARK SKY",4,"RAINY &amp; DARK SKY")</f>
        <v>MIST SKY</v>
      </c>
      <c r="Y64" s="7" t="str" cm="1">
        <f t="array" ref="Y64">_xlfn.SWITCH(DATA_3_M[[#This Row],[SEASON]],1,"WINTER",2,"SUMMER",3,"MONSOON",4,"POST MONSOON/AUTUMN")</f>
        <v>WINTER</v>
      </c>
    </row>
    <row r="65" spans="1:25" ht="12.75" x14ac:dyDescent="0.2">
      <c r="A65" s="7">
        <v>683</v>
      </c>
      <c r="B65" s="8">
        <v>40574</v>
      </c>
      <c r="C65" s="7">
        <v>1</v>
      </c>
      <c r="D65" s="7">
        <v>0</v>
      </c>
      <c r="E65" s="7">
        <v>1</v>
      </c>
      <c r="F65" s="7">
        <v>18</v>
      </c>
      <c r="G65" s="7" t="b">
        <v>0</v>
      </c>
      <c r="H65" s="7">
        <v>1</v>
      </c>
      <c r="I65" s="7">
        <v>2</v>
      </c>
      <c r="J65" s="26">
        <v>0.16</v>
      </c>
      <c r="K65" s="7">
        <v>0.1515</v>
      </c>
      <c r="L65" s="7">
        <v>0.55000000000000004</v>
      </c>
      <c r="M65" s="7">
        <v>0.22389999999999999</v>
      </c>
      <c r="N65" s="7">
        <v>3</v>
      </c>
      <c r="O65" s="7">
        <v>153</v>
      </c>
      <c r="P65" s="7">
        <v>156</v>
      </c>
      <c r="Q65" s="7" t="str">
        <f>TEXT(DATA_3_M[[#This Row],[WEEKDAY]]+1,"DDD")</f>
        <v>Mon</v>
      </c>
      <c r="R65" s="26">
        <f>IF(DATA_3_M[[#This Row],[TEMP]]="",AVERAGE(DATA_3_M[TEMP]),DATA_3_M[[#This Row],[TEMP]])</f>
        <v>0.16</v>
      </c>
      <c r="S65" s="26">
        <f>ROUND(IF(DATA_3_M[[#This Row],[ATEMP]]="",AVERAGE(DATA_3_M[ATEMP]),DATA_3_M[[#This Row],[ATEMP]]),2)</f>
        <v>0.15</v>
      </c>
      <c r="T65" s="48">
        <f>ROUND(IF(DATA_3_M[[#This Row],[HUM]]="",AVERAGE(DATA_3_M[HUM]),DATA_3_M[[#This Row],[HUM]]),2)</f>
        <v>0.55000000000000004</v>
      </c>
      <c r="U65" s="64">
        <f>TIME(DATA_3_M[[#This Row],[HR]],,)</f>
        <v>0.75</v>
      </c>
      <c r="V65" s="7" t="str">
        <f>TEXT(DATA_3_M[[#This Row],[DTEDAY]],"MMM")</f>
        <v>Jan</v>
      </c>
      <c r="W65" s="7" t="str">
        <f>TEXT(DATA_3_M[[#This Row],[DTEDAY]],"YYY")</f>
        <v>2011</v>
      </c>
      <c r="X65" s="7" t="str" cm="1">
        <f t="array" ref="X65">_xlfn.SWITCH(DATA_3_M[[#This Row],[WEATHERSIT]],1,"CLEAR SKY",2,"MIST SKY",3,"DARK SKY",4,"RAINY &amp; DARK SKY")</f>
        <v>MIST SKY</v>
      </c>
      <c r="Y65" s="7" t="str" cm="1">
        <f t="array" ref="Y65">_xlfn.SWITCH(DATA_3_M[[#This Row],[SEASON]],1,"WINTER",2,"SUMMER",3,"MONSOON",4,"POST MONSOON/AUTUMN")</f>
        <v>WINTER</v>
      </c>
    </row>
    <row r="66" spans="1:25" ht="12.75" x14ac:dyDescent="0.2">
      <c r="A66" s="7">
        <v>684</v>
      </c>
      <c r="B66" s="8">
        <v>40574</v>
      </c>
      <c r="C66" s="7">
        <v>1</v>
      </c>
      <c r="D66" s="7">
        <v>0</v>
      </c>
      <c r="E66" s="7">
        <v>1</v>
      </c>
      <c r="F66" s="7">
        <v>19</v>
      </c>
      <c r="G66" s="7" t="b">
        <v>0</v>
      </c>
      <c r="H66" s="7">
        <v>1</v>
      </c>
      <c r="I66" s="7">
        <v>1</v>
      </c>
      <c r="J66" s="26">
        <v>0.3</v>
      </c>
      <c r="K66" s="7">
        <v>0.31819999999999998</v>
      </c>
      <c r="L66" s="7">
        <v>0.61</v>
      </c>
      <c r="M66" s="7">
        <v>0.1045</v>
      </c>
      <c r="N66" s="7">
        <v>3</v>
      </c>
      <c r="O66" s="7">
        <v>108</v>
      </c>
      <c r="P66" s="7">
        <v>111</v>
      </c>
      <c r="Q66" s="7" t="str">
        <f>TEXT(DATA_3_M[[#This Row],[WEEKDAY]]+1,"DDD")</f>
        <v>Mon</v>
      </c>
      <c r="R66" s="26">
        <f>IF(DATA_3_M[[#This Row],[TEMP]]="",AVERAGE(DATA_3_M[TEMP]),DATA_3_M[[#This Row],[TEMP]])</f>
        <v>0.3</v>
      </c>
      <c r="S66" s="26">
        <f>ROUND(IF(DATA_3_M[[#This Row],[ATEMP]]="",AVERAGE(DATA_3_M[ATEMP]),DATA_3_M[[#This Row],[ATEMP]]),2)</f>
        <v>0.32</v>
      </c>
      <c r="T66" s="48">
        <f>ROUND(IF(DATA_3_M[[#This Row],[HUM]]="",AVERAGE(DATA_3_M[HUM]),DATA_3_M[[#This Row],[HUM]]),2)</f>
        <v>0.61</v>
      </c>
      <c r="U66" s="64">
        <f>TIME(DATA_3_M[[#This Row],[HR]],,)</f>
        <v>0.79166666666666663</v>
      </c>
      <c r="V66" s="7" t="str">
        <f>TEXT(DATA_3_M[[#This Row],[DTEDAY]],"MMM")</f>
        <v>Jan</v>
      </c>
      <c r="W66" s="7" t="str">
        <f>TEXT(DATA_3_M[[#This Row],[DTEDAY]],"YYY")</f>
        <v>2011</v>
      </c>
      <c r="X66" s="7" t="str" cm="1">
        <f t="array" ref="X66">_xlfn.SWITCH(DATA_3_M[[#This Row],[WEATHERSIT]],1,"CLEAR SKY",2,"MIST SKY",3,"DARK SKY",4,"RAINY &amp; DARK SKY")</f>
        <v>CLEAR SKY</v>
      </c>
      <c r="Y66" s="7" t="str" cm="1">
        <f t="array" ref="Y66">_xlfn.SWITCH(DATA_3_M[[#This Row],[SEASON]],1,"WINTER",2,"SUMMER",3,"MONSOON",4,"POST MONSOON/AUTUMN")</f>
        <v>WINTER</v>
      </c>
    </row>
    <row r="67" spans="1:25" ht="12.75" x14ac:dyDescent="0.2">
      <c r="A67" s="7">
        <v>685</v>
      </c>
      <c r="B67" s="8">
        <v>40574</v>
      </c>
      <c r="C67" s="7">
        <v>1</v>
      </c>
      <c r="D67" s="7">
        <v>0</v>
      </c>
      <c r="E67" s="7">
        <v>1</v>
      </c>
      <c r="F67" s="7">
        <v>20</v>
      </c>
      <c r="G67" s="7" t="b">
        <v>0</v>
      </c>
      <c r="H67" s="7">
        <v>1</v>
      </c>
      <c r="I67" s="7">
        <v>3</v>
      </c>
      <c r="J67" s="26">
        <v>0.16</v>
      </c>
      <c r="K67" s="7">
        <v>0.16669999999999999</v>
      </c>
      <c r="L67" s="7">
        <v>0.59</v>
      </c>
      <c r="M67" s="7">
        <v>0.16420000000000001</v>
      </c>
      <c r="N67" s="7">
        <v>0</v>
      </c>
      <c r="O67" s="7">
        <v>78</v>
      </c>
      <c r="P67" s="7">
        <v>78</v>
      </c>
      <c r="Q67" s="7" t="str">
        <f>TEXT(DATA_3_M[[#This Row],[WEEKDAY]]+1,"DDD")</f>
        <v>Mon</v>
      </c>
      <c r="R67" s="26">
        <f>IF(DATA_3_M[[#This Row],[TEMP]]="",AVERAGE(DATA_3_M[TEMP]),DATA_3_M[[#This Row],[TEMP]])</f>
        <v>0.16</v>
      </c>
      <c r="S67" s="26">
        <f>ROUND(IF(DATA_3_M[[#This Row],[ATEMP]]="",AVERAGE(DATA_3_M[ATEMP]),DATA_3_M[[#This Row],[ATEMP]]),2)</f>
        <v>0.17</v>
      </c>
      <c r="T67" s="48">
        <f>ROUND(IF(DATA_3_M[[#This Row],[HUM]]="",AVERAGE(DATA_3_M[HUM]),DATA_3_M[[#This Row],[HUM]]),2)</f>
        <v>0.59</v>
      </c>
      <c r="U67" s="64">
        <f>TIME(DATA_3_M[[#This Row],[HR]],,)</f>
        <v>0.83333333333333337</v>
      </c>
      <c r="V67" s="7" t="str">
        <f>TEXT(DATA_3_M[[#This Row],[DTEDAY]],"MMM")</f>
        <v>Jan</v>
      </c>
      <c r="W67" s="7" t="str">
        <f>TEXT(DATA_3_M[[#This Row],[DTEDAY]],"YYY")</f>
        <v>2011</v>
      </c>
      <c r="X67" s="7" t="str" cm="1">
        <f t="array" ref="X67">_xlfn.SWITCH(DATA_3_M[[#This Row],[WEATHERSIT]],1,"CLEAR SKY",2,"MIST SKY",3,"DARK SKY",4,"RAINY &amp; DARK SKY")</f>
        <v>DARK SKY</v>
      </c>
      <c r="Y67" s="7" t="str" cm="1">
        <f t="array" ref="Y67">_xlfn.SWITCH(DATA_3_M[[#This Row],[SEASON]],1,"WINTER",2,"SUMMER",3,"MONSOON",4,"POST MONSOON/AUTUMN")</f>
        <v>WINTER</v>
      </c>
    </row>
    <row r="68" spans="1:25" ht="12.75" x14ac:dyDescent="0.2">
      <c r="A68" s="7">
        <v>686</v>
      </c>
      <c r="B68" s="8">
        <v>40574</v>
      </c>
      <c r="C68" s="7">
        <v>1</v>
      </c>
      <c r="D68" s="7">
        <v>0</v>
      </c>
      <c r="E68" s="7">
        <v>1</v>
      </c>
      <c r="F68" s="7">
        <v>21</v>
      </c>
      <c r="G68" s="7" t="b">
        <v>0</v>
      </c>
      <c r="H68" s="7">
        <v>1</v>
      </c>
      <c r="I68" s="7">
        <v>3</v>
      </c>
      <c r="J68" s="26">
        <v>0.16</v>
      </c>
      <c r="K68" s="7">
        <v>0.19700000000000001</v>
      </c>
      <c r="L68" s="7">
        <v>0.59</v>
      </c>
      <c r="M68" s="7">
        <v>8.9599999999999999E-2</v>
      </c>
      <c r="N68" s="7">
        <v>3</v>
      </c>
      <c r="O68" s="7">
        <v>53</v>
      </c>
      <c r="P68" s="7">
        <v>56</v>
      </c>
      <c r="Q68" s="7" t="str">
        <f>TEXT(DATA_3_M[[#This Row],[WEEKDAY]]+1,"DDD")</f>
        <v>Mon</v>
      </c>
      <c r="R68" s="26">
        <f>IF(DATA_3_M[[#This Row],[TEMP]]="",AVERAGE(DATA_3_M[TEMP]),DATA_3_M[[#This Row],[TEMP]])</f>
        <v>0.16</v>
      </c>
      <c r="S68" s="26">
        <f>ROUND(IF(DATA_3_M[[#This Row],[ATEMP]]="",AVERAGE(DATA_3_M[ATEMP]),DATA_3_M[[#This Row],[ATEMP]]),2)</f>
        <v>0.2</v>
      </c>
      <c r="T68" s="48">
        <f>ROUND(IF(DATA_3_M[[#This Row],[HUM]]="",AVERAGE(DATA_3_M[HUM]),DATA_3_M[[#This Row],[HUM]]),2)</f>
        <v>0.59</v>
      </c>
      <c r="U68" s="64">
        <f>TIME(DATA_3_M[[#This Row],[HR]],,)</f>
        <v>0.875</v>
      </c>
      <c r="V68" s="7" t="str">
        <f>TEXT(DATA_3_M[[#This Row],[DTEDAY]],"MMM")</f>
        <v>Jan</v>
      </c>
      <c r="W68" s="7" t="str">
        <f>TEXT(DATA_3_M[[#This Row],[DTEDAY]],"YYY")</f>
        <v>2011</v>
      </c>
      <c r="X68" s="7" t="str" cm="1">
        <f t="array" ref="X68">_xlfn.SWITCH(DATA_3_M[[#This Row],[WEATHERSIT]],1,"CLEAR SKY",2,"MIST SKY",3,"DARK SKY",4,"RAINY &amp; DARK SKY")</f>
        <v>DARK SKY</v>
      </c>
      <c r="Y68" s="7" t="str" cm="1">
        <f t="array" ref="Y68">_xlfn.SWITCH(DATA_3_M[[#This Row],[SEASON]],1,"WINTER",2,"SUMMER",3,"MONSOON",4,"POST MONSOON/AUTUMN")</f>
        <v>WINTER</v>
      </c>
    </row>
    <row r="69" spans="1:25" ht="12.75" x14ac:dyDescent="0.2">
      <c r="A69" s="7">
        <v>687</v>
      </c>
      <c r="B69" s="8">
        <v>40574</v>
      </c>
      <c r="C69" s="7">
        <v>1</v>
      </c>
      <c r="D69" s="7">
        <v>0</v>
      </c>
      <c r="E69" s="7">
        <v>1</v>
      </c>
      <c r="F69" s="7">
        <v>22</v>
      </c>
      <c r="G69" s="7" t="b">
        <v>0</v>
      </c>
      <c r="H69" s="7">
        <v>1</v>
      </c>
      <c r="I69" s="7">
        <v>2</v>
      </c>
      <c r="J69" s="26">
        <v>0.16</v>
      </c>
      <c r="K69" s="7">
        <v>0.18179999999999999</v>
      </c>
      <c r="L69" s="7">
        <v>0.59</v>
      </c>
      <c r="M69" s="7">
        <v>0.1045</v>
      </c>
      <c r="N69" s="7">
        <v>0</v>
      </c>
      <c r="O69" s="7">
        <v>34</v>
      </c>
      <c r="P69" s="7">
        <v>34</v>
      </c>
      <c r="Q69" s="7" t="str">
        <f>TEXT(DATA_3_M[[#This Row],[WEEKDAY]]+1,"DDD")</f>
        <v>Mon</v>
      </c>
      <c r="R69" s="26">
        <f>IF(DATA_3_M[[#This Row],[TEMP]]="",AVERAGE(DATA_3_M[TEMP]),DATA_3_M[[#This Row],[TEMP]])</f>
        <v>0.16</v>
      </c>
      <c r="S69" s="26">
        <f>ROUND(IF(DATA_3_M[[#This Row],[ATEMP]]="",AVERAGE(DATA_3_M[ATEMP]),DATA_3_M[[#This Row],[ATEMP]]),2)</f>
        <v>0.18</v>
      </c>
      <c r="T69" s="48">
        <f>ROUND(IF(DATA_3_M[[#This Row],[HUM]]="",AVERAGE(DATA_3_M[HUM]),DATA_3_M[[#This Row],[HUM]]),2)</f>
        <v>0.59</v>
      </c>
      <c r="U69" s="64">
        <f>TIME(DATA_3_M[[#This Row],[HR]],,)</f>
        <v>0.91666666666666663</v>
      </c>
      <c r="V69" s="7" t="str">
        <f>TEXT(DATA_3_M[[#This Row],[DTEDAY]],"MMM")</f>
        <v>Jan</v>
      </c>
      <c r="W69" s="7" t="str">
        <f>TEXT(DATA_3_M[[#This Row],[DTEDAY]],"YYY")</f>
        <v>2011</v>
      </c>
      <c r="X69" s="7" t="str" cm="1">
        <f t="array" ref="X69">_xlfn.SWITCH(DATA_3_M[[#This Row],[WEATHERSIT]],1,"CLEAR SKY",2,"MIST SKY",3,"DARK SKY",4,"RAINY &amp; DARK SKY")</f>
        <v>MIST SKY</v>
      </c>
      <c r="Y69" s="7" t="str" cm="1">
        <f t="array" ref="Y69">_xlfn.SWITCH(DATA_3_M[[#This Row],[SEASON]],1,"WINTER",2,"SUMMER",3,"MONSOON",4,"POST MONSOON/AUTUMN")</f>
        <v>WINTER</v>
      </c>
    </row>
    <row r="70" spans="1:25" ht="12.75" x14ac:dyDescent="0.2">
      <c r="A70" s="7">
        <v>688</v>
      </c>
      <c r="B70" s="8">
        <v>40574</v>
      </c>
      <c r="C70" s="7">
        <v>1</v>
      </c>
      <c r="D70" s="7">
        <v>0</v>
      </c>
      <c r="E70" s="7">
        <v>1</v>
      </c>
      <c r="F70" s="7">
        <v>23</v>
      </c>
      <c r="G70" s="7" t="b">
        <v>0</v>
      </c>
      <c r="H70" s="7">
        <v>1</v>
      </c>
      <c r="I70" s="7">
        <v>2</v>
      </c>
      <c r="J70" s="26">
        <v>0.16</v>
      </c>
      <c r="K70" s="7">
        <v>0.19700000000000001</v>
      </c>
      <c r="L70" s="7">
        <v>0.64</v>
      </c>
      <c r="M70" s="7">
        <v>8.9599999999999999E-2</v>
      </c>
      <c r="N70" s="7">
        <v>2</v>
      </c>
      <c r="O70" s="7">
        <v>15</v>
      </c>
      <c r="P70" s="7">
        <v>17</v>
      </c>
      <c r="Q70" s="7" t="str">
        <f>TEXT(DATA_3_M[[#This Row],[WEEKDAY]]+1,"DDD")</f>
        <v>Mon</v>
      </c>
      <c r="R70" s="26">
        <f>IF(DATA_3_M[[#This Row],[TEMP]]="",AVERAGE(DATA_3_M[TEMP]),DATA_3_M[[#This Row],[TEMP]])</f>
        <v>0.16</v>
      </c>
      <c r="S70" s="26">
        <f>ROUND(IF(DATA_3_M[[#This Row],[ATEMP]]="",AVERAGE(DATA_3_M[ATEMP]),DATA_3_M[[#This Row],[ATEMP]]),2)</f>
        <v>0.2</v>
      </c>
      <c r="T70" s="48">
        <f>ROUND(IF(DATA_3_M[[#This Row],[HUM]]="",AVERAGE(DATA_3_M[HUM]),DATA_3_M[[#This Row],[HUM]]),2)</f>
        <v>0.64</v>
      </c>
      <c r="U70" s="64">
        <f>TIME(DATA_3_M[[#This Row],[HR]],,)</f>
        <v>0.95833333333333337</v>
      </c>
      <c r="V70" s="7" t="str">
        <f>TEXT(DATA_3_M[[#This Row],[DTEDAY]],"MMM")</f>
        <v>Jan</v>
      </c>
      <c r="W70" s="7" t="str">
        <f>TEXT(DATA_3_M[[#This Row],[DTEDAY]],"YYY")</f>
        <v>2011</v>
      </c>
      <c r="X70" s="7" t="str" cm="1">
        <f t="array" ref="X70">_xlfn.SWITCH(DATA_3_M[[#This Row],[WEATHERSIT]],1,"CLEAR SKY",2,"MIST SKY",3,"DARK SKY",4,"RAINY &amp; DARK SKY")</f>
        <v>MIST SKY</v>
      </c>
      <c r="Y70" s="7" t="str" cm="1">
        <f t="array" ref="Y70">_xlfn.SWITCH(DATA_3_M[[#This Row],[SEASON]],1,"WINTER",2,"SUMMER",3,"MONSOON",4,"POST MONSOON/AUTUMN")</f>
        <v>WINTER</v>
      </c>
    </row>
    <row r="71" spans="1:25" ht="12.75" x14ac:dyDescent="0.2">
      <c r="A71" s="7">
        <v>689</v>
      </c>
      <c r="B71" s="8">
        <v>40575</v>
      </c>
      <c r="C71" s="7">
        <v>1</v>
      </c>
      <c r="D71" s="7">
        <v>0</v>
      </c>
      <c r="E71" s="7">
        <v>2</v>
      </c>
      <c r="F71" s="7">
        <v>0</v>
      </c>
      <c r="G71" s="7" t="b">
        <v>0</v>
      </c>
      <c r="H71" s="7">
        <v>2</v>
      </c>
      <c r="I71" s="7">
        <v>2</v>
      </c>
      <c r="J71" s="26">
        <v>0.16</v>
      </c>
      <c r="K71" s="7">
        <v>0.18179999999999999</v>
      </c>
      <c r="L71" s="7">
        <v>0.64</v>
      </c>
      <c r="M71" s="7">
        <v>0.1045</v>
      </c>
      <c r="N71" s="7">
        <v>2</v>
      </c>
      <c r="O71" s="7">
        <v>6</v>
      </c>
      <c r="P71" s="7">
        <v>8</v>
      </c>
      <c r="Q71" s="7" t="str">
        <f>TEXT(DATA_3_M[[#This Row],[WEEKDAY]]+1,"DDD")</f>
        <v>Tue</v>
      </c>
      <c r="R71" s="26">
        <f>IF(DATA_3_M[[#This Row],[TEMP]]="",AVERAGE(DATA_3_M[TEMP]),DATA_3_M[[#This Row],[TEMP]])</f>
        <v>0.16</v>
      </c>
      <c r="S71" s="26">
        <f>ROUND(IF(DATA_3_M[[#This Row],[ATEMP]]="",AVERAGE(DATA_3_M[ATEMP]),DATA_3_M[[#This Row],[ATEMP]]),2)</f>
        <v>0.18</v>
      </c>
      <c r="T71" s="48">
        <f>ROUND(IF(DATA_3_M[[#This Row],[HUM]]="",AVERAGE(DATA_3_M[HUM]),DATA_3_M[[#This Row],[HUM]]),2)</f>
        <v>0.64</v>
      </c>
      <c r="U71" s="64">
        <f>TIME(DATA_3_M[[#This Row],[HR]],,)</f>
        <v>0</v>
      </c>
      <c r="V71" s="7" t="str">
        <f>TEXT(DATA_3_M[[#This Row],[DTEDAY]],"MMM")</f>
        <v>Feb</v>
      </c>
      <c r="W71" s="7" t="str">
        <f>TEXT(DATA_3_M[[#This Row],[DTEDAY]],"YYY")</f>
        <v>2011</v>
      </c>
      <c r="X71" s="7" t="str" cm="1">
        <f t="array" ref="X71">_xlfn.SWITCH(DATA_3_M[[#This Row],[WEATHERSIT]],1,"CLEAR SKY",2,"MIST SKY",3,"DARK SKY",4,"RAINY &amp; DARK SKY")</f>
        <v>MIST SKY</v>
      </c>
      <c r="Y71" s="7" t="str" cm="1">
        <f t="array" ref="Y71">_xlfn.SWITCH(DATA_3_M[[#This Row],[SEASON]],1,"WINTER",2,"SUMMER",3,"MONSOON",4,"POST MONSOON/AUTUMN")</f>
        <v>WINTER</v>
      </c>
    </row>
    <row r="72" spans="1:25" ht="12.75" x14ac:dyDescent="0.2">
      <c r="A72" s="7">
        <v>690</v>
      </c>
      <c r="B72" s="8">
        <v>40575</v>
      </c>
      <c r="C72" s="7">
        <v>1</v>
      </c>
      <c r="D72" s="7">
        <v>0</v>
      </c>
      <c r="E72" s="7">
        <v>2</v>
      </c>
      <c r="F72" s="7">
        <v>1</v>
      </c>
      <c r="G72" s="7" t="b">
        <v>0</v>
      </c>
      <c r="H72" s="7">
        <v>2</v>
      </c>
      <c r="I72" s="7">
        <v>2</v>
      </c>
      <c r="J72" s="26">
        <v>0.16</v>
      </c>
      <c r="K72" s="7">
        <v>0.18179999999999999</v>
      </c>
      <c r="L72" s="7">
        <v>0.69</v>
      </c>
      <c r="M72" s="7">
        <v>0.1045</v>
      </c>
      <c r="N72" s="7">
        <v>0</v>
      </c>
      <c r="O72" s="7">
        <v>3</v>
      </c>
      <c r="P72" s="7">
        <v>3</v>
      </c>
      <c r="Q72" s="7" t="str">
        <f>TEXT(DATA_3_M[[#This Row],[WEEKDAY]]+1,"DDD")</f>
        <v>Tue</v>
      </c>
      <c r="R72" s="26">
        <f>IF(DATA_3_M[[#This Row],[TEMP]]="",AVERAGE(DATA_3_M[TEMP]),DATA_3_M[[#This Row],[TEMP]])</f>
        <v>0.16</v>
      </c>
      <c r="S72" s="26">
        <f>ROUND(IF(DATA_3_M[[#This Row],[ATEMP]]="",AVERAGE(DATA_3_M[ATEMP]),DATA_3_M[[#This Row],[ATEMP]]),2)</f>
        <v>0.18</v>
      </c>
      <c r="T72" s="48">
        <f>ROUND(IF(DATA_3_M[[#This Row],[HUM]]="",AVERAGE(DATA_3_M[HUM]),DATA_3_M[[#This Row],[HUM]]),2)</f>
        <v>0.69</v>
      </c>
      <c r="U72" s="64">
        <f>TIME(DATA_3_M[[#This Row],[HR]],,)</f>
        <v>4.1666666666666664E-2</v>
      </c>
      <c r="V72" s="7" t="str">
        <f>TEXT(DATA_3_M[[#This Row],[DTEDAY]],"MMM")</f>
        <v>Feb</v>
      </c>
      <c r="W72" s="7" t="str">
        <f>TEXT(DATA_3_M[[#This Row],[DTEDAY]],"YYY")</f>
        <v>2011</v>
      </c>
      <c r="X72" s="7" t="str" cm="1">
        <f t="array" ref="X72">_xlfn.SWITCH(DATA_3_M[[#This Row],[WEATHERSIT]],1,"CLEAR SKY",2,"MIST SKY",3,"DARK SKY",4,"RAINY &amp; DARK SKY")</f>
        <v>MIST SKY</v>
      </c>
      <c r="Y72" s="7" t="str" cm="1">
        <f t="array" ref="Y72">_xlfn.SWITCH(DATA_3_M[[#This Row],[SEASON]],1,"WINTER",2,"SUMMER",3,"MONSOON",4,"POST MONSOON/AUTUMN")</f>
        <v>WINTER</v>
      </c>
    </row>
    <row r="73" spans="1:25" ht="12.75" x14ac:dyDescent="0.2">
      <c r="A73" s="7">
        <v>691</v>
      </c>
      <c r="B73" s="8">
        <v>40575</v>
      </c>
      <c r="C73" s="7">
        <v>1</v>
      </c>
      <c r="D73" s="7">
        <v>0</v>
      </c>
      <c r="E73" s="7">
        <v>2</v>
      </c>
      <c r="F73" s="7">
        <v>2</v>
      </c>
      <c r="G73" s="7" t="b">
        <v>0</v>
      </c>
      <c r="H73" s="7">
        <v>2</v>
      </c>
      <c r="I73" s="7">
        <v>2</v>
      </c>
      <c r="J73" s="26">
        <v>0.16</v>
      </c>
      <c r="K73" s="7">
        <v>0.2273</v>
      </c>
      <c r="L73" s="7">
        <v>0.69</v>
      </c>
      <c r="M73" s="23">
        <v>0</v>
      </c>
      <c r="N73" s="7">
        <v>0</v>
      </c>
      <c r="O73" s="7">
        <v>2</v>
      </c>
      <c r="P73" s="7">
        <v>2</v>
      </c>
      <c r="Q73" s="7" t="str">
        <f>TEXT(DATA_3_M[[#This Row],[WEEKDAY]]+1,"DDD")</f>
        <v>Tue</v>
      </c>
      <c r="R73" s="26">
        <f>IF(DATA_3_M[[#This Row],[TEMP]]="",AVERAGE(DATA_3_M[TEMP]),DATA_3_M[[#This Row],[TEMP]])</f>
        <v>0.16</v>
      </c>
      <c r="S73" s="26">
        <f>ROUND(IF(DATA_3_M[[#This Row],[ATEMP]]="",AVERAGE(DATA_3_M[ATEMP]),DATA_3_M[[#This Row],[ATEMP]]),2)</f>
        <v>0.23</v>
      </c>
      <c r="T73" s="48">
        <f>ROUND(IF(DATA_3_M[[#This Row],[HUM]]="",AVERAGE(DATA_3_M[HUM]),DATA_3_M[[#This Row],[HUM]]),2)</f>
        <v>0.69</v>
      </c>
      <c r="U73" s="64">
        <f>TIME(DATA_3_M[[#This Row],[HR]],,)</f>
        <v>8.3333333333333329E-2</v>
      </c>
      <c r="V73" s="7" t="str">
        <f>TEXT(DATA_3_M[[#This Row],[DTEDAY]],"MMM")</f>
        <v>Feb</v>
      </c>
      <c r="W73" s="7" t="str">
        <f>TEXT(DATA_3_M[[#This Row],[DTEDAY]],"YYY")</f>
        <v>2011</v>
      </c>
      <c r="X73" s="7" t="str" cm="1">
        <f t="array" ref="X73">_xlfn.SWITCH(DATA_3_M[[#This Row],[WEATHERSIT]],1,"CLEAR SKY",2,"MIST SKY",3,"DARK SKY",4,"RAINY &amp; DARK SKY")</f>
        <v>MIST SKY</v>
      </c>
      <c r="Y73" s="7" t="str" cm="1">
        <f t="array" ref="Y73">_xlfn.SWITCH(DATA_3_M[[#This Row],[SEASON]],1,"WINTER",2,"SUMMER",3,"MONSOON",4,"POST MONSOON/AUTUMN")</f>
        <v>WINTER</v>
      </c>
    </row>
    <row r="74" spans="1:25" ht="12.75" x14ac:dyDescent="0.2">
      <c r="A74" s="7">
        <v>692</v>
      </c>
      <c r="B74" s="8">
        <v>40575</v>
      </c>
      <c r="C74" s="7">
        <v>1</v>
      </c>
      <c r="D74" s="7">
        <v>0</v>
      </c>
      <c r="E74" s="7">
        <v>2</v>
      </c>
      <c r="F74" s="7">
        <v>3</v>
      </c>
      <c r="G74" s="7" t="b">
        <v>0</v>
      </c>
      <c r="H74" s="7">
        <v>2</v>
      </c>
      <c r="I74" s="7">
        <v>2</v>
      </c>
      <c r="J74" s="26">
        <v>0.16</v>
      </c>
      <c r="K74" s="7">
        <v>0.2273</v>
      </c>
      <c r="L74" s="7">
        <v>0.69</v>
      </c>
      <c r="M74" s="23">
        <v>0</v>
      </c>
      <c r="N74" s="7">
        <v>0</v>
      </c>
      <c r="O74" s="7">
        <v>2</v>
      </c>
      <c r="P74" s="7">
        <v>2</v>
      </c>
      <c r="Q74" s="7" t="str">
        <f>TEXT(DATA_3_M[[#This Row],[WEEKDAY]]+1,"DDD")</f>
        <v>Tue</v>
      </c>
      <c r="R74" s="26">
        <f>IF(DATA_3_M[[#This Row],[TEMP]]="",AVERAGE(DATA_3_M[TEMP]),DATA_3_M[[#This Row],[TEMP]])</f>
        <v>0.16</v>
      </c>
      <c r="S74" s="26">
        <f>ROUND(IF(DATA_3_M[[#This Row],[ATEMP]]="",AVERAGE(DATA_3_M[ATEMP]),DATA_3_M[[#This Row],[ATEMP]]),2)</f>
        <v>0.23</v>
      </c>
      <c r="T74" s="48">
        <f>ROUND(IF(DATA_3_M[[#This Row],[HUM]]="",AVERAGE(DATA_3_M[HUM]),DATA_3_M[[#This Row],[HUM]]),2)</f>
        <v>0.69</v>
      </c>
      <c r="U74" s="64">
        <f>TIME(DATA_3_M[[#This Row],[HR]],,)</f>
        <v>0.125</v>
      </c>
      <c r="V74" s="7" t="str">
        <f>TEXT(DATA_3_M[[#This Row],[DTEDAY]],"MMM")</f>
        <v>Feb</v>
      </c>
      <c r="W74" s="7" t="str">
        <f>TEXT(DATA_3_M[[#This Row],[DTEDAY]],"YYY")</f>
        <v>2011</v>
      </c>
      <c r="X74" s="7" t="str" cm="1">
        <f t="array" ref="X74">_xlfn.SWITCH(DATA_3_M[[#This Row],[WEATHERSIT]],1,"CLEAR SKY",2,"MIST SKY",3,"DARK SKY",4,"RAINY &amp; DARK SKY")</f>
        <v>MIST SKY</v>
      </c>
      <c r="Y74" s="7" t="str" cm="1">
        <f t="array" ref="Y74">_xlfn.SWITCH(DATA_3_M[[#This Row],[SEASON]],1,"WINTER",2,"SUMMER",3,"MONSOON",4,"POST MONSOON/AUTUMN")</f>
        <v>WINTER</v>
      </c>
    </row>
    <row r="75" spans="1:25" ht="12.75" x14ac:dyDescent="0.2">
      <c r="A75" s="7">
        <v>693</v>
      </c>
      <c r="B75" s="8">
        <v>40575</v>
      </c>
      <c r="C75" s="7">
        <v>1</v>
      </c>
      <c r="D75" s="7">
        <v>0</v>
      </c>
      <c r="E75" s="7">
        <v>2</v>
      </c>
      <c r="F75" s="7">
        <v>5</v>
      </c>
      <c r="G75" s="7" t="b">
        <v>0</v>
      </c>
      <c r="H75" s="7">
        <v>2</v>
      </c>
      <c r="I75" s="7">
        <v>3</v>
      </c>
      <c r="J75" s="26">
        <v>0.14000000000000001</v>
      </c>
      <c r="K75" s="7">
        <v>0.21210000000000001</v>
      </c>
      <c r="L75" s="7">
        <v>0.93</v>
      </c>
      <c r="M75" s="23">
        <v>0</v>
      </c>
      <c r="N75" s="7">
        <v>0</v>
      </c>
      <c r="O75" s="7">
        <v>3</v>
      </c>
      <c r="P75" s="7">
        <v>3</v>
      </c>
      <c r="Q75" s="7" t="str">
        <f>TEXT(DATA_3_M[[#This Row],[WEEKDAY]]+1,"DDD")</f>
        <v>Tue</v>
      </c>
      <c r="R75" s="26">
        <f>IF(DATA_3_M[[#This Row],[TEMP]]="",AVERAGE(DATA_3_M[TEMP]),DATA_3_M[[#This Row],[TEMP]])</f>
        <v>0.14000000000000001</v>
      </c>
      <c r="S75" s="26">
        <f>ROUND(IF(DATA_3_M[[#This Row],[ATEMP]]="",AVERAGE(DATA_3_M[ATEMP]),DATA_3_M[[#This Row],[ATEMP]]),2)</f>
        <v>0.21</v>
      </c>
      <c r="T75" s="48">
        <f>ROUND(IF(DATA_3_M[[#This Row],[HUM]]="",AVERAGE(DATA_3_M[HUM]),DATA_3_M[[#This Row],[HUM]]),2)</f>
        <v>0.93</v>
      </c>
      <c r="U75" s="64">
        <f>TIME(DATA_3_M[[#This Row],[HR]],,)</f>
        <v>0.20833333333333334</v>
      </c>
      <c r="V75" s="7" t="str">
        <f>TEXT(DATA_3_M[[#This Row],[DTEDAY]],"MMM")</f>
        <v>Feb</v>
      </c>
      <c r="W75" s="7" t="str">
        <f>TEXT(DATA_3_M[[#This Row],[DTEDAY]],"YYY")</f>
        <v>2011</v>
      </c>
      <c r="X75" s="7" t="str" cm="1">
        <f t="array" ref="X75">_xlfn.SWITCH(DATA_3_M[[#This Row],[WEATHERSIT]],1,"CLEAR SKY",2,"MIST SKY",3,"DARK SKY",4,"RAINY &amp; DARK SKY")</f>
        <v>DARK SKY</v>
      </c>
      <c r="Y75" s="7" t="str" cm="1">
        <f t="array" ref="Y75">_xlfn.SWITCH(DATA_3_M[[#This Row],[SEASON]],1,"WINTER",2,"SUMMER",3,"MONSOON",4,"POST MONSOON/AUTUMN")</f>
        <v>WINTER</v>
      </c>
    </row>
    <row r="76" spans="1:25" ht="12.75" x14ac:dyDescent="0.2">
      <c r="A76" s="7">
        <v>694</v>
      </c>
      <c r="B76" s="8">
        <v>40575</v>
      </c>
      <c r="C76" s="7">
        <v>1</v>
      </c>
      <c r="D76" s="7">
        <v>0</v>
      </c>
      <c r="E76" s="7">
        <v>2</v>
      </c>
      <c r="F76" s="7">
        <v>6</v>
      </c>
      <c r="G76" s="7" t="b">
        <v>0</v>
      </c>
      <c r="H76" s="7">
        <v>2</v>
      </c>
      <c r="I76" s="7">
        <v>3</v>
      </c>
      <c r="J76" s="26">
        <v>0.14000000000000001</v>
      </c>
      <c r="K76" s="7">
        <v>0.21210000000000001</v>
      </c>
      <c r="L76" s="7">
        <v>0.93</v>
      </c>
      <c r="M76" s="23">
        <v>0</v>
      </c>
      <c r="N76" s="7">
        <v>0</v>
      </c>
      <c r="O76" s="7">
        <v>22</v>
      </c>
      <c r="P76" s="7">
        <v>22</v>
      </c>
      <c r="Q76" s="7" t="str">
        <f>TEXT(DATA_3_M[[#This Row],[WEEKDAY]]+1,"DDD")</f>
        <v>Tue</v>
      </c>
      <c r="R76" s="26">
        <f>IF(DATA_3_M[[#This Row],[TEMP]]="",AVERAGE(DATA_3_M[TEMP]),DATA_3_M[[#This Row],[TEMP]])</f>
        <v>0.14000000000000001</v>
      </c>
      <c r="S76" s="26">
        <f>ROUND(IF(DATA_3_M[[#This Row],[ATEMP]]="",AVERAGE(DATA_3_M[ATEMP]),DATA_3_M[[#This Row],[ATEMP]]),2)</f>
        <v>0.21</v>
      </c>
      <c r="T76" s="48">
        <f>ROUND(IF(DATA_3_M[[#This Row],[HUM]]="",AVERAGE(DATA_3_M[HUM]),DATA_3_M[[#This Row],[HUM]]),2)</f>
        <v>0.93</v>
      </c>
      <c r="U76" s="64">
        <f>TIME(DATA_3_M[[#This Row],[HR]],,)</f>
        <v>0.25</v>
      </c>
      <c r="V76" s="7" t="str">
        <f>TEXT(DATA_3_M[[#This Row],[DTEDAY]],"MMM")</f>
        <v>Feb</v>
      </c>
      <c r="W76" s="7" t="str">
        <f>TEXT(DATA_3_M[[#This Row],[DTEDAY]],"YYY")</f>
        <v>2011</v>
      </c>
      <c r="X76" s="7" t="str" cm="1">
        <f t="array" ref="X76">_xlfn.SWITCH(DATA_3_M[[#This Row],[WEATHERSIT]],1,"CLEAR SKY",2,"MIST SKY",3,"DARK SKY",4,"RAINY &amp; DARK SKY")</f>
        <v>DARK SKY</v>
      </c>
      <c r="Y76" s="7" t="str" cm="1">
        <f t="array" ref="Y76">_xlfn.SWITCH(DATA_3_M[[#This Row],[SEASON]],1,"WINTER",2,"SUMMER",3,"MONSOON",4,"POST MONSOON/AUTUMN")</f>
        <v>WINTER</v>
      </c>
    </row>
    <row r="77" spans="1:25" ht="12.75" x14ac:dyDescent="0.2">
      <c r="A77" s="7">
        <v>695</v>
      </c>
      <c r="B77" s="8">
        <v>40575</v>
      </c>
      <c r="C77" s="7">
        <v>1</v>
      </c>
      <c r="D77" s="7">
        <v>0</v>
      </c>
      <c r="E77" s="7">
        <v>2</v>
      </c>
      <c r="F77" s="7">
        <v>7</v>
      </c>
      <c r="G77" s="7" t="b">
        <v>0</v>
      </c>
      <c r="H77" s="7">
        <v>2</v>
      </c>
      <c r="I77" s="7">
        <v>3</v>
      </c>
      <c r="J77" s="26">
        <v>0.16</v>
      </c>
      <c r="K77" s="7">
        <v>0.2273</v>
      </c>
      <c r="L77" s="7">
        <v>0.93</v>
      </c>
      <c r="M77" s="23">
        <v>0</v>
      </c>
      <c r="N77" s="7">
        <v>0</v>
      </c>
      <c r="O77" s="7">
        <v>52</v>
      </c>
      <c r="P77" s="7">
        <v>52</v>
      </c>
      <c r="Q77" s="7" t="str">
        <f>TEXT(DATA_3_M[[#This Row],[WEEKDAY]]+1,"DDD")</f>
        <v>Tue</v>
      </c>
      <c r="R77" s="26">
        <f>IF(DATA_3_M[[#This Row],[TEMP]]="",AVERAGE(DATA_3_M[TEMP]),DATA_3_M[[#This Row],[TEMP]])</f>
        <v>0.16</v>
      </c>
      <c r="S77" s="26">
        <f>ROUND(IF(DATA_3_M[[#This Row],[ATEMP]]="",AVERAGE(DATA_3_M[ATEMP]),DATA_3_M[[#This Row],[ATEMP]]),2)</f>
        <v>0.23</v>
      </c>
      <c r="T77" s="48">
        <f>ROUND(IF(DATA_3_M[[#This Row],[HUM]]="",AVERAGE(DATA_3_M[HUM]),DATA_3_M[[#This Row],[HUM]]),2)</f>
        <v>0.93</v>
      </c>
      <c r="U77" s="64">
        <f>TIME(DATA_3_M[[#This Row],[HR]],,)</f>
        <v>0.29166666666666669</v>
      </c>
      <c r="V77" s="7" t="str">
        <f>TEXT(DATA_3_M[[#This Row],[DTEDAY]],"MMM")</f>
        <v>Feb</v>
      </c>
      <c r="W77" s="7" t="str">
        <f>TEXT(DATA_3_M[[#This Row],[DTEDAY]],"YYY")</f>
        <v>2011</v>
      </c>
      <c r="X77" s="7" t="str" cm="1">
        <f t="array" ref="X77">_xlfn.SWITCH(DATA_3_M[[#This Row],[WEATHERSIT]],1,"CLEAR SKY",2,"MIST SKY",3,"DARK SKY",4,"RAINY &amp; DARK SKY")</f>
        <v>DARK SKY</v>
      </c>
      <c r="Y77" s="7" t="str" cm="1">
        <f t="array" ref="Y77">_xlfn.SWITCH(DATA_3_M[[#This Row],[SEASON]],1,"WINTER",2,"SUMMER",3,"MONSOON",4,"POST MONSOON/AUTUMN")</f>
        <v>WINTER</v>
      </c>
    </row>
    <row r="78" spans="1:25" ht="12.75" x14ac:dyDescent="0.2">
      <c r="A78" s="7">
        <v>696</v>
      </c>
      <c r="B78" s="8">
        <v>40575</v>
      </c>
      <c r="C78" s="7">
        <v>1</v>
      </c>
      <c r="D78" s="7">
        <v>0</v>
      </c>
      <c r="E78" s="7">
        <v>2</v>
      </c>
      <c r="F78" s="7">
        <v>8</v>
      </c>
      <c r="G78" s="7" t="b">
        <v>0</v>
      </c>
      <c r="H78" s="7">
        <v>2</v>
      </c>
      <c r="I78" s="7">
        <v>3</v>
      </c>
      <c r="J78" s="26">
        <v>0.16</v>
      </c>
      <c r="K78" s="7">
        <v>0.2273</v>
      </c>
      <c r="L78" s="7">
        <v>0.93</v>
      </c>
      <c r="M78" s="23">
        <v>0</v>
      </c>
      <c r="N78" s="7">
        <v>3</v>
      </c>
      <c r="O78" s="7">
        <v>132</v>
      </c>
      <c r="P78" s="7">
        <v>135</v>
      </c>
      <c r="Q78" s="7" t="str">
        <f>TEXT(DATA_3_M[[#This Row],[WEEKDAY]]+1,"DDD")</f>
        <v>Tue</v>
      </c>
      <c r="R78" s="26">
        <f>IF(DATA_3_M[[#This Row],[TEMP]]="",AVERAGE(DATA_3_M[TEMP]),DATA_3_M[[#This Row],[TEMP]])</f>
        <v>0.16</v>
      </c>
      <c r="S78" s="26">
        <f>ROUND(IF(DATA_3_M[[#This Row],[ATEMP]]="",AVERAGE(DATA_3_M[ATEMP]),DATA_3_M[[#This Row],[ATEMP]]),2)</f>
        <v>0.23</v>
      </c>
      <c r="T78" s="48">
        <f>ROUND(IF(DATA_3_M[[#This Row],[HUM]]="",AVERAGE(DATA_3_M[HUM]),DATA_3_M[[#This Row],[HUM]]),2)</f>
        <v>0.93</v>
      </c>
      <c r="U78" s="64">
        <f>TIME(DATA_3_M[[#This Row],[HR]],,)</f>
        <v>0.33333333333333331</v>
      </c>
      <c r="V78" s="7" t="str">
        <f>TEXT(DATA_3_M[[#This Row],[DTEDAY]],"MMM")</f>
        <v>Feb</v>
      </c>
      <c r="W78" s="7" t="str">
        <f>TEXT(DATA_3_M[[#This Row],[DTEDAY]],"YYY")</f>
        <v>2011</v>
      </c>
      <c r="X78" s="7" t="str" cm="1">
        <f t="array" ref="X78">_xlfn.SWITCH(DATA_3_M[[#This Row],[WEATHERSIT]],1,"CLEAR SKY",2,"MIST SKY",3,"DARK SKY",4,"RAINY &amp; DARK SKY")</f>
        <v>DARK SKY</v>
      </c>
      <c r="Y78" s="7" t="str" cm="1">
        <f t="array" ref="Y78">_xlfn.SWITCH(DATA_3_M[[#This Row],[SEASON]],1,"WINTER",2,"SUMMER",3,"MONSOON",4,"POST MONSOON/AUTUMN")</f>
        <v>WINTER</v>
      </c>
    </row>
    <row r="79" spans="1:25" ht="12.75" x14ac:dyDescent="0.2">
      <c r="A79" s="7">
        <v>697</v>
      </c>
      <c r="B79" s="8">
        <v>40575</v>
      </c>
      <c r="C79" s="7">
        <v>1</v>
      </c>
      <c r="D79" s="7">
        <v>0</v>
      </c>
      <c r="E79" s="7">
        <v>2</v>
      </c>
      <c r="F79" s="7">
        <v>9</v>
      </c>
      <c r="G79" s="7" t="b">
        <v>0</v>
      </c>
      <c r="H79" s="7">
        <v>2</v>
      </c>
      <c r="I79" s="7">
        <v>2</v>
      </c>
      <c r="J79" s="26">
        <v>0.16</v>
      </c>
      <c r="K79" s="7">
        <v>0.2273</v>
      </c>
      <c r="L79" s="7">
        <v>0.93</v>
      </c>
      <c r="M79" s="23">
        <v>0</v>
      </c>
      <c r="N79" s="7">
        <v>2</v>
      </c>
      <c r="O79" s="7">
        <v>114</v>
      </c>
      <c r="P79" s="7">
        <v>116</v>
      </c>
      <c r="Q79" s="7" t="str">
        <f>TEXT(DATA_3_M[[#This Row],[WEEKDAY]]+1,"DDD")</f>
        <v>Tue</v>
      </c>
      <c r="R79" s="26">
        <f>IF(DATA_3_M[[#This Row],[TEMP]]="",AVERAGE(DATA_3_M[TEMP]),DATA_3_M[[#This Row],[TEMP]])</f>
        <v>0.16</v>
      </c>
      <c r="S79" s="26">
        <f>ROUND(IF(DATA_3_M[[#This Row],[ATEMP]]="",AVERAGE(DATA_3_M[ATEMP]),DATA_3_M[[#This Row],[ATEMP]]),2)</f>
        <v>0.23</v>
      </c>
      <c r="T79" s="48">
        <f>ROUND(IF(DATA_3_M[[#This Row],[HUM]]="",AVERAGE(DATA_3_M[HUM]),DATA_3_M[[#This Row],[HUM]]),2)</f>
        <v>0.93</v>
      </c>
      <c r="U79" s="64">
        <f>TIME(DATA_3_M[[#This Row],[HR]],,)</f>
        <v>0.375</v>
      </c>
      <c r="V79" s="7" t="str">
        <f>TEXT(DATA_3_M[[#This Row],[DTEDAY]],"MMM")</f>
        <v>Feb</v>
      </c>
      <c r="W79" s="7" t="str">
        <f>TEXT(DATA_3_M[[#This Row],[DTEDAY]],"YYY")</f>
        <v>2011</v>
      </c>
      <c r="X79" s="7" t="str" cm="1">
        <f t="array" ref="X79">_xlfn.SWITCH(DATA_3_M[[#This Row],[WEATHERSIT]],1,"CLEAR SKY",2,"MIST SKY",3,"DARK SKY",4,"RAINY &amp; DARK SKY")</f>
        <v>MIST SKY</v>
      </c>
      <c r="Y79" s="7" t="str" cm="1">
        <f t="array" ref="Y79">_xlfn.SWITCH(DATA_3_M[[#This Row],[SEASON]],1,"WINTER",2,"SUMMER",3,"MONSOON",4,"POST MONSOON/AUTUMN")</f>
        <v>WINTER</v>
      </c>
    </row>
    <row r="80" spans="1:25" ht="12.75" x14ac:dyDescent="0.2">
      <c r="A80" s="7">
        <v>698</v>
      </c>
      <c r="B80" s="8">
        <v>40575</v>
      </c>
      <c r="C80" s="7">
        <v>1</v>
      </c>
      <c r="D80" s="7">
        <v>0</v>
      </c>
      <c r="E80" s="7">
        <v>2</v>
      </c>
      <c r="F80" s="7">
        <v>10</v>
      </c>
      <c r="G80" s="7" t="b">
        <v>0</v>
      </c>
      <c r="H80" s="7">
        <v>2</v>
      </c>
      <c r="I80" s="7">
        <v>2</v>
      </c>
      <c r="J80" s="26">
        <v>0.16</v>
      </c>
      <c r="K80" s="7">
        <v>0.2273</v>
      </c>
      <c r="L80" s="7">
        <v>0.93</v>
      </c>
      <c r="M80" s="23">
        <v>0</v>
      </c>
      <c r="N80" s="7">
        <v>0</v>
      </c>
      <c r="O80" s="7">
        <v>47</v>
      </c>
      <c r="P80" s="7">
        <v>47</v>
      </c>
      <c r="Q80" s="7" t="str">
        <f>TEXT(DATA_3_M[[#This Row],[WEEKDAY]]+1,"DDD")</f>
        <v>Tue</v>
      </c>
      <c r="R80" s="26">
        <f>IF(DATA_3_M[[#This Row],[TEMP]]="",AVERAGE(DATA_3_M[TEMP]),DATA_3_M[[#This Row],[TEMP]])</f>
        <v>0.16</v>
      </c>
      <c r="S80" s="26">
        <f>ROUND(IF(DATA_3_M[[#This Row],[ATEMP]]="",AVERAGE(DATA_3_M[ATEMP]),DATA_3_M[[#This Row],[ATEMP]]),2)</f>
        <v>0.23</v>
      </c>
      <c r="T80" s="48">
        <f>ROUND(IF(DATA_3_M[[#This Row],[HUM]]="",AVERAGE(DATA_3_M[HUM]),DATA_3_M[[#This Row],[HUM]]),2)</f>
        <v>0.93</v>
      </c>
      <c r="U80" s="64">
        <f>TIME(DATA_3_M[[#This Row],[HR]],,)</f>
        <v>0.41666666666666669</v>
      </c>
      <c r="V80" s="7" t="str">
        <f>TEXT(DATA_3_M[[#This Row],[DTEDAY]],"MMM")</f>
        <v>Feb</v>
      </c>
      <c r="W80" s="7" t="str">
        <f>TEXT(DATA_3_M[[#This Row],[DTEDAY]],"YYY")</f>
        <v>2011</v>
      </c>
      <c r="X80" s="7" t="str" cm="1">
        <f t="array" ref="X80">_xlfn.SWITCH(DATA_3_M[[#This Row],[WEATHERSIT]],1,"CLEAR SKY",2,"MIST SKY",3,"DARK SKY",4,"RAINY &amp; DARK SKY")</f>
        <v>MIST SKY</v>
      </c>
      <c r="Y80" s="7" t="str" cm="1">
        <f t="array" ref="Y80">_xlfn.SWITCH(DATA_3_M[[#This Row],[SEASON]],1,"WINTER",2,"SUMMER",3,"MONSOON",4,"POST MONSOON/AUTUMN")</f>
        <v>WINTER</v>
      </c>
    </row>
    <row r="81" spans="1:25" ht="12.75" x14ac:dyDescent="0.2">
      <c r="A81" s="7">
        <v>699</v>
      </c>
      <c r="B81" s="8">
        <v>40575</v>
      </c>
      <c r="C81" s="7">
        <v>1</v>
      </c>
      <c r="D81" s="7">
        <v>0</v>
      </c>
      <c r="E81" s="7">
        <v>2</v>
      </c>
      <c r="F81" s="7">
        <v>11</v>
      </c>
      <c r="G81" s="7" t="b">
        <v>0</v>
      </c>
      <c r="H81" s="7">
        <v>2</v>
      </c>
      <c r="I81" s="7">
        <v>2</v>
      </c>
      <c r="J81" s="26">
        <v>0.18</v>
      </c>
      <c r="K81" s="7">
        <v>0.2424</v>
      </c>
      <c r="L81" s="7">
        <v>0.86</v>
      </c>
      <c r="M81" s="23">
        <v>0</v>
      </c>
      <c r="N81" s="7">
        <v>2</v>
      </c>
      <c r="O81" s="7">
        <v>49</v>
      </c>
      <c r="P81" s="7">
        <v>51</v>
      </c>
      <c r="Q81" s="7" t="str">
        <f>TEXT(DATA_3_M[[#This Row],[WEEKDAY]]+1,"DDD")</f>
        <v>Tue</v>
      </c>
      <c r="R81" s="26">
        <f>IF(DATA_3_M[[#This Row],[TEMP]]="",AVERAGE(DATA_3_M[TEMP]),DATA_3_M[[#This Row],[TEMP]])</f>
        <v>0.18</v>
      </c>
      <c r="S81" s="26">
        <f>ROUND(IF(DATA_3_M[[#This Row],[ATEMP]]="",AVERAGE(DATA_3_M[ATEMP]),DATA_3_M[[#This Row],[ATEMP]]),2)</f>
        <v>0.24</v>
      </c>
      <c r="T81" s="48">
        <f>ROUND(IF(DATA_3_M[[#This Row],[HUM]]="",AVERAGE(DATA_3_M[HUM]),DATA_3_M[[#This Row],[HUM]]),2)</f>
        <v>0.86</v>
      </c>
      <c r="U81" s="64">
        <f>TIME(DATA_3_M[[#This Row],[HR]],,)</f>
        <v>0.45833333333333331</v>
      </c>
      <c r="V81" s="7" t="str">
        <f>TEXT(DATA_3_M[[#This Row],[DTEDAY]],"MMM")</f>
        <v>Feb</v>
      </c>
      <c r="W81" s="7" t="str">
        <f>TEXT(DATA_3_M[[#This Row],[DTEDAY]],"YYY")</f>
        <v>2011</v>
      </c>
      <c r="X81" s="7" t="str" cm="1">
        <f t="array" ref="X81">_xlfn.SWITCH(DATA_3_M[[#This Row],[WEATHERSIT]],1,"CLEAR SKY",2,"MIST SKY",3,"DARK SKY",4,"RAINY &amp; DARK SKY")</f>
        <v>MIST SKY</v>
      </c>
      <c r="Y81" s="7" t="str" cm="1">
        <f t="array" ref="Y81">_xlfn.SWITCH(DATA_3_M[[#This Row],[SEASON]],1,"WINTER",2,"SUMMER",3,"MONSOON",4,"POST MONSOON/AUTUMN")</f>
        <v>WINTER</v>
      </c>
    </row>
    <row r="82" spans="1:25" ht="12.75" x14ac:dyDescent="0.2">
      <c r="A82" s="7">
        <v>700</v>
      </c>
      <c r="B82" s="8">
        <v>40575</v>
      </c>
      <c r="C82" s="7">
        <v>1</v>
      </c>
      <c r="D82" s="7">
        <v>0</v>
      </c>
      <c r="E82" s="7">
        <v>2</v>
      </c>
      <c r="F82" s="7">
        <v>12</v>
      </c>
      <c r="G82" s="7" t="b">
        <v>0</v>
      </c>
      <c r="H82" s="7">
        <v>2</v>
      </c>
      <c r="I82" s="7">
        <v>2</v>
      </c>
      <c r="J82" s="26">
        <v>0.2</v>
      </c>
      <c r="K82" s="7">
        <v>0.2576</v>
      </c>
      <c r="L82" s="7">
        <v>0.86</v>
      </c>
      <c r="M82" s="23">
        <v>0</v>
      </c>
      <c r="N82" s="7">
        <v>2</v>
      </c>
      <c r="O82" s="7">
        <v>53</v>
      </c>
      <c r="P82" s="7">
        <v>55</v>
      </c>
      <c r="Q82" s="7" t="str">
        <f>TEXT(DATA_3_M[[#This Row],[WEEKDAY]]+1,"DDD")</f>
        <v>Tue</v>
      </c>
      <c r="R82" s="26">
        <f>IF(DATA_3_M[[#This Row],[TEMP]]="",AVERAGE(DATA_3_M[TEMP]),DATA_3_M[[#This Row],[TEMP]])</f>
        <v>0.2</v>
      </c>
      <c r="S82" s="26">
        <f>ROUND(IF(DATA_3_M[[#This Row],[ATEMP]]="",AVERAGE(DATA_3_M[ATEMP]),DATA_3_M[[#This Row],[ATEMP]]),2)</f>
        <v>0.26</v>
      </c>
      <c r="T82" s="48">
        <f>ROUND(IF(DATA_3_M[[#This Row],[HUM]]="",AVERAGE(DATA_3_M[HUM]),DATA_3_M[[#This Row],[HUM]]),2)</f>
        <v>0.86</v>
      </c>
      <c r="U82" s="64">
        <f>TIME(DATA_3_M[[#This Row],[HR]],,)</f>
        <v>0.5</v>
      </c>
      <c r="V82" s="7" t="str">
        <f>TEXT(DATA_3_M[[#This Row],[DTEDAY]],"MMM")</f>
        <v>Feb</v>
      </c>
      <c r="W82" s="7" t="str">
        <f>TEXT(DATA_3_M[[#This Row],[DTEDAY]],"YYY")</f>
        <v>2011</v>
      </c>
      <c r="X82" s="7" t="str" cm="1">
        <f t="array" ref="X82">_xlfn.SWITCH(DATA_3_M[[#This Row],[WEATHERSIT]],1,"CLEAR SKY",2,"MIST SKY",3,"DARK SKY",4,"RAINY &amp; DARK SKY")</f>
        <v>MIST SKY</v>
      </c>
      <c r="Y82" s="7" t="str" cm="1">
        <f t="array" ref="Y82">_xlfn.SWITCH(DATA_3_M[[#This Row],[SEASON]],1,"WINTER",2,"SUMMER",3,"MONSOON",4,"POST MONSOON/AUTUMN")</f>
        <v>WINTER</v>
      </c>
    </row>
    <row r="83" spans="1:25" ht="12.75" x14ac:dyDescent="0.2">
      <c r="A83" s="7">
        <v>701</v>
      </c>
      <c r="B83" s="8">
        <v>40575</v>
      </c>
      <c r="C83" s="7">
        <v>1</v>
      </c>
      <c r="D83" s="7">
        <v>0</v>
      </c>
      <c r="E83" s="7">
        <v>2</v>
      </c>
      <c r="F83" s="7">
        <v>13</v>
      </c>
      <c r="G83" s="7" t="b">
        <v>0</v>
      </c>
      <c r="H83" s="7">
        <v>2</v>
      </c>
      <c r="I83" s="7">
        <v>2</v>
      </c>
      <c r="J83" s="26">
        <v>0.2</v>
      </c>
      <c r="K83" s="7">
        <v>0.2576</v>
      </c>
      <c r="L83" s="7">
        <v>0.86</v>
      </c>
      <c r="M83" s="23">
        <v>0</v>
      </c>
      <c r="N83" s="7">
        <v>3</v>
      </c>
      <c r="O83" s="7">
        <v>49</v>
      </c>
      <c r="P83" s="7">
        <v>52</v>
      </c>
      <c r="Q83" s="7" t="str">
        <f>TEXT(DATA_3_M[[#This Row],[WEEKDAY]]+1,"DDD")</f>
        <v>Tue</v>
      </c>
      <c r="R83" s="26">
        <f>IF(DATA_3_M[[#This Row],[TEMP]]="",AVERAGE(DATA_3_M[TEMP]),DATA_3_M[[#This Row],[TEMP]])</f>
        <v>0.2</v>
      </c>
      <c r="S83" s="26">
        <f>ROUND(IF(DATA_3_M[[#This Row],[ATEMP]]="",AVERAGE(DATA_3_M[ATEMP]),DATA_3_M[[#This Row],[ATEMP]]),2)</f>
        <v>0.26</v>
      </c>
      <c r="T83" s="48">
        <f>ROUND(IF(DATA_3_M[[#This Row],[HUM]]="",AVERAGE(DATA_3_M[HUM]),DATA_3_M[[#This Row],[HUM]]),2)</f>
        <v>0.86</v>
      </c>
      <c r="U83" s="64">
        <f>TIME(DATA_3_M[[#This Row],[HR]],,)</f>
        <v>0.54166666666666663</v>
      </c>
      <c r="V83" s="7" t="str">
        <f>TEXT(DATA_3_M[[#This Row],[DTEDAY]],"MMM")</f>
        <v>Feb</v>
      </c>
      <c r="W83" s="7" t="str">
        <f>TEXT(DATA_3_M[[#This Row],[DTEDAY]],"YYY")</f>
        <v>2011</v>
      </c>
      <c r="X83" s="7" t="str" cm="1">
        <f t="array" ref="X83">_xlfn.SWITCH(DATA_3_M[[#This Row],[WEATHERSIT]],1,"CLEAR SKY",2,"MIST SKY",3,"DARK SKY",4,"RAINY &amp; DARK SKY")</f>
        <v>MIST SKY</v>
      </c>
      <c r="Y83" s="7" t="str" cm="1">
        <f t="array" ref="Y83">_xlfn.SWITCH(DATA_3_M[[#This Row],[SEASON]],1,"WINTER",2,"SUMMER",3,"MONSOON",4,"POST MONSOON/AUTUMN")</f>
        <v>WINTER</v>
      </c>
    </row>
    <row r="84" spans="1:25" ht="12.75" x14ac:dyDescent="0.2">
      <c r="A84" s="7">
        <v>702</v>
      </c>
      <c r="B84" s="8">
        <v>40575</v>
      </c>
      <c r="C84" s="7">
        <v>1</v>
      </c>
      <c r="D84" s="7">
        <v>0</v>
      </c>
      <c r="E84" s="7">
        <v>2</v>
      </c>
      <c r="F84" s="7">
        <v>14</v>
      </c>
      <c r="G84" s="7" t="b">
        <v>0</v>
      </c>
      <c r="H84" s="7">
        <v>2</v>
      </c>
      <c r="I84" s="7">
        <v>2</v>
      </c>
      <c r="J84" s="26">
        <v>0.22</v>
      </c>
      <c r="K84" s="7">
        <v>0.2576</v>
      </c>
      <c r="L84" s="7">
        <v>0.8</v>
      </c>
      <c r="M84" s="7">
        <v>8.9599999999999999E-2</v>
      </c>
      <c r="N84" s="7">
        <v>5</v>
      </c>
      <c r="O84" s="7">
        <v>49</v>
      </c>
      <c r="P84" s="7">
        <v>54</v>
      </c>
      <c r="Q84" s="7" t="str">
        <f>TEXT(DATA_3_M[[#This Row],[WEEKDAY]]+1,"DDD")</f>
        <v>Tue</v>
      </c>
      <c r="R84" s="26">
        <f>IF(DATA_3_M[[#This Row],[TEMP]]="",AVERAGE(DATA_3_M[TEMP]),DATA_3_M[[#This Row],[TEMP]])</f>
        <v>0.22</v>
      </c>
      <c r="S84" s="26">
        <f>ROUND(IF(DATA_3_M[[#This Row],[ATEMP]]="",AVERAGE(DATA_3_M[ATEMP]),DATA_3_M[[#This Row],[ATEMP]]),2)</f>
        <v>0.26</v>
      </c>
      <c r="T84" s="48">
        <f>ROUND(IF(DATA_3_M[[#This Row],[HUM]]="",AVERAGE(DATA_3_M[HUM]),DATA_3_M[[#This Row],[HUM]]),2)</f>
        <v>0.8</v>
      </c>
      <c r="U84" s="64">
        <f>TIME(DATA_3_M[[#This Row],[HR]],,)</f>
        <v>0.58333333333333337</v>
      </c>
      <c r="V84" s="7" t="str">
        <f>TEXT(DATA_3_M[[#This Row],[DTEDAY]],"MMM")</f>
        <v>Feb</v>
      </c>
      <c r="W84" s="7" t="str">
        <f>TEXT(DATA_3_M[[#This Row],[DTEDAY]],"YYY")</f>
        <v>2011</v>
      </c>
      <c r="X84" s="7" t="str" cm="1">
        <f t="array" ref="X84">_xlfn.SWITCH(DATA_3_M[[#This Row],[WEATHERSIT]],1,"CLEAR SKY",2,"MIST SKY",3,"DARK SKY",4,"RAINY &amp; DARK SKY")</f>
        <v>MIST SKY</v>
      </c>
      <c r="Y84" s="7" t="str" cm="1">
        <f t="array" ref="Y84">_xlfn.SWITCH(DATA_3_M[[#This Row],[SEASON]],1,"WINTER",2,"SUMMER",3,"MONSOON",4,"POST MONSOON/AUTUMN")</f>
        <v>WINTER</v>
      </c>
    </row>
    <row r="85" spans="1:25" ht="12.75" x14ac:dyDescent="0.2">
      <c r="A85" s="7">
        <v>703</v>
      </c>
      <c r="B85" s="8">
        <v>40575</v>
      </c>
      <c r="C85" s="7">
        <v>1</v>
      </c>
      <c r="D85" s="7">
        <v>0</v>
      </c>
      <c r="E85" s="7">
        <v>2</v>
      </c>
      <c r="F85" s="7">
        <v>15</v>
      </c>
      <c r="G85" s="7" t="b">
        <v>0</v>
      </c>
      <c r="H85" s="7">
        <v>2</v>
      </c>
      <c r="I85" s="7">
        <v>2</v>
      </c>
      <c r="J85" s="26">
        <v>0.24</v>
      </c>
      <c r="K85" s="7">
        <v>0.28789999999999999</v>
      </c>
      <c r="L85" s="7">
        <v>0.75</v>
      </c>
      <c r="M85" s="23">
        <v>0</v>
      </c>
      <c r="N85" s="7">
        <v>7</v>
      </c>
      <c r="O85" s="7">
        <v>45</v>
      </c>
      <c r="P85" s="7">
        <v>52</v>
      </c>
      <c r="Q85" s="7" t="str">
        <f>TEXT(DATA_3_M[[#This Row],[WEEKDAY]]+1,"DDD")</f>
        <v>Tue</v>
      </c>
      <c r="R85" s="26">
        <f>IF(DATA_3_M[[#This Row],[TEMP]]="",AVERAGE(DATA_3_M[TEMP]),DATA_3_M[[#This Row],[TEMP]])</f>
        <v>0.24</v>
      </c>
      <c r="S85" s="26">
        <f>ROUND(IF(DATA_3_M[[#This Row],[ATEMP]]="",AVERAGE(DATA_3_M[ATEMP]),DATA_3_M[[#This Row],[ATEMP]]),2)</f>
        <v>0.28999999999999998</v>
      </c>
      <c r="T85" s="48">
        <f>ROUND(IF(DATA_3_M[[#This Row],[HUM]]="",AVERAGE(DATA_3_M[HUM]),DATA_3_M[[#This Row],[HUM]]),2)</f>
        <v>0.75</v>
      </c>
      <c r="U85" s="64">
        <f>TIME(DATA_3_M[[#This Row],[HR]],,)</f>
        <v>0.625</v>
      </c>
      <c r="V85" s="7" t="str">
        <f>TEXT(DATA_3_M[[#This Row],[DTEDAY]],"MMM")</f>
        <v>Feb</v>
      </c>
      <c r="W85" s="7" t="str">
        <f>TEXT(DATA_3_M[[#This Row],[DTEDAY]],"YYY")</f>
        <v>2011</v>
      </c>
      <c r="X85" s="7" t="str" cm="1">
        <f t="array" ref="X85">_xlfn.SWITCH(DATA_3_M[[#This Row],[WEATHERSIT]],1,"CLEAR SKY",2,"MIST SKY",3,"DARK SKY",4,"RAINY &amp; DARK SKY")</f>
        <v>MIST SKY</v>
      </c>
      <c r="Y85" s="7" t="str" cm="1">
        <f t="array" ref="Y85">_xlfn.SWITCH(DATA_3_M[[#This Row],[SEASON]],1,"WINTER",2,"SUMMER",3,"MONSOON",4,"POST MONSOON/AUTUMN")</f>
        <v>WINTER</v>
      </c>
    </row>
    <row r="86" spans="1:25" ht="12.75" x14ac:dyDescent="0.2">
      <c r="A86" s="7">
        <v>704</v>
      </c>
      <c r="B86" s="8">
        <v>40575</v>
      </c>
      <c r="C86" s="7">
        <v>1</v>
      </c>
      <c r="D86" s="7">
        <v>0</v>
      </c>
      <c r="E86" s="7">
        <v>2</v>
      </c>
      <c r="F86" s="7">
        <v>16</v>
      </c>
      <c r="G86" s="7" t="b">
        <v>0</v>
      </c>
      <c r="H86" s="7">
        <v>2</v>
      </c>
      <c r="I86" s="7">
        <v>2</v>
      </c>
      <c r="J86" s="26">
        <v>0.24</v>
      </c>
      <c r="K86" s="7">
        <v>0.2424</v>
      </c>
      <c r="L86" s="7">
        <v>0.75</v>
      </c>
      <c r="M86" s="7">
        <v>0.1343</v>
      </c>
      <c r="N86" s="7">
        <v>3</v>
      </c>
      <c r="O86" s="7">
        <v>61</v>
      </c>
      <c r="P86" s="7">
        <v>64</v>
      </c>
      <c r="Q86" s="7" t="str">
        <f>TEXT(DATA_3_M[[#This Row],[WEEKDAY]]+1,"DDD")</f>
        <v>Tue</v>
      </c>
      <c r="R86" s="26">
        <f>IF(DATA_3_M[[#This Row],[TEMP]]="",AVERAGE(DATA_3_M[TEMP]),DATA_3_M[[#This Row],[TEMP]])</f>
        <v>0.24</v>
      </c>
      <c r="S86" s="26">
        <f>ROUND(IF(DATA_3_M[[#This Row],[ATEMP]]="",AVERAGE(DATA_3_M[ATEMP]),DATA_3_M[[#This Row],[ATEMP]]),2)</f>
        <v>0.24</v>
      </c>
      <c r="T86" s="48">
        <f>ROUND(IF(DATA_3_M[[#This Row],[HUM]]="",AVERAGE(DATA_3_M[HUM]),DATA_3_M[[#This Row],[HUM]]),2)</f>
        <v>0.75</v>
      </c>
      <c r="U86" s="64">
        <f>TIME(DATA_3_M[[#This Row],[HR]],,)</f>
        <v>0.66666666666666663</v>
      </c>
      <c r="V86" s="7" t="str">
        <f>TEXT(DATA_3_M[[#This Row],[DTEDAY]],"MMM")</f>
        <v>Feb</v>
      </c>
      <c r="W86" s="7" t="str">
        <f>TEXT(DATA_3_M[[#This Row],[DTEDAY]],"YYY")</f>
        <v>2011</v>
      </c>
      <c r="X86" s="7" t="str" cm="1">
        <f t="array" ref="X86">_xlfn.SWITCH(DATA_3_M[[#This Row],[WEATHERSIT]],1,"CLEAR SKY",2,"MIST SKY",3,"DARK SKY",4,"RAINY &amp; DARK SKY")</f>
        <v>MIST SKY</v>
      </c>
      <c r="Y86" s="7" t="str" cm="1">
        <f t="array" ref="Y86">_xlfn.SWITCH(DATA_3_M[[#This Row],[SEASON]],1,"WINTER",2,"SUMMER",3,"MONSOON",4,"POST MONSOON/AUTUMN")</f>
        <v>WINTER</v>
      </c>
    </row>
    <row r="87" spans="1:25" ht="12.75" x14ac:dyDescent="0.2">
      <c r="A87" s="7">
        <v>705</v>
      </c>
      <c r="B87" s="8">
        <v>40575</v>
      </c>
      <c r="C87" s="7">
        <v>1</v>
      </c>
      <c r="D87" s="7">
        <v>0</v>
      </c>
      <c r="E87" s="7">
        <v>2</v>
      </c>
      <c r="F87" s="7">
        <v>17</v>
      </c>
      <c r="G87" s="7" t="b">
        <v>0</v>
      </c>
      <c r="H87" s="7">
        <v>2</v>
      </c>
      <c r="I87" s="7">
        <v>2</v>
      </c>
      <c r="J87" s="26">
        <v>0.24</v>
      </c>
      <c r="K87" s="7">
        <v>0.28789999999999999</v>
      </c>
      <c r="L87" s="7">
        <v>0.75</v>
      </c>
      <c r="M87" s="23">
        <v>0</v>
      </c>
      <c r="N87" s="7">
        <v>4</v>
      </c>
      <c r="O87" s="7">
        <v>172</v>
      </c>
      <c r="P87" s="7">
        <v>176</v>
      </c>
      <c r="Q87" s="7" t="str">
        <f>TEXT(DATA_3_M[[#This Row],[WEEKDAY]]+1,"DDD")</f>
        <v>Tue</v>
      </c>
      <c r="R87" s="26">
        <f>IF(DATA_3_M[[#This Row],[TEMP]]="",AVERAGE(DATA_3_M[TEMP]),DATA_3_M[[#This Row],[TEMP]])</f>
        <v>0.24</v>
      </c>
      <c r="S87" s="26">
        <f>ROUND(IF(DATA_3_M[[#This Row],[ATEMP]]="",AVERAGE(DATA_3_M[ATEMP]),DATA_3_M[[#This Row],[ATEMP]]),2)</f>
        <v>0.28999999999999998</v>
      </c>
      <c r="T87" s="48">
        <f>ROUND(IF(DATA_3_M[[#This Row],[HUM]]="",AVERAGE(DATA_3_M[HUM]),DATA_3_M[[#This Row],[HUM]]),2)</f>
        <v>0.75</v>
      </c>
      <c r="U87" s="64">
        <f>TIME(DATA_3_M[[#This Row],[HR]],,)</f>
        <v>0.70833333333333337</v>
      </c>
      <c r="V87" s="7" t="str">
        <f>TEXT(DATA_3_M[[#This Row],[DTEDAY]],"MMM")</f>
        <v>Feb</v>
      </c>
      <c r="W87" s="7" t="str">
        <f>TEXT(DATA_3_M[[#This Row],[DTEDAY]],"YYY")</f>
        <v>2011</v>
      </c>
      <c r="X87" s="7" t="str" cm="1">
        <f t="array" ref="X87">_xlfn.SWITCH(DATA_3_M[[#This Row],[WEATHERSIT]],1,"CLEAR SKY",2,"MIST SKY",3,"DARK SKY",4,"RAINY &amp; DARK SKY")</f>
        <v>MIST SKY</v>
      </c>
      <c r="Y87" s="7" t="str" cm="1">
        <f t="array" ref="Y87">_xlfn.SWITCH(DATA_3_M[[#This Row],[SEASON]],1,"WINTER",2,"SUMMER",3,"MONSOON",4,"POST MONSOON/AUTUMN")</f>
        <v>WINTER</v>
      </c>
    </row>
    <row r="88" spans="1:25" ht="12.75" x14ac:dyDescent="0.2">
      <c r="A88" s="7">
        <v>706</v>
      </c>
      <c r="B88" s="8">
        <v>40575</v>
      </c>
      <c r="C88" s="7">
        <v>1</v>
      </c>
      <c r="D88" s="7">
        <v>0</v>
      </c>
      <c r="E88" s="7">
        <v>2</v>
      </c>
      <c r="F88" s="7">
        <v>18</v>
      </c>
      <c r="G88" s="7" t="b">
        <v>0</v>
      </c>
      <c r="H88" s="7">
        <v>2</v>
      </c>
      <c r="I88" s="7">
        <v>2</v>
      </c>
      <c r="J88" s="26">
        <v>0.24</v>
      </c>
      <c r="K88" s="7">
        <v>0.2576</v>
      </c>
      <c r="L88" s="7">
        <v>0.81</v>
      </c>
      <c r="M88" s="7">
        <v>0.1045</v>
      </c>
      <c r="N88" s="7">
        <v>3</v>
      </c>
      <c r="O88" s="7">
        <v>165</v>
      </c>
      <c r="P88" s="7">
        <v>168</v>
      </c>
      <c r="Q88" s="7" t="str">
        <f>TEXT(DATA_3_M[[#This Row],[WEEKDAY]]+1,"DDD")</f>
        <v>Tue</v>
      </c>
      <c r="R88" s="26">
        <f>IF(DATA_3_M[[#This Row],[TEMP]]="",AVERAGE(DATA_3_M[TEMP]),DATA_3_M[[#This Row],[TEMP]])</f>
        <v>0.24</v>
      </c>
      <c r="S88" s="26">
        <f>ROUND(IF(DATA_3_M[[#This Row],[ATEMP]]="",AVERAGE(DATA_3_M[ATEMP]),DATA_3_M[[#This Row],[ATEMP]]),2)</f>
        <v>0.26</v>
      </c>
      <c r="T88" s="48">
        <f>ROUND(IF(DATA_3_M[[#This Row],[HUM]]="",AVERAGE(DATA_3_M[HUM]),DATA_3_M[[#This Row],[HUM]]),2)</f>
        <v>0.81</v>
      </c>
      <c r="U88" s="64">
        <f>TIME(DATA_3_M[[#This Row],[HR]],,)</f>
        <v>0.75</v>
      </c>
      <c r="V88" s="7" t="str">
        <f>TEXT(DATA_3_M[[#This Row],[DTEDAY]],"MMM")</f>
        <v>Feb</v>
      </c>
      <c r="W88" s="7" t="str">
        <f>TEXT(DATA_3_M[[#This Row],[DTEDAY]],"YYY")</f>
        <v>2011</v>
      </c>
      <c r="X88" s="7" t="str" cm="1">
        <f t="array" ref="X88">_xlfn.SWITCH(DATA_3_M[[#This Row],[WEATHERSIT]],1,"CLEAR SKY",2,"MIST SKY",3,"DARK SKY",4,"RAINY &amp; DARK SKY")</f>
        <v>MIST SKY</v>
      </c>
      <c r="Y88" s="7" t="str" cm="1">
        <f t="array" ref="Y88">_xlfn.SWITCH(DATA_3_M[[#This Row],[SEASON]],1,"WINTER",2,"SUMMER",3,"MONSOON",4,"POST MONSOON/AUTUMN")</f>
        <v>WINTER</v>
      </c>
    </row>
    <row r="89" spans="1:25" ht="12.75" x14ac:dyDescent="0.2">
      <c r="A89" s="7">
        <v>707</v>
      </c>
      <c r="B89" s="8">
        <v>40575</v>
      </c>
      <c r="C89" s="7">
        <v>1</v>
      </c>
      <c r="D89" s="7">
        <v>0</v>
      </c>
      <c r="E89" s="7">
        <v>2</v>
      </c>
      <c r="F89" s="7">
        <v>19</v>
      </c>
      <c r="G89" s="7" t="b">
        <v>0</v>
      </c>
      <c r="H89" s="7">
        <v>2</v>
      </c>
      <c r="I89" s="7">
        <v>2</v>
      </c>
      <c r="J89" s="26">
        <v>0.24</v>
      </c>
      <c r="K89" s="7">
        <v>0.2424</v>
      </c>
      <c r="L89" s="7">
        <v>0.81</v>
      </c>
      <c r="M89" s="7">
        <v>0.1343</v>
      </c>
      <c r="N89" s="7">
        <v>3</v>
      </c>
      <c r="O89" s="7">
        <v>105</v>
      </c>
      <c r="P89" s="7">
        <v>108</v>
      </c>
      <c r="Q89" s="7" t="str">
        <f>TEXT(DATA_3_M[[#This Row],[WEEKDAY]]+1,"DDD")</f>
        <v>Tue</v>
      </c>
      <c r="R89" s="26">
        <f>IF(DATA_3_M[[#This Row],[TEMP]]="",AVERAGE(DATA_3_M[TEMP]),DATA_3_M[[#This Row],[TEMP]])</f>
        <v>0.24</v>
      </c>
      <c r="S89" s="26">
        <f>ROUND(IF(DATA_3_M[[#This Row],[ATEMP]]="",AVERAGE(DATA_3_M[ATEMP]),DATA_3_M[[#This Row],[ATEMP]]),2)</f>
        <v>0.24</v>
      </c>
      <c r="T89" s="48">
        <f>ROUND(IF(DATA_3_M[[#This Row],[HUM]]="",AVERAGE(DATA_3_M[HUM]),DATA_3_M[[#This Row],[HUM]]),2)</f>
        <v>0.81</v>
      </c>
      <c r="U89" s="64">
        <f>TIME(DATA_3_M[[#This Row],[HR]],,)</f>
        <v>0.79166666666666663</v>
      </c>
      <c r="V89" s="7" t="str">
        <f>TEXT(DATA_3_M[[#This Row],[DTEDAY]],"MMM")</f>
        <v>Feb</v>
      </c>
      <c r="W89" s="7" t="str">
        <f>TEXT(DATA_3_M[[#This Row],[DTEDAY]],"YYY")</f>
        <v>2011</v>
      </c>
      <c r="X89" s="7" t="str" cm="1">
        <f t="array" ref="X89">_xlfn.SWITCH(DATA_3_M[[#This Row],[WEATHERSIT]],1,"CLEAR SKY",2,"MIST SKY",3,"DARK SKY",4,"RAINY &amp; DARK SKY")</f>
        <v>MIST SKY</v>
      </c>
      <c r="Y89" s="7" t="str" cm="1">
        <f t="array" ref="Y89">_xlfn.SWITCH(DATA_3_M[[#This Row],[SEASON]],1,"WINTER",2,"SUMMER",3,"MONSOON",4,"POST MONSOON/AUTUMN")</f>
        <v>WINTER</v>
      </c>
    </row>
    <row r="90" spans="1:25" ht="12.75" x14ac:dyDescent="0.2">
      <c r="A90" s="7">
        <v>708</v>
      </c>
      <c r="B90" s="8">
        <v>40575</v>
      </c>
      <c r="C90" s="7">
        <v>1</v>
      </c>
      <c r="D90" s="7">
        <v>0</v>
      </c>
      <c r="E90" s="7">
        <v>2</v>
      </c>
      <c r="F90" s="7">
        <v>20</v>
      </c>
      <c r="G90" s="7" t="b">
        <v>0</v>
      </c>
      <c r="H90" s="7">
        <v>2</v>
      </c>
      <c r="I90" s="7">
        <v>2</v>
      </c>
      <c r="J90" s="26">
        <v>0.22</v>
      </c>
      <c r="K90" s="7">
        <v>0.2273</v>
      </c>
      <c r="L90" s="7">
        <v>0.87</v>
      </c>
      <c r="M90" s="7">
        <v>0.1343</v>
      </c>
      <c r="N90" s="7">
        <v>5</v>
      </c>
      <c r="O90" s="7">
        <v>69</v>
      </c>
      <c r="P90" s="7">
        <v>74</v>
      </c>
      <c r="Q90" s="7" t="str">
        <f>TEXT(DATA_3_M[[#This Row],[WEEKDAY]]+1,"DDD")</f>
        <v>Tue</v>
      </c>
      <c r="R90" s="26">
        <f>IF(DATA_3_M[[#This Row],[TEMP]]="",AVERAGE(DATA_3_M[TEMP]),DATA_3_M[[#This Row],[TEMP]])</f>
        <v>0.22</v>
      </c>
      <c r="S90" s="26">
        <f>ROUND(IF(DATA_3_M[[#This Row],[ATEMP]]="",AVERAGE(DATA_3_M[ATEMP]),DATA_3_M[[#This Row],[ATEMP]]),2)</f>
        <v>0.23</v>
      </c>
      <c r="T90" s="48">
        <f>ROUND(IF(DATA_3_M[[#This Row],[HUM]]="",AVERAGE(DATA_3_M[HUM]),DATA_3_M[[#This Row],[HUM]]),2)</f>
        <v>0.87</v>
      </c>
      <c r="U90" s="64">
        <f>TIME(DATA_3_M[[#This Row],[HR]],,)</f>
        <v>0.83333333333333337</v>
      </c>
      <c r="V90" s="7" t="str">
        <f>TEXT(DATA_3_M[[#This Row],[DTEDAY]],"MMM")</f>
        <v>Feb</v>
      </c>
      <c r="W90" s="7" t="str">
        <f>TEXT(DATA_3_M[[#This Row],[DTEDAY]],"YYY")</f>
        <v>2011</v>
      </c>
      <c r="X90" s="7" t="str" cm="1">
        <f t="array" ref="X90">_xlfn.SWITCH(DATA_3_M[[#This Row],[WEATHERSIT]],1,"CLEAR SKY",2,"MIST SKY",3,"DARK SKY",4,"RAINY &amp; DARK SKY")</f>
        <v>MIST SKY</v>
      </c>
      <c r="Y90" s="7" t="str" cm="1">
        <f t="array" ref="Y90">_xlfn.SWITCH(DATA_3_M[[#This Row],[SEASON]],1,"WINTER",2,"SUMMER",3,"MONSOON",4,"POST MONSOON/AUTUMN")</f>
        <v>WINTER</v>
      </c>
    </row>
    <row r="91" spans="1:25" ht="12.75" x14ac:dyDescent="0.2">
      <c r="A91" s="7">
        <v>709</v>
      </c>
      <c r="B91" s="8">
        <v>40575</v>
      </c>
      <c r="C91" s="7">
        <v>1</v>
      </c>
      <c r="D91" s="7">
        <v>0</v>
      </c>
      <c r="E91" s="7">
        <v>2</v>
      </c>
      <c r="F91" s="7">
        <v>21</v>
      </c>
      <c r="G91" s="7" t="b">
        <v>0</v>
      </c>
      <c r="H91" s="7">
        <v>2</v>
      </c>
      <c r="I91" s="7">
        <v>2</v>
      </c>
      <c r="J91" s="26">
        <v>0.22</v>
      </c>
      <c r="K91" s="7">
        <v>0.2273</v>
      </c>
      <c r="L91" s="7">
        <v>0.87</v>
      </c>
      <c r="M91" s="7">
        <v>0.1343</v>
      </c>
      <c r="N91" s="7">
        <v>0</v>
      </c>
      <c r="O91" s="7">
        <v>64</v>
      </c>
      <c r="P91" s="7">
        <v>64</v>
      </c>
      <c r="Q91" s="7" t="str">
        <f>TEXT(DATA_3_M[[#This Row],[WEEKDAY]]+1,"DDD")</f>
        <v>Tue</v>
      </c>
      <c r="R91" s="26">
        <f>IF(DATA_3_M[[#This Row],[TEMP]]="",AVERAGE(DATA_3_M[TEMP]),DATA_3_M[[#This Row],[TEMP]])</f>
        <v>0.22</v>
      </c>
      <c r="S91" s="26">
        <f>ROUND(IF(DATA_3_M[[#This Row],[ATEMP]]="",AVERAGE(DATA_3_M[ATEMP]),DATA_3_M[[#This Row],[ATEMP]]),2)</f>
        <v>0.23</v>
      </c>
      <c r="T91" s="48">
        <f>ROUND(IF(DATA_3_M[[#This Row],[HUM]]="",AVERAGE(DATA_3_M[HUM]),DATA_3_M[[#This Row],[HUM]]),2)</f>
        <v>0.87</v>
      </c>
      <c r="U91" s="64">
        <f>TIME(DATA_3_M[[#This Row],[HR]],,)</f>
        <v>0.875</v>
      </c>
      <c r="V91" s="7" t="str">
        <f>TEXT(DATA_3_M[[#This Row],[DTEDAY]],"MMM")</f>
        <v>Feb</v>
      </c>
      <c r="W91" s="7" t="str">
        <f>TEXT(DATA_3_M[[#This Row],[DTEDAY]],"YYY")</f>
        <v>2011</v>
      </c>
      <c r="X91" s="7" t="str" cm="1">
        <f t="array" ref="X91">_xlfn.SWITCH(DATA_3_M[[#This Row],[WEATHERSIT]],1,"CLEAR SKY",2,"MIST SKY",3,"DARK SKY",4,"RAINY &amp; DARK SKY")</f>
        <v>MIST SKY</v>
      </c>
      <c r="Y91" s="7" t="str" cm="1">
        <f t="array" ref="Y91">_xlfn.SWITCH(DATA_3_M[[#This Row],[SEASON]],1,"WINTER",2,"SUMMER",3,"MONSOON",4,"POST MONSOON/AUTUMN")</f>
        <v>WINTER</v>
      </c>
    </row>
    <row r="92" spans="1:25" ht="12.75" x14ac:dyDescent="0.2">
      <c r="A92" s="7">
        <v>710</v>
      </c>
      <c r="B92" s="8">
        <v>40575</v>
      </c>
      <c r="C92" s="7">
        <v>1</v>
      </c>
      <c r="D92" s="7">
        <v>0</v>
      </c>
      <c r="E92" s="7">
        <v>2</v>
      </c>
      <c r="F92" s="7">
        <v>22</v>
      </c>
      <c r="G92" s="7" t="b">
        <v>0</v>
      </c>
      <c r="H92" s="7">
        <v>2</v>
      </c>
      <c r="I92" s="7">
        <v>2</v>
      </c>
      <c r="J92" s="26">
        <v>0.22</v>
      </c>
      <c r="K92" s="7">
        <v>0.2576</v>
      </c>
      <c r="L92" s="7">
        <v>0.87</v>
      </c>
      <c r="M92" s="7">
        <v>8.9599999999999999E-2</v>
      </c>
      <c r="N92" s="7">
        <v>2</v>
      </c>
      <c r="O92" s="7">
        <v>34</v>
      </c>
      <c r="P92" s="7">
        <v>36</v>
      </c>
      <c r="Q92" s="7" t="str">
        <f>TEXT(DATA_3_M[[#This Row],[WEEKDAY]]+1,"DDD")</f>
        <v>Tue</v>
      </c>
      <c r="R92" s="26">
        <f>IF(DATA_3_M[[#This Row],[TEMP]]="",AVERAGE(DATA_3_M[TEMP]),DATA_3_M[[#This Row],[TEMP]])</f>
        <v>0.22</v>
      </c>
      <c r="S92" s="26">
        <f>ROUND(IF(DATA_3_M[[#This Row],[ATEMP]]="",AVERAGE(DATA_3_M[ATEMP]),DATA_3_M[[#This Row],[ATEMP]]),2)</f>
        <v>0.26</v>
      </c>
      <c r="T92" s="48">
        <f>ROUND(IF(DATA_3_M[[#This Row],[HUM]]="",AVERAGE(DATA_3_M[HUM]),DATA_3_M[[#This Row],[HUM]]),2)</f>
        <v>0.87</v>
      </c>
      <c r="U92" s="64">
        <f>TIME(DATA_3_M[[#This Row],[HR]],,)</f>
        <v>0.91666666666666663</v>
      </c>
      <c r="V92" s="7" t="str">
        <f>TEXT(DATA_3_M[[#This Row],[DTEDAY]],"MMM")</f>
        <v>Feb</v>
      </c>
      <c r="W92" s="7" t="str">
        <f>TEXT(DATA_3_M[[#This Row],[DTEDAY]],"YYY")</f>
        <v>2011</v>
      </c>
      <c r="X92" s="7" t="str" cm="1">
        <f t="array" ref="X92">_xlfn.SWITCH(DATA_3_M[[#This Row],[WEATHERSIT]],1,"CLEAR SKY",2,"MIST SKY",3,"DARK SKY",4,"RAINY &amp; DARK SKY")</f>
        <v>MIST SKY</v>
      </c>
      <c r="Y92" s="7" t="str" cm="1">
        <f t="array" ref="Y92">_xlfn.SWITCH(DATA_3_M[[#This Row],[SEASON]],1,"WINTER",2,"SUMMER",3,"MONSOON",4,"POST MONSOON/AUTUMN")</f>
        <v>WINTER</v>
      </c>
    </row>
    <row r="93" spans="1:25" ht="12.75" x14ac:dyDescent="0.2">
      <c r="A93" s="7">
        <v>711</v>
      </c>
      <c r="B93" s="8">
        <v>40575</v>
      </c>
      <c r="C93" s="7">
        <v>1</v>
      </c>
      <c r="D93" s="7">
        <v>0</v>
      </c>
      <c r="E93" s="7">
        <v>2</v>
      </c>
      <c r="F93" s="7">
        <v>23</v>
      </c>
      <c r="G93" s="7" t="b">
        <v>0</v>
      </c>
      <c r="H93" s="7">
        <v>2</v>
      </c>
      <c r="I93" s="7">
        <v>3</v>
      </c>
      <c r="J93" s="26">
        <v>0.2</v>
      </c>
      <c r="K93" s="7">
        <v>0.19700000000000001</v>
      </c>
      <c r="L93" s="7">
        <v>0.93</v>
      </c>
      <c r="M93" s="7">
        <v>0.19400000000000001</v>
      </c>
      <c r="N93" s="7">
        <v>1</v>
      </c>
      <c r="O93" s="7">
        <v>15</v>
      </c>
      <c r="P93" s="7">
        <v>16</v>
      </c>
      <c r="Q93" s="7" t="str">
        <f>TEXT(DATA_3_M[[#This Row],[WEEKDAY]]+1,"DDD")</f>
        <v>Tue</v>
      </c>
      <c r="R93" s="26">
        <f>IF(DATA_3_M[[#This Row],[TEMP]]="",AVERAGE(DATA_3_M[TEMP]),DATA_3_M[[#This Row],[TEMP]])</f>
        <v>0.2</v>
      </c>
      <c r="S93" s="26">
        <f>ROUND(IF(DATA_3_M[[#This Row],[ATEMP]]="",AVERAGE(DATA_3_M[ATEMP]),DATA_3_M[[#This Row],[ATEMP]]),2)</f>
        <v>0.2</v>
      </c>
      <c r="T93" s="48">
        <f>ROUND(IF(DATA_3_M[[#This Row],[HUM]]="",AVERAGE(DATA_3_M[HUM]),DATA_3_M[[#This Row],[HUM]]),2)</f>
        <v>0.93</v>
      </c>
      <c r="U93" s="64">
        <f>TIME(DATA_3_M[[#This Row],[HR]],,)</f>
        <v>0.95833333333333337</v>
      </c>
      <c r="V93" s="7" t="str">
        <f>TEXT(DATA_3_M[[#This Row],[DTEDAY]],"MMM")</f>
        <v>Feb</v>
      </c>
      <c r="W93" s="7" t="str">
        <f>TEXT(DATA_3_M[[#This Row],[DTEDAY]],"YYY")</f>
        <v>2011</v>
      </c>
      <c r="X93" s="7" t="str" cm="1">
        <f t="array" ref="X93">_xlfn.SWITCH(DATA_3_M[[#This Row],[WEATHERSIT]],1,"CLEAR SKY",2,"MIST SKY",3,"DARK SKY",4,"RAINY &amp; DARK SKY")</f>
        <v>DARK SKY</v>
      </c>
      <c r="Y93" s="7" t="str" cm="1">
        <f t="array" ref="Y93">_xlfn.SWITCH(DATA_3_M[[#This Row],[SEASON]],1,"WINTER",2,"SUMMER",3,"MONSOON",4,"POST MONSOON/AUTUMN")</f>
        <v>WINTER</v>
      </c>
    </row>
    <row r="94" spans="1:25" ht="12.75" x14ac:dyDescent="0.2">
      <c r="A94" s="7">
        <v>712</v>
      </c>
      <c r="B94" s="8">
        <v>40576</v>
      </c>
      <c r="C94" s="7">
        <v>1</v>
      </c>
      <c r="D94" s="7">
        <v>0</v>
      </c>
      <c r="E94" s="7">
        <v>2</v>
      </c>
      <c r="F94" s="7">
        <v>0</v>
      </c>
      <c r="G94" s="7" t="b">
        <v>0</v>
      </c>
      <c r="H94" s="7">
        <v>3</v>
      </c>
      <c r="I94" s="7">
        <v>3</v>
      </c>
      <c r="J94" s="26">
        <v>0.22</v>
      </c>
      <c r="K94" s="7">
        <v>0.2424</v>
      </c>
      <c r="L94" s="7">
        <v>0.93</v>
      </c>
      <c r="M94" s="7">
        <v>0.1045</v>
      </c>
      <c r="N94" s="7">
        <v>0</v>
      </c>
      <c r="O94" s="7">
        <v>2</v>
      </c>
      <c r="P94" s="7">
        <v>2</v>
      </c>
      <c r="Q94" s="7" t="str">
        <f>TEXT(DATA_3_M[[#This Row],[WEEKDAY]]+1,"DDD")</f>
        <v>Wed</v>
      </c>
      <c r="R94" s="26">
        <f>IF(DATA_3_M[[#This Row],[TEMP]]="",AVERAGE(DATA_3_M[TEMP]),DATA_3_M[[#This Row],[TEMP]])</f>
        <v>0.22</v>
      </c>
      <c r="S94" s="26">
        <f>ROUND(IF(DATA_3_M[[#This Row],[ATEMP]]="",AVERAGE(DATA_3_M[ATEMP]),DATA_3_M[[#This Row],[ATEMP]]),2)</f>
        <v>0.24</v>
      </c>
      <c r="T94" s="48">
        <f>ROUND(IF(DATA_3_M[[#This Row],[HUM]]="",AVERAGE(DATA_3_M[HUM]),DATA_3_M[[#This Row],[HUM]]),2)</f>
        <v>0.93</v>
      </c>
      <c r="U94" s="64">
        <f>TIME(DATA_3_M[[#This Row],[HR]],,)</f>
        <v>0</v>
      </c>
      <c r="V94" s="7" t="str">
        <f>TEXT(DATA_3_M[[#This Row],[DTEDAY]],"MMM")</f>
        <v>Feb</v>
      </c>
      <c r="W94" s="7" t="str">
        <f>TEXT(DATA_3_M[[#This Row],[DTEDAY]],"YYY")</f>
        <v>2011</v>
      </c>
      <c r="X94" s="7" t="str" cm="1">
        <f t="array" ref="X94">_xlfn.SWITCH(DATA_3_M[[#This Row],[WEATHERSIT]],1,"CLEAR SKY",2,"MIST SKY",3,"DARK SKY",4,"RAINY &amp; DARK SKY")</f>
        <v>DARK SKY</v>
      </c>
      <c r="Y94" s="7" t="str" cm="1">
        <f t="array" ref="Y94">_xlfn.SWITCH(DATA_3_M[[#This Row],[SEASON]],1,"WINTER",2,"SUMMER",3,"MONSOON",4,"POST MONSOON/AUTUMN")</f>
        <v>WINTER</v>
      </c>
    </row>
    <row r="95" spans="1:25" ht="12.75" x14ac:dyDescent="0.2">
      <c r="A95" s="7">
        <v>713</v>
      </c>
      <c r="B95" s="8">
        <v>40576</v>
      </c>
      <c r="C95" s="7">
        <v>1</v>
      </c>
      <c r="D95" s="7">
        <v>0</v>
      </c>
      <c r="E95" s="7">
        <v>2</v>
      </c>
      <c r="F95" s="7">
        <v>1</v>
      </c>
      <c r="G95" s="7" t="b">
        <v>0</v>
      </c>
      <c r="H95" s="7">
        <v>3</v>
      </c>
      <c r="I95" s="7">
        <v>3</v>
      </c>
      <c r="J95" s="26">
        <v>0.22</v>
      </c>
      <c r="K95" s="7">
        <v>0.2273</v>
      </c>
      <c r="L95" s="7">
        <v>0.93</v>
      </c>
      <c r="M95" s="7">
        <v>0.19400000000000001</v>
      </c>
      <c r="N95" s="7">
        <v>0</v>
      </c>
      <c r="O95" s="7">
        <v>3</v>
      </c>
      <c r="P95" s="7">
        <v>3</v>
      </c>
      <c r="Q95" s="7" t="str">
        <f>TEXT(DATA_3_M[[#This Row],[WEEKDAY]]+1,"DDD")</f>
        <v>Wed</v>
      </c>
      <c r="R95" s="26">
        <f>IF(DATA_3_M[[#This Row],[TEMP]]="",AVERAGE(DATA_3_M[TEMP]),DATA_3_M[[#This Row],[TEMP]])</f>
        <v>0.22</v>
      </c>
      <c r="S95" s="26">
        <f>ROUND(IF(DATA_3_M[[#This Row],[ATEMP]]="",AVERAGE(DATA_3_M[ATEMP]),DATA_3_M[[#This Row],[ATEMP]]),2)</f>
        <v>0.23</v>
      </c>
      <c r="T95" s="48">
        <f>ROUND(IF(DATA_3_M[[#This Row],[HUM]]="",AVERAGE(DATA_3_M[HUM]),DATA_3_M[[#This Row],[HUM]]),2)</f>
        <v>0.93</v>
      </c>
      <c r="U95" s="64">
        <f>TIME(DATA_3_M[[#This Row],[HR]],,)</f>
        <v>4.1666666666666664E-2</v>
      </c>
      <c r="V95" s="7" t="str">
        <f>TEXT(DATA_3_M[[#This Row],[DTEDAY]],"MMM")</f>
        <v>Feb</v>
      </c>
      <c r="W95" s="7" t="str">
        <f>TEXT(DATA_3_M[[#This Row],[DTEDAY]],"YYY")</f>
        <v>2011</v>
      </c>
      <c r="X95" s="7" t="str" cm="1">
        <f t="array" ref="X95">_xlfn.SWITCH(DATA_3_M[[#This Row],[WEATHERSIT]],1,"CLEAR SKY",2,"MIST SKY",3,"DARK SKY",4,"RAINY &amp; DARK SKY")</f>
        <v>DARK SKY</v>
      </c>
      <c r="Y95" s="7" t="str" cm="1">
        <f t="array" ref="Y95">_xlfn.SWITCH(DATA_3_M[[#This Row],[SEASON]],1,"WINTER",2,"SUMMER",3,"MONSOON",4,"POST MONSOON/AUTUMN")</f>
        <v>WINTER</v>
      </c>
    </row>
    <row r="96" spans="1:25" ht="12.75" x14ac:dyDescent="0.2">
      <c r="A96" s="7">
        <v>714</v>
      </c>
      <c r="B96" s="8">
        <v>40576</v>
      </c>
      <c r="C96" s="7">
        <v>1</v>
      </c>
      <c r="D96" s="7">
        <v>0</v>
      </c>
      <c r="E96" s="7">
        <v>2</v>
      </c>
      <c r="F96" s="7">
        <v>2</v>
      </c>
      <c r="G96" s="7" t="b">
        <v>0</v>
      </c>
      <c r="H96" s="7">
        <v>3</v>
      </c>
      <c r="I96" s="7">
        <v>3</v>
      </c>
      <c r="J96" s="26">
        <v>0.22</v>
      </c>
      <c r="K96" s="7">
        <v>0.2273</v>
      </c>
      <c r="L96" s="7">
        <v>0.93</v>
      </c>
      <c r="M96" s="7">
        <v>0.1343</v>
      </c>
      <c r="N96" s="7">
        <v>4</v>
      </c>
      <c r="O96" s="7">
        <v>0</v>
      </c>
      <c r="P96" s="7">
        <v>4</v>
      </c>
      <c r="Q96" s="7" t="str">
        <f>TEXT(DATA_3_M[[#This Row],[WEEKDAY]]+1,"DDD")</f>
        <v>Wed</v>
      </c>
      <c r="R96" s="26">
        <f>IF(DATA_3_M[[#This Row],[TEMP]]="",AVERAGE(DATA_3_M[TEMP]),DATA_3_M[[#This Row],[TEMP]])</f>
        <v>0.22</v>
      </c>
      <c r="S96" s="26">
        <f>ROUND(IF(DATA_3_M[[#This Row],[ATEMP]]="",AVERAGE(DATA_3_M[ATEMP]),DATA_3_M[[#This Row],[ATEMP]]),2)</f>
        <v>0.23</v>
      </c>
      <c r="T96" s="48">
        <f>ROUND(IF(DATA_3_M[[#This Row],[HUM]]="",AVERAGE(DATA_3_M[HUM]),DATA_3_M[[#This Row],[HUM]]),2)</f>
        <v>0.93</v>
      </c>
      <c r="U96" s="64">
        <f>TIME(DATA_3_M[[#This Row],[HR]],,)</f>
        <v>8.3333333333333329E-2</v>
      </c>
      <c r="V96" s="7" t="str">
        <f>TEXT(DATA_3_M[[#This Row],[DTEDAY]],"MMM")</f>
        <v>Feb</v>
      </c>
      <c r="W96" s="7" t="str">
        <f>TEXT(DATA_3_M[[#This Row],[DTEDAY]],"YYY")</f>
        <v>2011</v>
      </c>
      <c r="X96" s="7" t="str" cm="1">
        <f t="array" ref="X96">_xlfn.SWITCH(DATA_3_M[[#This Row],[WEATHERSIT]],1,"CLEAR SKY",2,"MIST SKY",3,"DARK SKY",4,"RAINY &amp; DARK SKY")</f>
        <v>DARK SKY</v>
      </c>
      <c r="Y96" s="7" t="str" cm="1">
        <f t="array" ref="Y96">_xlfn.SWITCH(DATA_3_M[[#This Row],[SEASON]],1,"WINTER",2,"SUMMER",3,"MONSOON",4,"POST MONSOON/AUTUMN")</f>
        <v>WINTER</v>
      </c>
    </row>
    <row r="97" spans="1:25" ht="12.75" x14ac:dyDescent="0.2">
      <c r="A97" s="7">
        <v>715</v>
      </c>
      <c r="B97" s="8">
        <v>40576</v>
      </c>
      <c r="C97" s="7">
        <v>1</v>
      </c>
      <c r="D97" s="7">
        <v>0</v>
      </c>
      <c r="E97" s="7">
        <v>2</v>
      </c>
      <c r="F97" s="7">
        <v>3</v>
      </c>
      <c r="G97" s="7" t="b">
        <v>0</v>
      </c>
      <c r="H97" s="7">
        <v>3</v>
      </c>
      <c r="I97" s="7">
        <v>3</v>
      </c>
      <c r="J97" s="26">
        <v>0.22</v>
      </c>
      <c r="K97" s="7">
        <v>0.2273</v>
      </c>
      <c r="L97" s="7">
        <v>0.93</v>
      </c>
      <c r="M97" s="7">
        <v>0.1343</v>
      </c>
      <c r="N97" s="7">
        <v>0</v>
      </c>
      <c r="O97" s="7">
        <v>1</v>
      </c>
      <c r="P97" s="7">
        <v>1</v>
      </c>
      <c r="Q97" s="7" t="str">
        <f>TEXT(DATA_3_M[[#This Row],[WEEKDAY]]+1,"DDD")</f>
        <v>Wed</v>
      </c>
      <c r="R97" s="26">
        <f>IF(DATA_3_M[[#This Row],[TEMP]]="",AVERAGE(DATA_3_M[TEMP]),DATA_3_M[[#This Row],[TEMP]])</f>
        <v>0.22</v>
      </c>
      <c r="S97" s="26">
        <f>ROUND(IF(DATA_3_M[[#This Row],[ATEMP]]="",AVERAGE(DATA_3_M[ATEMP]),DATA_3_M[[#This Row],[ATEMP]]),2)</f>
        <v>0.23</v>
      </c>
      <c r="T97" s="48">
        <f>ROUND(IF(DATA_3_M[[#This Row],[HUM]]="",AVERAGE(DATA_3_M[HUM]),DATA_3_M[[#This Row],[HUM]]),2)</f>
        <v>0.93</v>
      </c>
      <c r="U97" s="64">
        <f>TIME(DATA_3_M[[#This Row],[HR]],,)</f>
        <v>0.125</v>
      </c>
      <c r="V97" s="7" t="str">
        <f>TEXT(DATA_3_M[[#This Row],[DTEDAY]],"MMM")</f>
        <v>Feb</v>
      </c>
      <c r="W97" s="7" t="str">
        <f>TEXT(DATA_3_M[[#This Row],[DTEDAY]],"YYY")</f>
        <v>2011</v>
      </c>
      <c r="X97" s="7" t="str" cm="1">
        <f t="array" ref="X97">_xlfn.SWITCH(DATA_3_M[[#This Row],[WEATHERSIT]],1,"CLEAR SKY",2,"MIST SKY",3,"DARK SKY",4,"RAINY &amp; DARK SKY")</f>
        <v>DARK SKY</v>
      </c>
      <c r="Y97" s="7" t="str" cm="1">
        <f t="array" ref="Y97">_xlfn.SWITCH(DATA_3_M[[#This Row],[SEASON]],1,"WINTER",2,"SUMMER",3,"MONSOON",4,"POST MONSOON/AUTUMN")</f>
        <v>WINTER</v>
      </c>
    </row>
    <row r="98" spans="1:25" ht="12.75" x14ac:dyDescent="0.2">
      <c r="A98" s="7">
        <v>716</v>
      </c>
      <c r="B98" s="8">
        <v>40576</v>
      </c>
      <c r="C98" s="7">
        <v>1</v>
      </c>
      <c r="D98" s="7">
        <v>0</v>
      </c>
      <c r="E98" s="7">
        <v>2</v>
      </c>
      <c r="F98" s="7">
        <v>4</v>
      </c>
      <c r="G98" s="7" t="b">
        <v>0</v>
      </c>
      <c r="H98" s="7">
        <v>3</v>
      </c>
      <c r="I98" s="7">
        <v>3</v>
      </c>
      <c r="J98" s="26">
        <v>0.22</v>
      </c>
      <c r="K98" s="7">
        <v>0.21210000000000001</v>
      </c>
      <c r="L98" s="7">
        <v>0.93</v>
      </c>
      <c r="M98" s="7">
        <v>0.28360000000000002</v>
      </c>
      <c r="N98" s="7">
        <v>0</v>
      </c>
      <c r="O98" s="7">
        <v>1</v>
      </c>
      <c r="P98" s="7">
        <v>1</v>
      </c>
      <c r="Q98" s="7" t="str">
        <f>TEXT(DATA_3_M[[#This Row],[WEEKDAY]]+1,"DDD")</f>
        <v>Wed</v>
      </c>
      <c r="R98" s="26">
        <f>IF(DATA_3_M[[#This Row],[TEMP]]="",AVERAGE(DATA_3_M[TEMP]),DATA_3_M[[#This Row],[TEMP]])</f>
        <v>0.22</v>
      </c>
      <c r="S98" s="26">
        <f>ROUND(IF(DATA_3_M[[#This Row],[ATEMP]]="",AVERAGE(DATA_3_M[ATEMP]),DATA_3_M[[#This Row],[ATEMP]]),2)</f>
        <v>0.21</v>
      </c>
      <c r="T98" s="48">
        <f>ROUND(IF(DATA_3_M[[#This Row],[HUM]]="",AVERAGE(DATA_3_M[HUM]),DATA_3_M[[#This Row],[HUM]]),2)</f>
        <v>0.93</v>
      </c>
      <c r="U98" s="64">
        <f>TIME(DATA_3_M[[#This Row],[HR]],,)</f>
        <v>0.16666666666666666</v>
      </c>
      <c r="V98" s="7" t="str">
        <f>TEXT(DATA_3_M[[#This Row],[DTEDAY]],"MMM")</f>
        <v>Feb</v>
      </c>
      <c r="W98" s="7" t="str">
        <f>TEXT(DATA_3_M[[#This Row],[DTEDAY]],"YYY")</f>
        <v>2011</v>
      </c>
      <c r="X98" s="7" t="str" cm="1">
        <f t="array" ref="X98">_xlfn.SWITCH(DATA_3_M[[#This Row],[WEATHERSIT]],1,"CLEAR SKY",2,"MIST SKY",3,"DARK SKY",4,"RAINY &amp; DARK SKY")</f>
        <v>DARK SKY</v>
      </c>
      <c r="Y98" s="7" t="str" cm="1">
        <f t="array" ref="Y98">_xlfn.SWITCH(DATA_3_M[[#This Row],[SEASON]],1,"WINTER",2,"SUMMER",3,"MONSOON",4,"POST MONSOON/AUTUMN")</f>
        <v>WINTER</v>
      </c>
    </row>
    <row r="99" spans="1:25" ht="12.75" x14ac:dyDescent="0.2">
      <c r="A99" s="7">
        <v>717</v>
      </c>
      <c r="B99" s="8">
        <v>40576</v>
      </c>
      <c r="C99" s="7">
        <v>1</v>
      </c>
      <c r="D99" s="7">
        <v>0</v>
      </c>
      <c r="E99" s="7">
        <v>2</v>
      </c>
      <c r="F99" s="7">
        <v>5</v>
      </c>
      <c r="G99" s="7" t="b">
        <v>0</v>
      </c>
      <c r="H99" s="7">
        <v>3</v>
      </c>
      <c r="I99" s="7">
        <v>3</v>
      </c>
      <c r="J99" s="26">
        <v>0.22</v>
      </c>
      <c r="K99" s="7">
        <v>0.2424</v>
      </c>
      <c r="L99" s="7">
        <v>0.93</v>
      </c>
      <c r="M99" s="7">
        <v>0.1045</v>
      </c>
      <c r="N99" s="7">
        <v>0</v>
      </c>
      <c r="O99" s="7">
        <v>3</v>
      </c>
      <c r="P99" s="7">
        <v>3</v>
      </c>
      <c r="Q99" s="7" t="str">
        <f>TEXT(DATA_3_M[[#This Row],[WEEKDAY]]+1,"DDD")</f>
        <v>Wed</v>
      </c>
      <c r="R99" s="26">
        <f>IF(DATA_3_M[[#This Row],[TEMP]]="",AVERAGE(DATA_3_M[TEMP]),DATA_3_M[[#This Row],[TEMP]])</f>
        <v>0.22</v>
      </c>
      <c r="S99" s="26">
        <f>ROUND(IF(DATA_3_M[[#This Row],[ATEMP]]="",AVERAGE(DATA_3_M[ATEMP]),DATA_3_M[[#This Row],[ATEMP]]),2)</f>
        <v>0.24</v>
      </c>
      <c r="T99" s="48">
        <f>ROUND(IF(DATA_3_M[[#This Row],[HUM]]="",AVERAGE(DATA_3_M[HUM]),DATA_3_M[[#This Row],[HUM]]),2)</f>
        <v>0.93</v>
      </c>
      <c r="U99" s="64">
        <f>TIME(DATA_3_M[[#This Row],[HR]],,)</f>
        <v>0.20833333333333334</v>
      </c>
      <c r="V99" s="7" t="str">
        <f>TEXT(DATA_3_M[[#This Row],[DTEDAY]],"MMM")</f>
        <v>Feb</v>
      </c>
      <c r="W99" s="7" t="str">
        <f>TEXT(DATA_3_M[[#This Row],[DTEDAY]],"YYY")</f>
        <v>2011</v>
      </c>
      <c r="X99" s="7" t="str" cm="1">
        <f t="array" ref="X99">_xlfn.SWITCH(DATA_3_M[[#This Row],[WEATHERSIT]],1,"CLEAR SKY",2,"MIST SKY",3,"DARK SKY",4,"RAINY &amp; DARK SKY")</f>
        <v>DARK SKY</v>
      </c>
      <c r="Y99" s="7" t="str" cm="1">
        <f t="array" ref="Y99">_xlfn.SWITCH(DATA_3_M[[#This Row],[SEASON]],1,"WINTER",2,"SUMMER",3,"MONSOON",4,"POST MONSOON/AUTUMN")</f>
        <v>WINTER</v>
      </c>
    </row>
    <row r="100" spans="1:25" ht="12.75" x14ac:dyDescent="0.2">
      <c r="A100" s="7">
        <v>718</v>
      </c>
      <c r="B100" s="8">
        <v>40576</v>
      </c>
      <c r="C100" s="7">
        <v>1</v>
      </c>
      <c r="D100" s="7">
        <v>0</v>
      </c>
      <c r="E100" s="7">
        <v>2</v>
      </c>
      <c r="F100" s="7">
        <v>6</v>
      </c>
      <c r="G100" s="7" t="b">
        <v>0</v>
      </c>
      <c r="H100" s="7">
        <v>3</v>
      </c>
      <c r="I100" s="7">
        <v>3</v>
      </c>
      <c r="J100" s="26">
        <v>0.22</v>
      </c>
      <c r="K100" s="7">
        <v>0.2424</v>
      </c>
      <c r="L100" s="7">
        <v>0.93</v>
      </c>
      <c r="M100" s="7">
        <v>0.1045</v>
      </c>
      <c r="N100" s="7">
        <v>1</v>
      </c>
      <c r="O100" s="7">
        <v>17</v>
      </c>
      <c r="P100" s="7">
        <v>18</v>
      </c>
      <c r="Q100" s="7" t="str">
        <f>TEXT(DATA_3_M[[#This Row],[WEEKDAY]]+1,"DDD")</f>
        <v>Wed</v>
      </c>
      <c r="R100" s="26">
        <f>IF(DATA_3_M[[#This Row],[TEMP]]="",AVERAGE(DATA_3_M[TEMP]),DATA_3_M[[#This Row],[TEMP]])</f>
        <v>0.22</v>
      </c>
      <c r="S100" s="26">
        <f>ROUND(IF(DATA_3_M[[#This Row],[ATEMP]]="",AVERAGE(DATA_3_M[ATEMP]),DATA_3_M[[#This Row],[ATEMP]]),2)</f>
        <v>0.24</v>
      </c>
      <c r="T100" s="48">
        <f>ROUND(IF(DATA_3_M[[#This Row],[HUM]]="",AVERAGE(DATA_3_M[HUM]),DATA_3_M[[#This Row],[HUM]]),2)</f>
        <v>0.93</v>
      </c>
      <c r="U100" s="64">
        <f>TIME(DATA_3_M[[#This Row],[HR]],,)</f>
        <v>0.25</v>
      </c>
      <c r="V100" s="7" t="str">
        <f>TEXT(DATA_3_M[[#This Row],[DTEDAY]],"MMM")</f>
        <v>Feb</v>
      </c>
      <c r="W100" s="7" t="str">
        <f>TEXT(DATA_3_M[[#This Row],[DTEDAY]],"YYY")</f>
        <v>2011</v>
      </c>
      <c r="X100" s="7" t="str" cm="1">
        <f t="array" ref="X100">_xlfn.SWITCH(DATA_3_M[[#This Row],[WEATHERSIT]],1,"CLEAR SKY",2,"MIST SKY",3,"DARK SKY",4,"RAINY &amp; DARK SKY")</f>
        <v>DARK SKY</v>
      </c>
      <c r="Y100" s="7" t="str" cm="1">
        <f t="array" ref="Y100">_xlfn.SWITCH(DATA_3_M[[#This Row],[SEASON]],1,"WINTER",2,"SUMMER",3,"MONSOON",4,"POST MONSOON/AUTUMN")</f>
        <v>WINTER</v>
      </c>
    </row>
    <row r="101" spans="1:25" ht="12.75" x14ac:dyDescent="0.2">
      <c r="A101" s="7">
        <v>719</v>
      </c>
      <c r="B101" s="8">
        <v>40576</v>
      </c>
      <c r="C101" s="7">
        <v>1</v>
      </c>
      <c r="D101" s="7">
        <v>0</v>
      </c>
      <c r="E101" s="7">
        <v>2</v>
      </c>
      <c r="F101" s="7">
        <v>7</v>
      </c>
      <c r="G101" s="7" t="b">
        <v>0</v>
      </c>
      <c r="H101" s="7">
        <v>3</v>
      </c>
      <c r="I101" s="7">
        <v>3</v>
      </c>
      <c r="J101" s="26">
        <v>0.22</v>
      </c>
      <c r="K101" s="7">
        <v>0.21210000000000001</v>
      </c>
      <c r="L101" s="7">
        <v>0.93</v>
      </c>
      <c r="M101" s="7">
        <v>0.22389999999999999</v>
      </c>
      <c r="N101" s="7">
        <v>1</v>
      </c>
      <c r="O101" s="7">
        <v>48</v>
      </c>
      <c r="P101" s="7">
        <v>49</v>
      </c>
      <c r="Q101" s="7" t="str">
        <f>TEXT(DATA_3_M[[#This Row],[WEEKDAY]]+1,"DDD")</f>
        <v>Wed</v>
      </c>
      <c r="R101" s="26">
        <f>IF(DATA_3_M[[#This Row],[TEMP]]="",AVERAGE(DATA_3_M[TEMP]),DATA_3_M[[#This Row],[TEMP]])</f>
        <v>0.22</v>
      </c>
      <c r="S101" s="26">
        <f>ROUND(IF(DATA_3_M[[#This Row],[ATEMP]]="",AVERAGE(DATA_3_M[ATEMP]),DATA_3_M[[#This Row],[ATEMP]]),2)</f>
        <v>0.21</v>
      </c>
      <c r="T101" s="48">
        <f>ROUND(IF(DATA_3_M[[#This Row],[HUM]]="",AVERAGE(DATA_3_M[HUM]),DATA_3_M[[#This Row],[HUM]]),2)</f>
        <v>0.93</v>
      </c>
      <c r="U101" s="64">
        <f>TIME(DATA_3_M[[#This Row],[HR]],,)</f>
        <v>0.29166666666666669</v>
      </c>
      <c r="V101" s="7" t="str">
        <f>TEXT(DATA_3_M[[#This Row],[DTEDAY]],"MMM")</f>
        <v>Feb</v>
      </c>
      <c r="W101" s="7" t="str">
        <f>TEXT(DATA_3_M[[#This Row],[DTEDAY]],"YYY")</f>
        <v>2011</v>
      </c>
      <c r="X101" s="7" t="str" cm="1">
        <f t="array" ref="X101">_xlfn.SWITCH(DATA_3_M[[#This Row],[WEATHERSIT]],1,"CLEAR SKY",2,"MIST SKY",3,"DARK SKY",4,"RAINY &amp; DARK SKY")</f>
        <v>DARK SKY</v>
      </c>
      <c r="Y101" s="7" t="str" cm="1">
        <f t="array" ref="Y101">_xlfn.SWITCH(DATA_3_M[[#This Row],[SEASON]],1,"WINTER",2,"SUMMER",3,"MONSOON",4,"POST MONSOON/AUTUMN")</f>
        <v>WINTER</v>
      </c>
    </row>
    <row r="102" spans="1:25" ht="12.75" x14ac:dyDescent="0.2">
      <c r="A102" s="7">
        <v>720</v>
      </c>
      <c r="B102" s="8">
        <v>40576</v>
      </c>
      <c r="C102" s="7">
        <v>1</v>
      </c>
      <c r="D102" s="7">
        <v>0</v>
      </c>
      <c r="E102" s="7">
        <v>2</v>
      </c>
      <c r="F102" s="7">
        <v>8</v>
      </c>
      <c r="G102" s="7" t="b">
        <v>0</v>
      </c>
      <c r="H102" s="7">
        <v>3</v>
      </c>
      <c r="I102" s="7">
        <v>3</v>
      </c>
      <c r="J102" s="26">
        <v>0.22</v>
      </c>
      <c r="K102" s="7">
        <v>0.21210000000000001</v>
      </c>
      <c r="L102" s="7">
        <v>0.93</v>
      </c>
      <c r="M102" s="7">
        <v>0.22389999999999999</v>
      </c>
      <c r="N102" s="7">
        <v>1</v>
      </c>
      <c r="O102" s="7">
        <v>154</v>
      </c>
      <c r="P102" s="7">
        <v>155</v>
      </c>
      <c r="Q102" s="7" t="str">
        <f>TEXT(DATA_3_M[[#This Row],[WEEKDAY]]+1,"DDD")</f>
        <v>Wed</v>
      </c>
      <c r="R102" s="26">
        <f>IF(DATA_3_M[[#This Row],[TEMP]]="",AVERAGE(DATA_3_M[TEMP]),DATA_3_M[[#This Row],[TEMP]])</f>
        <v>0.22</v>
      </c>
      <c r="S102" s="26">
        <f>ROUND(IF(DATA_3_M[[#This Row],[ATEMP]]="",AVERAGE(DATA_3_M[ATEMP]),DATA_3_M[[#This Row],[ATEMP]]),2)</f>
        <v>0.21</v>
      </c>
      <c r="T102" s="48">
        <f>ROUND(IF(DATA_3_M[[#This Row],[HUM]]="",AVERAGE(DATA_3_M[HUM]),DATA_3_M[[#This Row],[HUM]]),2)</f>
        <v>0.93</v>
      </c>
      <c r="U102" s="64">
        <f>TIME(DATA_3_M[[#This Row],[HR]],,)</f>
        <v>0.33333333333333331</v>
      </c>
      <c r="V102" s="7" t="str">
        <f>TEXT(DATA_3_M[[#This Row],[DTEDAY]],"MMM")</f>
        <v>Feb</v>
      </c>
      <c r="W102" s="7" t="str">
        <f>TEXT(DATA_3_M[[#This Row],[DTEDAY]],"YYY")</f>
        <v>2011</v>
      </c>
      <c r="X102" s="7" t="str" cm="1">
        <f t="array" ref="X102">_xlfn.SWITCH(DATA_3_M[[#This Row],[WEATHERSIT]],1,"CLEAR SKY",2,"MIST SKY",3,"DARK SKY",4,"RAINY &amp; DARK SKY")</f>
        <v>DARK SKY</v>
      </c>
      <c r="Y102" s="7" t="str" cm="1">
        <f t="array" ref="Y102">_xlfn.SWITCH(DATA_3_M[[#This Row],[SEASON]],1,"WINTER",2,"SUMMER",3,"MONSOON",4,"POST MONSOON/AUTUMN")</f>
        <v>WINTER</v>
      </c>
    </row>
    <row r="103" spans="1:25" ht="12.75" x14ac:dyDescent="0.2">
      <c r="A103" s="7">
        <v>721</v>
      </c>
      <c r="B103" s="8">
        <v>40576</v>
      </c>
      <c r="C103" s="7">
        <v>1</v>
      </c>
      <c r="D103" s="7">
        <v>0</v>
      </c>
      <c r="E103" s="7">
        <v>2</v>
      </c>
      <c r="F103" s="7">
        <v>9</v>
      </c>
      <c r="G103" s="7" t="b">
        <v>0</v>
      </c>
      <c r="H103" s="7">
        <v>3</v>
      </c>
      <c r="I103" s="7">
        <v>2</v>
      </c>
      <c r="J103" s="26">
        <v>0.24</v>
      </c>
      <c r="K103" s="7">
        <v>0.2576</v>
      </c>
      <c r="L103" s="7">
        <v>0.93</v>
      </c>
      <c r="M103" s="7">
        <v>8.9599999999999999E-2</v>
      </c>
      <c r="N103" s="7">
        <v>4</v>
      </c>
      <c r="O103" s="7">
        <v>119</v>
      </c>
      <c r="P103" s="7">
        <v>123</v>
      </c>
      <c r="Q103" s="7" t="str">
        <f>TEXT(DATA_3_M[[#This Row],[WEEKDAY]]+1,"DDD")</f>
        <v>Wed</v>
      </c>
      <c r="R103" s="26">
        <f>IF(DATA_3_M[[#This Row],[TEMP]]="",AVERAGE(DATA_3_M[TEMP]),DATA_3_M[[#This Row],[TEMP]])</f>
        <v>0.24</v>
      </c>
      <c r="S103" s="26">
        <f>ROUND(IF(DATA_3_M[[#This Row],[ATEMP]]="",AVERAGE(DATA_3_M[ATEMP]),DATA_3_M[[#This Row],[ATEMP]]),2)</f>
        <v>0.26</v>
      </c>
      <c r="T103" s="48">
        <f>ROUND(IF(DATA_3_M[[#This Row],[HUM]]="",AVERAGE(DATA_3_M[HUM]),DATA_3_M[[#This Row],[HUM]]),2)</f>
        <v>0.93</v>
      </c>
      <c r="U103" s="64">
        <f>TIME(DATA_3_M[[#This Row],[HR]],,)</f>
        <v>0.375</v>
      </c>
      <c r="V103" s="7" t="str">
        <f>TEXT(DATA_3_M[[#This Row],[DTEDAY]],"MMM")</f>
        <v>Feb</v>
      </c>
      <c r="W103" s="7" t="str">
        <f>TEXT(DATA_3_M[[#This Row],[DTEDAY]],"YYY")</f>
        <v>2011</v>
      </c>
      <c r="X103" s="7" t="str" cm="1">
        <f t="array" ref="X103">_xlfn.SWITCH(DATA_3_M[[#This Row],[WEATHERSIT]],1,"CLEAR SKY",2,"MIST SKY",3,"DARK SKY",4,"RAINY &amp; DARK SKY")</f>
        <v>MIST SKY</v>
      </c>
      <c r="Y103" s="7" t="str" cm="1">
        <f t="array" ref="Y103">_xlfn.SWITCH(DATA_3_M[[#This Row],[SEASON]],1,"WINTER",2,"SUMMER",3,"MONSOON",4,"POST MONSOON/AUTUMN")</f>
        <v>WINTER</v>
      </c>
    </row>
    <row r="104" spans="1:25" ht="12.75" x14ac:dyDescent="0.2">
      <c r="A104" s="7">
        <v>722</v>
      </c>
      <c r="B104" s="8">
        <v>40576</v>
      </c>
      <c r="C104" s="7">
        <v>1</v>
      </c>
      <c r="D104" s="7">
        <v>0</v>
      </c>
      <c r="E104" s="7">
        <v>2</v>
      </c>
      <c r="F104" s="7">
        <v>10</v>
      </c>
      <c r="G104" s="7" t="b">
        <v>0</v>
      </c>
      <c r="H104" s="7">
        <v>3</v>
      </c>
      <c r="I104" s="7">
        <v>2</v>
      </c>
      <c r="J104" s="26">
        <v>0.22</v>
      </c>
      <c r="K104" s="7">
        <v>0.2727</v>
      </c>
      <c r="L104" s="7">
        <v>1</v>
      </c>
      <c r="M104" s="23">
        <v>0</v>
      </c>
      <c r="N104" s="7">
        <v>2</v>
      </c>
      <c r="O104" s="7">
        <v>59</v>
      </c>
      <c r="P104" s="7">
        <v>61</v>
      </c>
      <c r="Q104" s="7" t="str">
        <f>TEXT(DATA_3_M[[#This Row],[WEEKDAY]]+1,"DDD")</f>
        <v>Wed</v>
      </c>
      <c r="R104" s="26">
        <f>IF(DATA_3_M[[#This Row],[TEMP]]="",AVERAGE(DATA_3_M[TEMP]),DATA_3_M[[#This Row],[TEMP]])</f>
        <v>0.22</v>
      </c>
      <c r="S104" s="26">
        <f>ROUND(IF(DATA_3_M[[#This Row],[ATEMP]]="",AVERAGE(DATA_3_M[ATEMP]),DATA_3_M[[#This Row],[ATEMP]]),2)</f>
        <v>0.27</v>
      </c>
      <c r="T104" s="48">
        <f>ROUND(IF(DATA_3_M[[#This Row],[HUM]]="",AVERAGE(DATA_3_M[HUM]),DATA_3_M[[#This Row],[HUM]]),2)</f>
        <v>1</v>
      </c>
      <c r="U104" s="64">
        <f>TIME(DATA_3_M[[#This Row],[HR]],,)</f>
        <v>0.41666666666666669</v>
      </c>
      <c r="V104" s="7" t="str">
        <f>TEXT(DATA_3_M[[#This Row],[DTEDAY]],"MMM")</f>
        <v>Feb</v>
      </c>
      <c r="W104" s="7" t="str">
        <f>TEXT(DATA_3_M[[#This Row],[DTEDAY]],"YYY")</f>
        <v>2011</v>
      </c>
      <c r="X104" s="7" t="str" cm="1">
        <f t="array" ref="X104">_xlfn.SWITCH(DATA_3_M[[#This Row],[WEATHERSIT]],1,"CLEAR SKY",2,"MIST SKY",3,"DARK SKY",4,"RAINY &amp; DARK SKY")</f>
        <v>MIST SKY</v>
      </c>
      <c r="Y104" s="7" t="str" cm="1">
        <f t="array" ref="Y104">_xlfn.SWITCH(DATA_3_M[[#This Row],[SEASON]],1,"WINTER",2,"SUMMER",3,"MONSOON",4,"POST MONSOON/AUTUMN")</f>
        <v>WINTER</v>
      </c>
    </row>
    <row r="105" spans="1:25" ht="12.75" x14ac:dyDescent="0.2">
      <c r="A105" s="7">
        <v>723</v>
      </c>
      <c r="B105" s="8">
        <v>40576</v>
      </c>
      <c r="C105" s="7">
        <v>1</v>
      </c>
      <c r="D105" s="7">
        <v>0</v>
      </c>
      <c r="E105" s="7">
        <v>2</v>
      </c>
      <c r="F105" s="7">
        <v>11</v>
      </c>
      <c r="G105" s="7" t="b">
        <v>0</v>
      </c>
      <c r="H105" s="7">
        <v>3</v>
      </c>
      <c r="I105" s="7">
        <v>2</v>
      </c>
      <c r="J105" s="26">
        <v>0.24</v>
      </c>
      <c r="K105" s="7">
        <v>0.2273</v>
      </c>
      <c r="L105" s="7">
        <v>0.93</v>
      </c>
      <c r="M105" s="7">
        <v>0.19400000000000001</v>
      </c>
      <c r="N105" s="7">
        <v>5</v>
      </c>
      <c r="O105" s="7">
        <v>47</v>
      </c>
      <c r="P105" s="7">
        <v>52</v>
      </c>
      <c r="Q105" s="7" t="str">
        <f>TEXT(DATA_3_M[[#This Row],[WEEKDAY]]+1,"DDD")</f>
        <v>Wed</v>
      </c>
      <c r="R105" s="26">
        <f>IF(DATA_3_M[[#This Row],[TEMP]]="",AVERAGE(DATA_3_M[TEMP]),DATA_3_M[[#This Row],[TEMP]])</f>
        <v>0.24</v>
      </c>
      <c r="S105" s="26">
        <f>ROUND(IF(DATA_3_M[[#This Row],[ATEMP]]="",AVERAGE(DATA_3_M[ATEMP]),DATA_3_M[[#This Row],[ATEMP]]),2)</f>
        <v>0.23</v>
      </c>
      <c r="T105" s="48">
        <f>ROUND(IF(DATA_3_M[[#This Row],[HUM]]="",AVERAGE(DATA_3_M[HUM]),DATA_3_M[[#This Row],[HUM]]),2)</f>
        <v>0.93</v>
      </c>
      <c r="U105" s="64">
        <f>TIME(DATA_3_M[[#This Row],[HR]],,)</f>
        <v>0.45833333333333331</v>
      </c>
      <c r="V105" s="7" t="str">
        <f>TEXT(DATA_3_M[[#This Row],[DTEDAY]],"MMM")</f>
        <v>Feb</v>
      </c>
      <c r="W105" s="7" t="str">
        <f>TEXT(DATA_3_M[[#This Row],[DTEDAY]],"YYY")</f>
        <v>2011</v>
      </c>
      <c r="X105" s="7" t="str" cm="1">
        <f t="array" ref="X105">_xlfn.SWITCH(DATA_3_M[[#This Row],[WEATHERSIT]],1,"CLEAR SKY",2,"MIST SKY",3,"DARK SKY",4,"RAINY &amp; DARK SKY")</f>
        <v>MIST SKY</v>
      </c>
      <c r="Y105" s="7" t="str" cm="1">
        <f t="array" ref="Y105">_xlfn.SWITCH(DATA_3_M[[#This Row],[SEASON]],1,"WINTER",2,"SUMMER",3,"MONSOON",4,"POST MONSOON/AUTUMN")</f>
        <v>WINTER</v>
      </c>
    </row>
    <row r="106" spans="1:25" ht="12.75" x14ac:dyDescent="0.2">
      <c r="A106" s="7">
        <v>724</v>
      </c>
      <c r="B106" s="8">
        <v>40576</v>
      </c>
      <c r="C106" s="7">
        <v>1</v>
      </c>
      <c r="D106" s="7">
        <v>0</v>
      </c>
      <c r="E106" s="7">
        <v>2</v>
      </c>
      <c r="F106" s="7">
        <v>12</v>
      </c>
      <c r="G106" s="7" t="b">
        <v>0</v>
      </c>
      <c r="H106" s="7">
        <v>3</v>
      </c>
      <c r="I106" s="7">
        <v>2</v>
      </c>
      <c r="J106" s="26">
        <v>0.24</v>
      </c>
      <c r="K106" s="7">
        <v>0.2273</v>
      </c>
      <c r="L106" s="7">
        <v>0.93</v>
      </c>
      <c r="M106" s="7">
        <v>0.22389999999999999</v>
      </c>
      <c r="N106" s="7">
        <v>3</v>
      </c>
      <c r="O106" s="7">
        <v>61</v>
      </c>
      <c r="P106" s="7">
        <v>64</v>
      </c>
      <c r="Q106" s="7" t="str">
        <f>TEXT(DATA_3_M[[#This Row],[WEEKDAY]]+1,"DDD")</f>
        <v>Wed</v>
      </c>
      <c r="R106" s="26">
        <f>IF(DATA_3_M[[#This Row],[TEMP]]="",AVERAGE(DATA_3_M[TEMP]),DATA_3_M[[#This Row],[TEMP]])</f>
        <v>0.24</v>
      </c>
      <c r="S106" s="26">
        <f>ROUND(IF(DATA_3_M[[#This Row],[ATEMP]]="",AVERAGE(DATA_3_M[ATEMP]),DATA_3_M[[#This Row],[ATEMP]]),2)</f>
        <v>0.23</v>
      </c>
      <c r="T106" s="48">
        <f>ROUND(IF(DATA_3_M[[#This Row],[HUM]]="",AVERAGE(DATA_3_M[HUM]),DATA_3_M[[#This Row],[HUM]]),2)</f>
        <v>0.93</v>
      </c>
      <c r="U106" s="64">
        <f>TIME(DATA_3_M[[#This Row],[HR]],,)</f>
        <v>0.5</v>
      </c>
      <c r="V106" s="7" t="str">
        <f>TEXT(DATA_3_M[[#This Row],[DTEDAY]],"MMM")</f>
        <v>Feb</v>
      </c>
      <c r="W106" s="7" t="str">
        <f>TEXT(DATA_3_M[[#This Row],[DTEDAY]],"YYY")</f>
        <v>2011</v>
      </c>
      <c r="X106" s="7" t="str" cm="1">
        <f t="array" ref="X106">_xlfn.SWITCH(DATA_3_M[[#This Row],[WEATHERSIT]],1,"CLEAR SKY",2,"MIST SKY",3,"DARK SKY",4,"RAINY &amp; DARK SKY")</f>
        <v>MIST SKY</v>
      </c>
      <c r="Y106" s="7" t="str" cm="1">
        <f t="array" ref="Y106">_xlfn.SWITCH(DATA_3_M[[#This Row],[SEASON]],1,"WINTER",2,"SUMMER",3,"MONSOON",4,"POST MONSOON/AUTUMN")</f>
        <v>WINTER</v>
      </c>
    </row>
    <row r="107" spans="1:25" ht="12.75" x14ac:dyDescent="0.2">
      <c r="A107" s="7">
        <v>725</v>
      </c>
      <c r="B107" s="8">
        <v>40576</v>
      </c>
      <c r="C107" s="7">
        <v>1</v>
      </c>
      <c r="D107" s="7">
        <v>0</v>
      </c>
      <c r="E107" s="7">
        <v>2</v>
      </c>
      <c r="F107" s="7">
        <v>13</v>
      </c>
      <c r="G107" s="7" t="b">
        <v>0</v>
      </c>
      <c r="H107" s="7">
        <v>3</v>
      </c>
      <c r="I107" s="7">
        <v>1</v>
      </c>
      <c r="J107" s="26">
        <v>0.34</v>
      </c>
      <c r="K107" s="7">
        <v>0.33329999999999999</v>
      </c>
      <c r="L107" s="7">
        <v>0.93</v>
      </c>
      <c r="M107" s="7">
        <v>0.16420000000000001</v>
      </c>
      <c r="N107" s="7">
        <v>1</v>
      </c>
      <c r="O107" s="7">
        <v>74</v>
      </c>
      <c r="P107" s="7">
        <v>75</v>
      </c>
      <c r="Q107" s="7" t="str">
        <f>TEXT(DATA_3_M[[#This Row],[WEEKDAY]]+1,"DDD")</f>
        <v>Wed</v>
      </c>
      <c r="R107" s="26">
        <f>IF(DATA_3_M[[#This Row],[TEMP]]="",AVERAGE(DATA_3_M[TEMP]),DATA_3_M[[#This Row],[TEMP]])</f>
        <v>0.34</v>
      </c>
      <c r="S107" s="26">
        <f>ROUND(IF(DATA_3_M[[#This Row],[ATEMP]]="",AVERAGE(DATA_3_M[ATEMP]),DATA_3_M[[#This Row],[ATEMP]]),2)</f>
        <v>0.33</v>
      </c>
      <c r="T107" s="48">
        <f>ROUND(IF(DATA_3_M[[#This Row],[HUM]]="",AVERAGE(DATA_3_M[HUM]),DATA_3_M[[#This Row],[HUM]]),2)</f>
        <v>0.93</v>
      </c>
      <c r="U107" s="64">
        <f>TIME(DATA_3_M[[#This Row],[HR]],,)</f>
        <v>0.54166666666666663</v>
      </c>
      <c r="V107" s="7" t="str">
        <f>TEXT(DATA_3_M[[#This Row],[DTEDAY]],"MMM")</f>
        <v>Feb</v>
      </c>
      <c r="W107" s="7" t="str">
        <f>TEXT(DATA_3_M[[#This Row],[DTEDAY]],"YYY")</f>
        <v>2011</v>
      </c>
      <c r="X107" s="7" t="str" cm="1">
        <f t="array" ref="X107">_xlfn.SWITCH(DATA_3_M[[#This Row],[WEATHERSIT]],1,"CLEAR SKY",2,"MIST SKY",3,"DARK SKY",4,"RAINY &amp; DARK SKY")</f>
        <v>CLEAR SKY</v>
      </c>
      <c r="Y107" s="7" t="str" cm="1">
        <f t="array" ref="Y107">_xlfn.SWITCH(DATA_3_M[[#This Row],[SEASON]],1,"WINTER",2,"SUMMER",3,"MONSOON",4,"POST MONSOON/AUTUMN")</f>
        <v>WINTER</v>
      </c>
    </row>
    <row r="108" spans="1:25" ht="12.75" x14ac:dyDescent="0.2">
      <c r="A108" s="7">
        <v>726</v>
      </c>
      <c r="B108" s="8">
        <v>40576</v>
      </c>
      <c r="C108" s="7">
        <v>1</v>
      </c>
      <c r="D108" s="7">
        <v>0</v>
      </c>
      <c r="E108" s="7">
        <v>2</v>
      </c>
      <c r="F108" s="7">
        <v>14</v>
      </c>
      <c r="G108" s="7" t="b">
        <v>0</v>
      </c>
      <c r="H108" s="7">
        <v>3</v>
      </c>
      <c r="I108" s="7">
        <v>1</v>
      </c>
      <c r="J108" s="26">
        <v>0.38</v>
      </c>
      <c r="K108" s="7">
        <v>0.39389999999999997</v>
      </c>
      <c r="L108" s="7">
        <v>0.82</v>
      </c>
      <c r="M108" s="7">
        <v>0.3881</v>
      </c>
      <c r="N108" s="7">
        <v>2</v>
      </c>
      <c r="O108" s="7">
        <v>61</v>
      </c>
      <c r="P108" s="7">
        <v>63</v>
      </c>
      <c r="Q108" s="7" t="str">
        <f>TEXT(DATA_3_M[[#This Row],[WEEKDAY]]+1,"DDD")</f>
        <v>Wed</v>
      </c>
      <c r="R108" s="26">
        <f>IF(DATA_3_M[[#This Row],[TEMP]]="",AVERAGE(DATA_3_M[TEMP]),DATA_3_M[[#This Row],[TEMP]])</f>
        <v>0.38</v>
      </c>
      <c r="S108" s="26">
        <f>ROUND(IF(DATA_3_M[[#This Row],[ATEMP]]="",AVERAGE(DATA_3_M[ATEMP]),DATA_3_M[[#This Row],[ATEMP]]),2)</f>
        <v>0.39</v>
      </c>
      <c r="T108" s="48">
        <f>ROUND(IF(DATA_3_M[[#This Row],[HUM]]="",AVERAGE(DATA_3_M[HUM]),DATA_3_M[[#This Row],[HUM]]),2)</f>
        <v>0.82</v>
      </c>
      <c r="U108" s="64">
        <f>TIME(DATA_3_M[[#This Row],[HR]],,)</f>
        <v>0.58333333333333337</v>
      </c>
      <c r="V108" s="7" t="str">
        <f>TEXT(DATA_3_M[[#This Row],[DTEDAY]],"MMM")</f>
        <v>Feb</v>
      </c>
      <c r="W108" s="7" t="str">
        <f>TEXT(DATA_3_M[[#This Row],[DTEDAY]],"YYY")</f>
        <v>2011</v>
      </c>
      <c r="X108" s="7" t="str" cm="1">
        <f t="array" ref="X108">_xlfn.SWITCH(DATA_3_M[[#This Row],[WEATHERSIT]],1,"CLEAR SKY",2,"MIST SKY",3,"DARK SKY",4,"RAINY &amp; DARK SKY")</f>
        <v>CLEAR SKY</v>
      </c>
      <c r="Y108" s="7" t="str" cm="1">
        <f t="array" ref="Y108">_xlfn.SWITCH(DATA_3_M[[#This Row],[SEASON]],1,"WINTER",2,"SUMMER",3,"MONSOON",4,"POST MONSOON/AUTUMN")</f>
        <v>WINTER</v>
      </c>
    </row>
    <row r="109" spans="1:25" ht="12.75" x14ac:dyDescent="0.2">
      <c r="A109" s="7">
        <v>727</v>
      </c>
      <c r="B109" s="8">
        <v>40576</v>
      </c>
      <c r="C109" s="7">
        <v>1</v>
      </c>
      <c r="D109" s="7">
        <v>0</v>
      </c>
      <c r="E109" s="7">
        <v>2</v>
      </c>
      <c r="F109" s="7">
        <v>15</v>
      </c>
      <c r="G109" s="7" t="b">
        <v>0</v>
      </c>
      <c r="H109" s="7">
        <v>3</v>
      </c>
      <c r="I109" s="7">
        <v>1</v>
      </c>
      <c r="J109" s="26">
        <v>0.38</v>
      </c>
      <c r="K109" s="7">
        <v>0.39389999999999997</v>
      </c>
      <c r="L109" s="7">
        <v>0.76</v>
      </c>
      <c r="M109" s="7">
        <v>0.32840000000000003</v>
      </c>
      <c r="N109" s="7">
        <v>10</v>
      </c>
      <c r="O109" s="7">
        <v>66</v>
      </c>
      <c r="P109" s="7">
        <v>76</v>
      </c>
      <c r="Q109" s="7" t="str">
        <f>TEXT(DATA_3_M[[#This Row],[WEEKDAY]]+1,"DDD")</f>
        <v>Wed</v>
      </c>
      <c r="R109" s="26">
        <f>IF(DATA_3_M[[#This Row],[TEMP]]="",AVERAGE(DATA_3_M[TEMP]),DATA_3_M[[#This Row],[TEMP]])</f>
        <v>0.38</v>
      </c>
      <c r="S109" s="26">
        <f>ROUND(IF(DATA_3_M[[#This Row],[ATEMP]]="",AVERAGE(DATA_3_M[ATEMP]),DATA_3_M[[#This Row],[ATEMP]]),2)</f>
        <v>0.39</v>
      </c>
      <c r="T109" s="48">
        <f>ROUND(IF(DATA_3_M[[#This Row],[HUM]]="",AVERAGE(DATA_3_M[HUM]),DATA_3_M[[#This Row],[HUM]]),2)</f>
        <v>0.76</v>
      </c>
      <c r="U109" s="64">
        <f>TIME(DATA_3_M[[#This Row],[HR]],,)</f>
        <v>0.625</v>
      </c>
      <c r="V109" s="7" t="str">
        <f>TEXT(DATA_3_M[[#This Row],[DTEDAY]],"MMM")</f>
        <v>Feb</v>
      </c>
      <c r="W109" s="7" t="str">
        <f>TEXT(DATA_3_M[[#This Row],[DTEDAY]],"YYY")</f>
        <v>2011</v>
      </c>
      <c r="X109" s="7" t="str" cm="1">
        <f t="array" ref="X109">_xlfn.SWITCH(DATA_3_M[[#This Row],[WEATHERSIT]],1,"CLEAR SKY",2,"MIST SKY",3,"DARK SKY",4,"RAINY &amp; DARK SKY")</f>
        <v>CLEAR SKY</v>
      </c>
      <c r="Y109" s="7" t="str" cm="1">
        <f t="array" ref="Y109">_xlfn.SWITCH(DATA_3_M[[#This Row],[SEASON]],1,"WINTER",2,"SUMMER",3,"MONSOON",4,"POST MONSOON/AUTUMN")</f>
        <v>WINTER</v>
      </c>
    </row>
    <row r="110" spans="1:25" ht="12.75" x14ac:dyDescent="0.2">
      <c r="A110" s="7">
        <v>728</v>
      </c>
      <c r="B110" s="8">
        <v>40576</v>
      </c>
      <c r="C110" s="7">
        <v>1</v>
      </c>
      <c r="D110" s="7">
        <v>0</v>
      </c>
      <c r="E110" s="7">
        <v>2</v>
      </c>
      <c r="F110" s="7">
        <v>16</v>
      </c>
      <c r="G110" s="7" t="b">
        <v>0</v>
      </c>
      <c r="H110" s="7">
        <v>3</v>
      </c>
      <c r="I110" s="7">
        <v>1</v>
      </c>
      <c r="J110" s="26">
        <v>0.36</v>
      </c>
      <c r="K110" s="7">
        <v>0.33329999999999999</v>
      </c>
      <c r="L110" s="7">
        <v>0.71</v>
      </c>
      <c r="M110" s="7">
        <v>0.29849999999999999</v>
      </c>
      <c r="N110" s="7">
        <v>8</v>
      </c>
      <c r="O110" s="7">
        <v>95</v>
      </c>
      <c r="P110" s="7">
        <v>103</v>
      </c>
      <c r="Q110" s="7" t="str">
        <f>TEXT(DATA_3_M[[#This Row],[WEEKDAY]]+1,"DDD")</f>
        <v>Wed</v>
      </c>
      <c r="R110" s="26">
        <f>IF(DATA_3_M[[#This Row],[TEMP]]="",AVERAGE(DATA_3_M[TEMP]),DATA_3_M[[#This Row],[TEMP]])</f>
        <v>0.36</v>
      </c>
      <c r="S110" s="26">
        <f>ROUND(IF(DATA_3_M[[#This Row],[ATEMP]]="",AVERAGE(DATA_3_M[ATEMP]),DATA_3_M[[#This Row],[ATEMP]]),2)</f>
        <v>0.33</v>
      </c>
      <c r="T110" s="48">
        <f>ROUND(IF(DATA_3_M[[#This Row],[HUM]]="",AVERAGE(DATA_3_M[HUM]),DATA_3_M[[#This Row],[HUM]]),2)</f>
        <v>0.71</v>
      </c>
      <c r="U110" s="64">
        <f>TIME(DATA_3_M[[#This Row],[HR]],,)</f>
        <v>0.66666666666666663</v>
      </c>
      <c r="V110" s="7" t="str">
        <f>TEXT(DATA_3_M[[#This Row],[DTEDAY]],"MMM")</f>
        <v>Feb</v>
      </c>
      <c r="W110" s="7" t="str">
        <f>TEXT(DATA_3_M[[#This Row],[DTEDAY]],"YYY")</f>
        <v>2011</v>
      </c>
      <c r="X110" s="7" t="str" cm="1">
        <f t="array" ref="X110">_xlfn.SWITCH(DATA_3_M[[#This Row],[WEATHERSIT]],1,"CLEAR SKY",2,"MIST SKY",3,"DARK SKY",4,"RAINY &amp; DARK SKY")</f>
        <v>CLEAR SKY</v>
      </c>
      <c r="Y110" s="7" t="str" cm="1">
        <f t="array" ref="Y110">_xlfn.SWITCH(DATA_3_M[[#This Row],[SEASON]],1,"WINTER",2,"SUMMER",3,"MONSOON",4,"POST MONSOON/AUTUMN")</f>
        <v>WINTER</v>
      </c>
    </row>
    <row r="111" spans="1:25" ht="12.75" x14ac:dyDescent="0.2">
      <c r="A111" s="7">
        <v>729</v>
      </c>
      <c r="B111" s="8">
        <v>40576</v>
      </c>
      <c r="C111" s="7">
        <v>1</v>
      </c>
      <c r="D111" s="7">
        <v>0</v>
      </c>
      <c r="E111" s="7">
        <v>2</v>
      </c>
      <c r="F111" s="7">
        <v>17</v>
      </c>
      <c r="G111" s="7" t="b">
        <v>0</v>
      </c>
      <c r="H111" s="7">
        <v>3</v>
      </c>
      <c r="I111" s="7">
        <v>1</v>
      </c>
      <c r="J111" s="26">
        <v>0.36</v>
      </c>
      <c r="K111" s="7">
        <v>0.31819999999999998</v>
      </c>
      <c r="L111" s="7">
        <v>0.53</v>
      </c>
      <c r="M111" s="7">
        <v>0.52239999999999998</v>
      </c>
      <c r="N111" s="7">
        <v>7</v>
      </c>
      <c r="O111" s="7">
        <v>183</v>
      </c>
      <c r="P111" s="7">
        <v>190</v>
      </c>
      <c r="Q111" s="7" t="str">
        <f>TEXT(DATA_3_M[[#This Row],[WEEKDAY]]+1,"DDD")</f>
        <v>Wed</v>
      </c>
      <c r="R111" s="26">
        <f>IF(DATA_3_M[[#This Row],[TEMP]]="",AVERAGE(DATA_3_M[TEMP]),DATA_3_M[[#This Row],[TEMP]])</f>
        <v>0.36</v>
      </c>
      <c r="S111" s="26">
        <f>ROUND(IF(DATA_3_M[[#This Row],[ATEMP]]="",AVERAGE(DATA_3_M[ATEMP]),DATA_3_M[[#This Row],[ATEMP]]),2)</f>
        <v>0.32</v>
      </c>
      <c r="T111" s="48">
        <f>ROUND(IF(DATA_3_M[[#This Row],[HUM]]="",AVERAGE(DATA_3_M[HUM]),DATA_3_M[[#This Row],[HUM]]),2)</f>
        <v>0.53</v>
      </c>
      <c r="U111" s="64">
        <f>TIME(DATA_3_M[[#This Row],[HR]],,)</f>
        <v>0.70833333333333337</v>
      </c>
      <c r="V111" s="7" t="str">
        <f>TEXT(DATA_3_M[[#This Row],[DTEDAY]],"MMM")</f>
        <v>Feb</v>
      </c>
      <c r="W111" s="7" t="str">
        <f>TEXT(DATA_3_M[[#This Row],[DTEDAY]],"YYY")</f>
        <v>2011</v>
      </c>
      <c r="X111" s="7" t="str" cm="1">
        <f t="array" ref="X111">_xlfn.SWITCH(DATA_3_M[[#This Row],[WEATHERSIT]],1,"CLEAR SKY",2,"MIST SKY",3,"DARK SKY",4,"RAINY &amp; DARK SKY")</f>
        <v>CLEAR SKY</v>
      </c>
      <c r="Y111" s="7" t="str" cm="1">
        <f t="array" ref="Y111">_xlfn.SWITCH(DATA_3_M[[#This Row],[SEASON]],1,"WINTER",2,"SUMMER",3,"MONSOON",4,"POST MONSOON/AUTUMN")</f>
        <v>WINTER</v>
      </c>
    </row>
    <row r="112" spans="1:25" ht="12.75" x14ac:dyDescent="0.2">
      <c r="A112" s="7">
        <v>730</v>
      </c>
      <c r="B112" s="8">
        <v>40576</v>
      </c>
      <c r="C112" s="7">
        <v>1</v>
      </c>
      <c r="D112" s="7">
        <v>0</v>
      </c>
      <c r="E112" s="7">
        <v>2</v>
      </c>
      <c r="F112" s="7">
        <v>18</v>
      </c>
      <c r="G112" s="7" t="b">
        <v>0</v>
      </c>
      <c r="H112" s="7">
        <v>3</v>
      </c>
      <c r="I112" s="7">
        <v>1</v>
      </c>
      <c r="J112" s="26">
        <v>0.34</v>
      </c>
      <c r="K112" s="7">
        <v>0.28789999999999999</v>
      </c>
      <c r="L112" s="7">
        <v>0.42</v>
      </c>
      <c r="M112" s="7">
        <v>0.55220000000000002</v>
      </c>
      <c r="N112" s="7">
        <v>7</v>
      </c>
      <c r="O112" s="7">
        <v>175</v>
      </c>
      <c r="P112" s="7">
        <v>182</v>
      </c>
      <c r="Q112" s="7" t="str">
        <f>TEXT(DATA_3_M[[#This Row],[WEEKDAY]]+1,"DDD")</f>
        <v>Wed</v>
      </c>
      <c r="R112" s="26">
        <f>IF(DATA_3_M[[#This Row],[TEMP]]="",AVERAGE(DATA_3_M[TEMP]),DATA_3_M[[#This Row],[TEMP]])</f>
        <v>0.34</v>
      </c>
      <c r="S112" s="26">
        <f>ROUND(IF(DATA_3_M[[#This Row],[ATEMP]]="",AVERAGE(DATA_3_M[ATEMP]),DATA_3_M[[#This Row],[ATEMP]]),2)</f>
        <v>0.28999999999999998</v>
      </c>
      <c r="T112" s="48">
        <f>ROUND(IF(DATA_3_M[[#This Row],[HUM]]="",AVERAGE(DATA_3_M[HUM]),DATA_3_M[[#This Row],[HUM]]),2)</f>
        <v>0.42</v>
      </c>
      <c r="U112" s="64">
        <f>TIME(DATA_3_M[[#This Row],[HR]],,)</f>
        <v>0.75</v>
      </c>
      <c r="V112" s="7" t="str">
        <f>TEXT(DATA_3_M[[#This Row],[DTEDAY]],"MMM")</f>
        <v>Feb</v>
      </c>
      <c r="W112" s="7" t="str">
        <f>TEXT(DATA_3_M[[#This Row],[DTEDAY]],"YYY")</f>
        <v>2011</v>
      </c>
      <c r="X112" s="7" t="str" cm="1">
        <f t="array" ref="X112">_xlfn.SWITCH(DATA_3_M[[#This Row],[WEATHERSIT]],1,"CLEAR SKY",2,"MIST SKY",3,"DARK SKY",4,"RAINY &amp; DARK SKY")</f>
        <v>CLEAR SKY</v>
      </c>
      <c r="Y112" s="7" t="str" cm="1">
        <f t="array" ref="Y112">_xlfn.SWITCH(DATA_3_M[[#This Row],[SEASON]],1,"WINTER",2,"SUMMER",3,"MONSOON",4,"POST MONSOON/AUTUMN")</f>
        <v>WINTER</v>
      </c>
    </row>
    <row r="113" spans="1:25" ht="12.75" x14ac:dyDescent="0.2">
      <c r="A113" s="7">
        <v>731</v>
      </c>
      <c r="B113" s="8">
        <v>40576</v>
      </c>
      <c r="C113" s="7">
        <v>1</v>
      </c>
      <c r="D113" s="7">
        <v>0</v>
      </c>
      <c r="E113" s="7">
        <v>2</v>
      </c>
      <c r="F113" s="7">
        <v>19</v>
      </c>
      <c r="G113" s="7" t="b">
        <v>0</v>
      </c>
      <c r="H113" s="7">
        <v>3</v>
      </c>
      <c r="I113" s="7">
        <v>1</v>
      </c>
      <c r="J113" s="26">
        <v>0.28000000000000003</v>
      </c>
      <c r="K113" s="7">
        <v>0.2424</v>
      </c>
      <c r="L113" s="7">
        <v>0.45</v>
      </c>
      <c r="M113" s="7">
        <v>0.49249999999999999</v>
      </c>
      <c r="N113" s="7">
        <v>3</v>
      </c>
      <c r="O113" s="7">
        <v>88</v>
      </c>
      <c r="P113" s="7">
        <v>91</v>
      </c>
      <c r="Q113" s="7" t="str">
        <f>TEXT(DATA_3_M[[#This Row],[WEEKDAY]]+1,"DDD")</f>
        <v>Wed</v>
      </c>
      <c r="R113" s="26">
        <f>IF(DATA_3_M[[#This Row],[TEMP]]="",AVERAGE(DATA_3_M[TEMP]),DATA_3_M[[#This Row],[TEMP]])</f>
        <v>0.28000000000000003</v>
      </c>
      <c r="S113" s="26">
        <f>ROUND(IF(DATA_3_M[[#This Row],[ATEMP]]="",AVERAGE(DATA_3_M[ATEMP]),DATA_3_M[[#This Row],[ATEMP]]),2)</f>
        <v>0.24</v>
      </c>
      <c r="T113" s="48">
        <f>ROUND(IF(DATA_3_M[[#This Row],[HUM]]="",AVERAGE(DATA_3_M[HUM]),DATA_3_M[[#This Row],[HUM]]),2)</f>
        <v>0.45</v>
      </c>
      <c r="U113" s="64">
        <f>TIME(DATA_3_M[[#This Row],[HR]],,)</f>
        <v>0.79166666666666663</v>
      </c>
      <c r="V113" s="7" t="str">
        <f>TEXT(DATA_3_M[[#This Row],[DTEDAY]],"MMM")</f>
        <v>Feb</v>
      </c>
      <c r="W113" s="7" t="str">
        <f>TEXT(DATA_3_M[[#This Row],[DTEDAY]],"YYY")</f>
        <v>2011</v>
      </c>
      <c r="X113" s="7" t="str" cm="1">
        <f t="array" ref="X113">_xlfn.SWITCH(DATA_3_M[[#This Row],[WEATHERSIT]],1,"CLEAR SKY",2,"MIST SKY",3,"DARK SKY",4,"RAINY &amp; DARK SKY")</f>
        <v>CLEAR SKY</v>
      </c>
      <c r="Y113" s="7" t="str" cm="1">
        <f t="array" ref="Y113">_xlfn.SWITCH(DATA_3_M[[#This Row],[SEASON]],1,"WINTER",2,"SUMMER",3,"MONSOON",4,"POST MONSOON/AUTUMN")</f>
        <v>WINTER</v>
      </c>
    </row>
    <row r="114" spans="1:25" ht="12.75" x14ac:dyDescent="0.2">
      <c r="A114" s="7">
        <v>732</v>
      </c>
      <c r="B114" s="8">
        <v>40576</v>
      </c>
      <c r="C114" s="7">
        <v>1</v>
      </c>
      <c r="D114" s="7">
        <v>0</v>
      </c>
      <c r="E114" s="7">
        <v>2</v>
      </c>
      <c r="F114" s="7">
        <v>20</v>
      </c>
      <c r="G114" s="7" t="b">
        <v>0</v>
      </c>
      <c r="H114" s="7">
        <v>3</v>
      </c>
      <c r="I114" s="7">
        <v>1</v>
      </c>
      <c r="J114" s="26">
        <v>0.24</v>
      </c>
      <c r="K114" s="7">
        <v>0.19700000000000001</v>
      </c>
      <c r="L114" s="7">
        <v>0.48</v>
      </c>
      <c r="M114" s="7">
        <v>0.55220000000000002</v>
      </c>
      <c r="N114" s="7">
        <v>4</v>
      </c>
      <c r="O114" s="7">
        <v>71</v>
      </c>
      <c r="P114" s="7">
        <v>75</v>
      </c>
      <c r="Q114" s="7" t="str">
        <f>TEXT(DATA_3_M[[#This Row],[WEEKDAY]]+1,"DDD")</f>
        <v>Wed</v>
      </c>
      <c r="R114" s="26">
        <f>IF(DATA_3_M[[#This Row],[TEMP]]="",AVERAGE(DATA_3_M[TEMP]),DATA_3_M[[#This Row],[TEMP]])</f>
        <v>0.24</v>
      </c>
      <c r="S114" s="26">
        <f>ROUND(IF(DATA_3_M[[#This Row],[ATEMP]]="",AVERAGE(DATA_3_M[ATEMP]),DATA_3_M[[#This Row],[ATEMP]]),2)</f>
        <v>0.2</v>
      </c>
      <c r="T114" s="48">
        <f>ROUND(IF(DATA_3_M[[#This Row],[HUM]]="",AVERAGE(DATA_3_M[HUM]),DATA_3_M[[#This Row],[HUM]]),2)</f>
        <v>0.48</v>
      </c>
      <c r="U114" s="64">
        <f>TIME(DATA_3_M[[#This Row],[HR]],,)</f>
        <v>0.83333333333333337</v>
      </c>
      <c r="V114" s="7" t="str">
        <f>TEXT(DATA_3_M[[#This Row],[DTEDAY]],"MMM")</f>
        <v>Feb</v>
      </c>
      <c r="W114" s="7" t="str">
        <f>TEXT(DATA_3_M[[#This Row],[DTEDAY]],"YYY")</f>
        <v>2011</v>
      </c>
      <c r="X114" s="7" t="str" cm="1">
        <f t="array" ref="X114">_xlfn.SWITCH(DATA_3_M[[#This Row],[WEATHERSIT]],1,"CLEAR SKY",2,"MIST SKY",3,"DARK SKY",4,"RAINY &amp; DARK SKY")</f>
        <v>CLEAR SKY</v>
      </c>
      <c r="Y114" s="7" t="str" cm="1">
        <f t="array" ref="Y114">_xlfn.SWITCH(DATA_3_M[[#This Row],[SEASON]],1,"WINTER",2,"SUMMER",3,"MONSOON",4,"POST MONSOON/AUTUMN")</f>
        <v>WINTER</v>
      </c>
    </row>
    <row r="115" spans="1:25" ht="12.75" x14ac:dyDescent="0.2">
      <c r="A115" s="7">
        <v>733</v>
      </c>
      <c r="B115" s="8">
        <v>40576</v>
      </c>
      <c r="C115" s="7">
        <v>1</v>
      </c>
      <c r="D115" s="7">
        <v>0</v>
      </c>
      <c r="E115" s="7">
        <v>2</v>
      </c>
      <c r="F115" s="7">
        <v>21</v>
      </c>
      <c r="G115" s="7" t="b">
        <v>0</v>
      </c>
      <c r="H115" s="7">
        <v>3</v>
      </c>
      <c r="I115" s="7">
        <v>1</v>
      </c>
      <c r="J115" s="26">
        <v>0.22</v>
      </c>
      <c r="K115" s="7">
        <v>0.19700000000000001</v>
      </c>
      <c r="L115" s="7">
        <v>0.47</v>
      </c>
      <c r="M115" s="7">
        <v>0.32840000000000003</v>
      </c>
      <c r="N115" s="7">
        <v>1</v>
      </c>
      <c r="O115" s="7">
        <v>62</v>
      </c>
      <c r="P115" s="7">
        <v>63</v>
      </c>
      <c r="Q115" s="7" t="str">
        <f>TEXT(DATA_3_M[[#This Row],[WEEKDAY]]+1,"DDD")</f>
        <v>Wed</v>
      </c>
      <c r="R115" s="26">
        <f>IF(DATA_3_M[[#This Row],[TEMP]]="",AVERAGE(DATA_3_M[TEMP]),DATA_3_M[[#This Row],[TEMP]])</f>
        <v>0.22</v>
      </c>
      <c r="S115" s="26">
        <f>ROUND(IF(DATA_3_M[[#This Row],[ATEMP]]="",AVERAGE(DATA_3_M[ATEMP]),DATA_3_M[[#This Row],[ATEMP]]),2)</f>
        <v>0.2</v>
      </c>
      <c r="T115" s="48">
        <f>ROUND(IF(DATA_3_M[[#This Row],[HUM]]="",AVERAGE(DATA_3_M[HUM]),DATA_3_M[[#This Row],[HUM]]),2)</f>
        <v>0.47</v>
      </c>
      <c r="U115" s="64">
        <f>TIME(DATA_3_M[[#This Row],[HR]],,)</f>
        <v>0.875</v>
      </c>
      <c r="V115" s="7" t="str">
        <f>TEXT(DATA_3_M[[#This Row],[DTEDAY]],"MMM")</f>
        <v>Feb</v>
      </c>
      <c r="W115" s="7" t="str">
        <f>TEXT(DATA_3_M[[#This Row],[DTEDAY]],"YYY")</f>
        <v>2011</v>
      </c>
      <c r="X115" s="7" t="str" cm="1">
        <f t="array" ref="X115">_xlfn.SWITCH(DATA_3_M[[#This Row],[WEATHERSIT]],1,"CLEAR SKY",2,"MIST SKY",3,"DARK SKY",4,"RAINY &amp; DARK SKY")</f>
        <v>CLEAR SKY</v>
      </c>
      <c r="Y115" s="7" t="str" cm="1">
        <f t="array" ref="Y115">_xlfn.SWITCH(DATA_3_M[[#This Row],[SEASON]],1,"WINTER",2,"SUMMER",3,"MONSOON",4,"POST MONSOON/AUTUMN")</f>
        <v>WINTER</v>
      </c>
    </row>
    <row r="116" spans="1:25" ht="12.75" x14ac:dyDescent="0.2">
      <c r="A116" s="7">
        <v>734</v>
      </c>
      <c r="B116" s="8">
        <v>40576</v>
      </c>
      <c r="C116" s="7">
        <v>1</v>
      </c>
      <c r="D116" s="7">
        <v>0</v>
      </c>
      <c r="E116" s="7">
        <v>2</v>
      </c>
      <c r="F116" s="7">
        <v>22</v>
      </c>
      <c r="G116" s="7" t="b">
        <v>0</v>
      </c>
      <c r="H116" s="7">
        <v>3</v>
      </c>
      <c r="I116" s="7">
        <v>1</v>
      </c>
      <c r="J116" s="26">
        <v>0.22</v>
      </c>
      <c r="K116" s="7">
        <v>0.21210000000000001</v>
      </c>
      <c r="L116" s="7">
        <v>0.44</v>
      </c>
      <c r="M116" s="7">
        <v>0.25369999999999998</v>
      </c>
      <c r="N116" s="7">
        <v>5</v>
      </c>
      <c r="O116" s="7">
        <v>35</v>
      </c>
      <c r="P116" s="7">
        <v>40</v>
      </c>
      <c r="Q116" s="7" t="str">
        <f>TEXT(DATA_3_M[[#This Row],[WEEKDAY]]+1,"DDD")</f>
        <v>Wed</v>
      </c>
      <c r="R116" s="26">
        <f>IF(DATA_3_M[[#This Row],[TEMP]]="",AVERAGE(DATA_3_M[TEMP]),DATA_3_M[[#This Row],[TEMP]])</f>
        <v>0.22</v>
      </c>
      <c r="S116" s="26">
        <f>ROUND(IF(DATA_3_M[[#This Row],[ATEMP]]="",AVERAGE(DATA_3_M[ATEMP]),DATA_3_M[[#This Row],[ATEMP]]),2)</f>
        <v>0.21</v>
      </c>
      <c r="T116" s="48">
        <f>ROUND(IF(DATA_3_M[[#This Row],[HUM]]="",AVERAGE(DATA_3_M[HUM]),DATA_3_M[[#This Row],[HUM]]),2)</f>
        <v>0.44</v>
      </c>
      <c r="U116" s="64">
        <f>TIME(DATA_3_M[[#This Row],[HR]],,)</f>
        <v>0.91666666666666663</v>
      </c>
      <c r="V116" s="7" t="str">
        <f>TEXT(DATA_3_M[[#This Row],[DTEDAY]],"MMM")</f>
        <v>Feb</v>
      </c>
      <c r="W116" s="7" t="str">
        <f>TEXT(DATA_3_M[[#This Row],[DTEDAY]],"YYY")</f>
        <v>2011</v>
      </c>
      <c r="X116" s="7" t="str" cm="1">
        <f t="array" ref="X116">_xlfn.SWITCH(DATA_3_M[[#This Row],[WEATHERSIT]],1,"CLEAR SKY",2,"MIST SKY",3,"DARK SKY",4,"RAINY &amp; DARK SKY")</f>
        <v>CLEAR SKY</v>
      </c>
      <c r="Y116" s="7" t="str" cm="1">
        <f t="array" ref="Y116">_xlfn.SWITCH(DATA_3_M[[#This Row],[SEASON]],1,"WINTER",2,"SUMMER",3,"MONSOON",4,"POST MONSOON/AUTUMN")</f>
        <v>WINTER</v>
      </c>
    </row>
    <row r="117" spans="1:25" ht="12.75" x14ac:dyDescent="0.2">
      <c r="A117" s="7">
        <v>735</v>
      </c>
      <c r="B117" s="8">
        <v>40576</v>
      </c>
      <c r="C117" s="7">
        <v>1</v>
      </c>
      <c r="D117" s="7">
        <v>0</v>
      </c>
      <c r="E117" s="7">
        <v>2</v>
      </c>
      <c r="F117" s="7">
        <v>23</v>
      </c>
      <c r="G117" s="7" t="b">
        <v>0</v>
      </c>
      <c r="H117" s="7">
        <v>3</v>
      </c>
      <c r="I117" s="7">
        <v>1</v>
      </c>
      <c r="J117" s="26">
        <v>0.2</v>
      </c>
      <c r="K117" s="7">
        <v>0.16669999999999999</v>
      </c>
      <c r="L117" s="7">
        <v>0.44</v>
      </c>
      <c r="M117" s="7">
        <v>0.44779999999999998</v>
      </c>
      <c r="N117" s="7">
        <v>3</v>
      </c>
      <c r="O117" s="7">
        <v>29</v>
      </c>
      <c r="P117" s="7">
        <v>32</v>
      </c>
      <c r="Q117" s="7" t="str">
        <f>TEXT(DATA_3_M[[#This Row],[WEEKDAY]]+1,"DDD")</f>
        <v>Wed</v>
      </c>
      <c r="R117" s="26">
        <f>IF(DATA_3_M[[#This Row],[TEMP]]="",AVERAGE(DATA_3_M[TEMP]),DATA_3_M[[#This Row],[TEMP]])</f>
        <v>0.2</v>
      </c>
      <c r="S117" s="26">
        <f>ROUND(IF(DATA_3_M[[#This Row],[ATEMP]]="",AVERAGE(DATA_3_M[ATEMP]),DATA_3_M[[#This Row],[ATEMP]]),2)</f>
        <v>0.17</v>
      </c>
      <c r="T117" s="48">
        <f>ROUND(IF(DATA_3_M[[#This Row],[HUM]]="",AVERAGE(DATA_3_M[HUM]),DATA_3_M[[#This Row],[HUM]]),2)</f>
        <v>0.44</v>
      </c>
      <c r="U117" s="64">
        <f>TIME(DATA_3_M[[#This Row],[HR]],,)</f>
        <v>0.95833333333333337</v>
      </c>
      <c r="V117" s="7" t="str">
        <f>TEXT(DATA_3_M[[#This Row],[DTEDAY]],"MMM")</f>
        <v>Feb</v>
      </c>
      <c r="W117" s="7" t="str">
        <f>TEXT(DATA_3_M[[#This Row],[DTEDAY]],"YYY")</f>
        <v>2011</v>
      </c>
      <c r="X117" s="7" t="str" cm="1">
        <f t="array" ref="X117">_xlfn.SWITCH(DATA_3_M[[#This Row],[WEATHERSIT]],1,"CLEAR SKY",2,"MIST SKY",3,"DARK SKY",4,"RAINY &amp; DARK SKY")</f>
        <v>CLEAR SKY</v>
      </c>
      <c r="Y117" s="7" t="str" cm="1">
        <f t="array" ref="Y117">_xlfn.SWITCH(DATA_3_M[[#This Row],[SEASON]],1,"WINTER",2,"SUMMER",3,"MONSOON",4,"POST MONSOON/AUTUMN")</f>
        <v>WINTER</v>
      </c>
    </row>
    <row r="118" spans="1:25" ht="12.75" x14ac:dyDescent="0.2">
      <c r="A118" s="7">
        <v>736</v>
      </c>
      <c r="B118" s="8">
        <v>40577</v>
      </c>
      <c r="C118" s="7">
        <v>1</v>
      </c>
      <c r="D118" s="7">
        <v>0</v>
      </c>
      <c r="E118" s="7">
        <v>2</v>
      </c>
      <c r="F118" s="7">
        <v>0</v>
      </c>
      <c r="G118" s="7" t="b">
        <v>0</v>
      </c>
      <c r="H118" s="7">
        <v>4</v>
      </c>
      <c r="I118" s="7">
        <v>1</v>
      </c>
      <c r="J118" s="26">
        <v>0.2</v>
      </c>
      <c r="K118" s="7">
        <v>0.16669999999999999</v>
      </c>
      <c r="L118" s="7">
        <v>0.4</v>
      </c>
      <c r="M118" s="7">
        <v>0.44779999999999998</v>
      </c>
      <c r="N118" s="7">
        <v>1</v>
      </c>
      <c r="O118" s="7">
        <v>11</v>
      </c>
      <c r="P118" s="7">
        <v>12</v>
      </c>
      <c r="Q118" s="7" t="str">
        <f>TEXT(DATA_3_M[[#This Row],[WEEKDAY]]+1,"DDD")</f>
        <v>Thu</v>
      </c>
      <c r="R118" s="26">
        <f>IF(DATA_3_M[[#This Row],[TEMP]]="",AVERAGE(DATA_3_M[TEMP]),DATA_3_M[[#This Row],[TEMP]])</f>
        <v>0.2</v>
      </c>
      <c r="S118" s="26">
        <f>ROUND(IF(DATA_3_M[[#This Row],[ATEMP]]="",AVERAGE(DATA_3_M[ATEMP]),DATA_3_M[[#This Row],[ATEMP]]),2)</f>
        <v>0.17</v>
      </c>
      <c r="T118" s="48">
        <f>ROUND(IF(DATA_3_M[[#This Row],[HUM]]="",AVERAGE(DATA_3_M[HUM]),DATA_3_M[[#This Row],[HUM]]),2)</f>
        <v>0.4</v>
      </c>
      <c r="U118" s="64">
        <f>TIME(DATA_3_M[[#This Row],[HR]],,)</f>
        <v>0</v>
      </c>
      <c r="V118" s="7" t="str">
        <f>TEXT(DATA_3_M[[#This Row],[DTEDAY]],"MMM")</f>
        <v>Feb</v>
      </c>
      <c r="W118" s="7" t="str">
        <f>TEXT(DATA_3_M[[#This Row],[DTEDAY]],"YYY")</f>
        <v>2011</v>
      </c>
      <c r="X118" s="7" t="str" cm="1">
        <f t="array" ref="X118">_xlfn.SWITCH(DATA_3_M[[#This Row],[WEATHERSIT]],1,"CLEAR SKY",2,"MIST SKY",3,"DARK SKY",4,"RAINY &amp; DARK SKY")</f>
        <v>CLEAR SKY</v>
      </c>
      <c r="Y118" s="7" t="str" cm="1">
        <f t="array" ref="Y118">_xlfn.SWITCH(DATA_3_M[[#This Row],[SEASON]],1,"WINTER",2,"SUMMER",3,"MONSOON",4,"POST MONSOON/AUTUMN")</f>
        <v>WINTER</v>
      </c>
    </row>
    <row r="119" spans="1:25" ht="12.75" x14ac:dyDescent="0.2">
      <c r="A119" s="7">
        <v>737</v>
      </c>
      <c r="B119" s="8">
        <v>40577</v>
      </c>
      <c r="C119" s="7">
        <v>1</v>
      </c>
      <c r="D119" s="7">
        <v>0</v>
      </c>
      <c r="E119" s="7">
        <v>2</v>
      </c>
      <c r="F119" s="7">
        <v>1</v>
      </c>
      <c r="G119" s="7" t="b">
        <v>0</v>
      </c>
      <c r="H119" s="7">
        <v>4</v>
      </c>
      <c r="I119" s="7">
        <v>1</v>
      </c>
      <c r="J119" s="26">
        <v>0.2</v>
      </c>
      <c r="K119" s="7">
        <v>0.1515</v>
      </c>
      <c r="L119" s="7">
        <v>0.44</v>
      </c>
      <c r="M119" s="7">
        <v>0.52239999999999998</v>
      </c>
      <c r="N119" s="7">
        <v>0</v>
      </c>
      <c r="O119" s="7">
        <v>5</v>
      </c>
      <c r="P119" s="7">
        <v>5</v>
      </c>
      <c r="Q119" s="7" t="str">
        <f>TEXT(DATA_3_M[[#This Row],[WEEKDAY]]+1,"DDD")</f>
        <v>Thu</v>
      </c>
      <c r="R119" s="26">
        <f>IF(DATA_3_M[[#This Row],[TEMP]]="",AVERAGE(DATA_3_M[TEMP]),DATA_3_M[[#This Row],[TEMP]])</f>
        <v>0.2</v>
      </c>
      <c r="S119" s="26">
        <f>ROUND(IF(DATA_3_M[[#This Row],[ATEMP]]="",AVERAGE(DATA_3_M[ATEMP]),DATA_3_M[[#This Row],[ATEMP]]),2)</f>
        <v>0.15</v>
      </c>
      <c r="T119" s="48">
        <f>ROUND(IF(DATA_3_M[[#This Row],[HUM]]="",AVERAGE(DATA_3_M[HUM]),DATA_3_M[[#This Row],[HUM]]),2)</f>
        <v>0.44</v>
      </c>
      <c r="U119" s="64">
        <f>TIME(DATA_3_M[[#This Row],[HR]],,)</f>
        <v>4.1666666666666664E-2</v>
      </c>
      <c r="V119" s="7" t="str">
        <f>TEXT(DATA_3_M[[#This Row],[DTEDAY]],"MMM")</f>
        <v>Feb</v>
      </c>
      <c r="W119" s="7" t="str">
        <f>TEXT(DATA_3_M[[#This Row],[DTEDAY]],"YYY")</f>
        <v>2011</v>
      </c>
      <c r="X119" s="7" t="str" cm="1">
        <f t="array" ref="X119">_xlfn.SWITCH(DATA_3_M[[#This Row],[WEATHERSIT]],1,"CLEAR SKY",2,"MIST SKY",3,"DARK SKY",4,"RAINY &amp; DARK SKY")</f>
        <v>CLEAR SKY</v>
      </c>
      <c r="Y119" s="7" t="str" cm="1">
        <f t="array" ref="Y119">_xlfn.SWITCH(DATA_3_M[[#This Row],[SEASON]],1,"WINTER",2,"SUMMER",3,"MONSOON",4,"POST MONSOON/AUTUMN")</f>
        <v>WINTER</v>
      </c>
    </row>
    <row r="120" spans="1:25" ht="12.75" x14ac:dyDescent="0.2">
      <c r="A120" s="7">
        <v>738</v>
      </c>
      <c r="B120" s="8">
        <v>40577</v>
      </c>
      <c r="C120" s="7">
        <v>1</v>
      </c>
      <c r="D120" s="7">
        <v>0</v>
      </c>
      <c r="E120" s="7">
        <v>2</v>
      </c>
      <c r="F120" s="7">
        <v>2</v>
      </c>
      <c r="G120" s="7" t="b">
        <v>0</v>
      </c>
      <c r="H120" s="7">
        <v>4</v>
      </c>
      <c r="I120" s="7">
        <v>1</v>
      </c>
      <c r="J120" s="26">
        <v>0.18</v>
      </c>
      <c r="K120" s="7">
        <v>0.16669999999999999</v>
      </c>
      <c r="L120" s="7">
        <v>0.43</v>
      </c>
      <c r="M120" s="7">
        <v>0.25369999999999998</v>
      </c>
      <c r="N120" s="7">
        <v>0</v>
      </c>
      <c r="O120" s="7">
        <v>2</v>
      </c>
      <c r="P120" s="7">
        <v>2</v>
      </c>
      <c r="Q120" s="7" t="str">
        <f>TEXT(DATA_3_M[[#This Row],[WEEKDAY]]+1,"DDD")</f>
        <v>Thu</v>
      </c>
      <c r="R120" s="26">
        <f>IF(DATA_3_M[[#This Row],[TEMP]]="",AVERAGE(DATA_3_M[TEMP]),DATA_3_M[[#This Row],[TEMP]])</f>
        <v>0.18</v>
      </c>
      <c r="S120" s="26">
        <f>ROUND(IF(DATA_3_M[[#This Row],[ATEMP]]="",AVERAGE(DATA_3_M[ATEMP]),DATA_3_M[[#This Row],[ATEMP]]),2)</f>
        <v>0.17</v>
      </c>
      <c r="T120" s="48">
        <f>ROUND(IF(DATA_3_M[[#This Row],[HUM]]="",AVERAGE(DATA_3_M[HUM]),DATA_3_M[[#This Row],[HUM]]),2)</f>
        <v>0.43</v>
      </c>
      <c r="U120" s="64">
        <f>TIME(DATA_3_M[[#This Row],[HR]],,)</f>
        <v>8.3333333333333329E-2</v>
      </c>
      <c r="V120" s="7" t="str">
        <f>TEXT(DATA_3_M[[#This Row],[DTEDAY]],"MMM")</f>
        <v>Feb</v>
      </c>
      <c r="W120" s="7" t="str">
        <f>TEXT(DATA_3_M[[#This Row],[DTEDAY]],"YYY")</f>
        <v>2011</v>
      </c>
      <c r="X120" s="7" t="str" cm="1">
        <f t="array" ref="X120">_xlfn.SWITCH(DATA_3_M[[#This Row],[WEATHERSIT]],1,"CLEAR SKY",2,"MIST SKY",3,"DARK SKY",4,"RAINY &amp; DARK SKY")</f>
        <v>CLEAR SKY</v>
      </c>
      <c r="Y120" s="7" t="str" cm="1">
        <f t="array" ref="Y120">_xlfn.SWITCH(DATA_3_M[[#This Row],[SEASON]],1,"WINTER",2,"SUMMER",3,"MONSOON",4,"POST MONSOON/AUTUMN")</f>
        <v>WINTER</v>
      </c>
    </row>
    <row r="121" spans="1:25" ht="12.75" x14ac:dyDescent="0.2">
      <c r="A121" s="7">
        <v>739</v>
      </c>
      <c r="B121" s="8">
        <v>40577</v>
      </c>
      <c r="C121" s="7">
        <v>1</v>
      </c>
      <c r="D121" s="7">
        <v>0</v>
      </c>
      <c r="E121" s="7">
        <v>2</v>
      </c>
      <c r="F121" s="7">
        <v>3</v>
      </c>
      <c r="G121" s="7" t="b">
        <v>0</v>
      </c>
      <c r="H121" s="7">
        <v>4</v>
      </c>
      <c r="I121" s="7">
        <v>1</v>
      </c>
      <c r="J121" s="26">
        <v>0.18</v>
      </c>
      <c r="K121" s="7">
        <v>0.16669999999999999</v>
      </c>
      <c r="L121" s="7">
        <v>0.43</v>
      </c>
      <c r="M121" s="7">
        <v>0.25369999999999998</v>
      </c>
      <c r="N121" s="7">
        <v>0</v>
      </c>
      <c r="O121" s="7">
        <v>1</v>
      </c>
      <c r="P121" s="7">
        <v>1</v>
      </c>
      <c r="Q121" s="7" t="str">
        <f>TEXT(DATA_3_M[[#This Row],[WEEKDAY]]+1,"DDD")</f>
        <v>Thu</v>
      </c>
      <c r="R121" s="26">
        <f>IF(DATA_3_M[[#This Row],[TEMP]]="",AVERAGE(DATA_3_M[TEMP]),DATA_3_M[[#This Row],[TEMP]])</f>
        <v>0.18</v>
      </c>
      <c r="S121" s="26">
        <f>ROUND(IF(DATA_3_M[[#This Row],[ATEMP]]="",AVERAGE(DATA_3_M[ATEMP]),DATA_3_M[[#This Row],[ATEMP]]),2)</f>
        <v>0.17</v>
      </c>
      <c r="T121" s="48">
        <f>ROUND(IF(DATA_3_M[[#This Row],[HUM]]="",AVERAGE(DATA_3_M[HUM]),DATA_3_M[[#This Row],[HUM]]),2)</f>
        <v>0.43</v>
      </c>
      <c r="U121" s="64">
        <f>TIME(DATA_3_M[[#This Row],[HR]],,)</f>
        <v>0.125</v>
      </c>
      <c r="V121" s="7" t="str">
        <f>TEXT(DATA_3_M[[#This Row],[DTEDAY]],"MMM")</f>
        <v>Feb</v>
      </c>
      <c r="W121" s="7" t="str">
        <f>TEXT(DATA_3_M[[#This Row],[DTEDAY]],"YYY")</f>
        <v>2011</v>
      </c>
      <c r="X121" s="7" t="str" cm="1">
        <f t="array" ref="X121">_xlfn.SWITCH(DATA_3_M[[#This Row],[WEATHERSIT]],1,"CLEAR SKY",2,"MIST SKY",3,"DARK SKY",4,"RAINY &amp; DARK SKY")</f>
        <v>CLEAR SKY</v>
      </c>
      <c r="Y121" s="7" t="str" cm="1">
        <f t="array" ref="Y121">_xlfn.SWITCH(DATA_3_M[[#This Row],[SEASON]],1,"WINTER",2,"SUMMER",3,"MONSOON",4,"POST MONSOON/AUTUMN")</f>
        <v>WINTER</v>
      </c>
    </row>
    <row r="122" spans="1:25" ht="12.75" x14ac:dyDescent="0.2">
      <c r="A122" s="7">
        <v>740</v>
      </c>
      <c r="B122" s="8">
        <v>40577</v>
      </c>
      <c r="C122" s="7">
        <v>1</v>
      </c>
      <c r="D122" s="7">
        <v>0</v>
      </c>
      <c r="E122" s="7">
        <v>2</v>
      </c>
      <c r="F122" s="7">
        <v>5</v>
      </c>
      <c r="G122" s="7" t="b">
        <v>0</v>
      </c>
      <c r="H122" s="7">
        <v>4</v>
      </c>
      <c r="I122" s="7">
        <v>1</v>
      </c>
      <c r="J122" s="26">
        <v>0.16</v>
      </c>
      <c r="K122" s="7">
        <v>0.13639999999999999</v>
      </c>
      <c r="L122" s="7">
        <v>0.5</v>
      </c>
      <c r="M122" s="7">
        <v>0.29849999999999999</v>
      </c>
      <c r="N122" s="7">
        <v>0</v>
      </c>
      <c r="O122" s="7">
        <v>2</v>
      </c>
      <c r="P122" s="7">
        <v>2</v>
      </c>
      <c r="Q122" s="7" t="str">
        <f>TEXT(DATA_3_M[[#This Row],[WEEKDAY]]+1,"DDD")</f>
        <v>Thu</v>
      </c>
      <c r="R122" s="26">
        <f>IF(DATA_3_M[[#This Row],[TEMP]]="",AVERAGE(DATA_3_M[TEMP]),DATA_3_M[[#This Row],[TEMP]])</f>
        <v>0.16</v>
      </c>
      <c r="S122" s="26">
        <f>ROUND(IF(DATA_3_M[[#This Row],[ATEMP]]="",AVERAGE(DATA_3_M[ATEMP]),DATA_3_M[[#This Row],[ATEMP]]),2)</f>
        <v>0.14000000000000001</v>
      </c>
      <c r="T122" s="48">
        <f>ROUND(IF(DATA_3_M[[#This Row],[HUM]]="",AVERAGE(DATA_3_M[HUM]),DATA_3_M[[#This Row],[HUM]]),2)</f>
        <v>0.5</v>
      </c>
      <c r="U122" s="64">
        <f>TIME(DATA_3_M[[#This Row],[HR]],,)</f>
        <v>0.20833333333333334</v>
      </c>
      <c r="V122" s="7" t="str">
        <f>TEXT(DATA_3_M[[#This Row],[DTEDAY]],"MMM")</f>
        <v>Feb</v>
      </c>
      <c r="W122" s="7" t="str">
        <f>TEXT(DATA_3_M[[#This Row],[DTEDAY]],"YYY")</f>
        <v>2011</v>
      </c>
      <c r="X122" s="7" t="str" cm="1">
        <f t="array" ref="X122">_xlfn.SWITCH(DATA_3_M[[#This Row],[WEATHERSIT]],1,"CLEAR SKY",2,"MIST SKY",3,"DARK SKY",4,"RAINY &amp; DARK SKY")</f>
        <v>CLEAR SKY</v>
      </c>
      <c r="Y122" s="7" t="str" cm="1">
        <f t="array" ref="Y122">_xlfn.SWITCH(DATA_3_M[[#This Row],[SEASON]],1,"WINTER",2,"SUMMER",3,"MONSOON",4,"POST MONSOON/AUTUMN")</f>
        <v>WINTER</v>
      </c>
    </row>
    <row r="123" spans="1:25" ht="12.75" x14ac:dyDescent="0.2">
      <c r="A123" s="7">
        <v>741</v>
      </c>
      <c r="B123" s="8">
        <v>40577</v>
      </c>
      <c r="C123" s="7">
        <v>1</v>
      </c>
      <c r="D123" s="7">
        <v>0</v>
      </c>
      <c r="E123" s="7">
        <v>2</v>
      </c>
      <c r="F123" s="7">
        <v>6</v>
      </c>
      <c r="G123" s="7" t="b">
        <v>0</v>
      </c>
      <c r="H123" s="7">
        <v>4</v>
      </c>
      <c r="I123" s="7">
        <v>1</v>
      </c>
      <c r="J123" s="26">
        <v>0.16</v>
      </c>
      <c r="K123" s="7">
        <v>0.13639999999999999</v>
      </c>
      <c r="L123" s="7">
        <v>0.43</v>
      </c>
      <c r="M123" s="7">
        <v>0.35820000000000002</v>
      </c>
      <c r="N123" s="7">
        <v>0</v>
      </c>
      <c r="O123" s="7">
        <v>39</v>
      </c>
      <c r="P123" s="7">
        <v>39</v>
      </c>
      <c r="Q123" s="7" t="str">
        <f>TEXT(DATA_3_M[[#This Row],[WEEKDAY]]+1,"DDD")</f>
        <v>Thu</v>
      </c>
      <c r="R123" s="26">
        <f>IF(DATA_3_M[[#This Row],[TEMP]]="",AVERAGE(DATA_3_M[TEMP]),DATA_3_M[[#This Row],[TEMP]])</f>
        <v>0.16</v>
      </c>
      <c r="S123" s="26">
        <f>ROUND(IF(DATA_3_M[[#This Row],[ATEMP]]="",AVERAGE(DATA_3_M[ATEMP]),DATA_3_M[[#This Row],[ATEMP]]),2)</f>
        <v>0.14000000000000001</v>
      </c>
      <c r="T123" s="48">
        <f>ROUND(IF(DATA_3_M[[#This Row],[HUM]]="",AVERAGE(DATA_3_M[HUM]),DATA_3_M[[#This Row],[HUM]]),2)</f>
        <v>0.43</v>
      </c>
      <c r="U123" s="64">
        <f>TIME(DATA_3_M[[#This Row],[HR]],,)</f>
        <v>0.25</v>
      </c>
      <c r="V123" s="7" t="str">
        <f>TEXT(DATA_3_M[[#This Row],[DTEDAY]],"MMM")</f>
        <v>Feb</v>
      </c>
      <c r="W123" s="7" t="str">
        <f>TEXT(DATA_3_M[[#This Row],[DTEDAY]],"YYY")</f>
        <v>2011</v>
      </c>
      <c r="X123" s="7" t="str" cm="1">
        <f t="array" ref="X123">_xlfn.SWITCH(DATA_3_M[[#This Row],[WEATHERSIT]],1,"CLEAR SKY",2,"MIST SKY",3,"DARK SKY",4,"RAINY &amp; DARK SKY")</f>
        <v>CLEAR SKY</v>
      </c>
      <c r="Y123" s="7" t="str" cm="1">
        <f t="array" ref="Y123">_xlfn.SWITCH(DATA_3_M[[#This Row],[SEASON]],1,"WINTER",2,"SUMMER",3,"MONSOON",4,"POST MONSOON/AUTUMN")</f>
        <v>WINTER</v>
      </c>
    </row>
    <row r="124" spans="1:25" ht="12.75" x14ac:dyDescent="0.2">
      <c r="A124" s="7">
        <v>742</v>
      </c>
      <c r="B124" s="8">
        <v>40577</v>
      </c>
      <c r="C124" s="7">
        <v>1</v>
      </c>
      <c r="D124" s="7">
        <v>0</v>
      </c>
      <c r="E124" s="7">
        <v>2</v>
      </c>
      <c r="F124" s="7">
        <v>7</v>
      </c>
      <c r="G124" s="7" t="b">
        <v>0</v>
      </c>
      <c r="H124" s="7">
        <v>4</v>
      </c>
      <c r="I124" s="7">
        <v>1</v>
      </c>
      <c r="J124" s="26">
        <v>0.14000000000000001</v>
      </c>
      <c r="K124" s="7">
        <v>0.1212</v>
      </c>
      <c r="L124" s="7">
        <v>0.5</v>
      </c>
      <c r="M124" s="7">
        <v>0.32840000000000003</v>
      </c>
      <c r="N124" s="7">
        <v>1</v>
      </c>
      <c r="O124" s="7">
        <v>86</v>
      </c>
      <c r="P124" s="7">
        <v>87</v>
      </c>
      <c r="Q124" s="7" t="str">
        <f>TEXT(DATA_3_M[[#This Row],[WEEKDAY]]+1,"DDD")</f>
        <v>Thu</v>
      </c>
      <c r="R124" s="26">
        <f>IF(DATA_3_M[[#This Row],[TEMP]]="",AVERAGE(DATA_3_M[TEMP]),DATA_3_M[[#This Row],[TEMP]])</f>
        <v>0.14000000000000001</v>
      </c>
      <c r="S124" s="26">
        <f>ROUND(IF(DATA_3_M[[#This Row],[ATEMP]]="",AVERAGE(DATA_3_M[ATEMP]),DATA_3_M[[#This Row],[ATEMP]]),2)</f>
        <v>0.12</v>
      </c>
      <c r="T124" s="48">
        <f>ROUND(IF(DATA_3_M[[#This Row],[HUM]]="",AVERAGE(DATA_3_M[HUM]),DATA_3_M[[#This Row],[HUM]]),2)</f>
        <v>0.5</v>
      </c>
      <c r="U124" s="64">
        <f>TIME(DATA_3_M[[#This Row],[HR]],,)</f>
        <v>0.29166666666666669</v>
      </c>
      <c r="V124" s="7" t="str">
        <f>TEXT(DATA_3_M[[#This Row],[DTEDAY]],"MMM")</f>
        <v>Feb</v>
      </c>
      <c r="W124" s="7" t="str">
        <f>TEXT(DATA_3_M[[#This Row],[DTEDAY]],"YYY")</f>
        <v>2011</v>
      </c>
      <c r="X124" s="7" t="str" cm="1">
        <f t="array" ref="X124">_xlfn.SWITCH(DATA_3_M[[#This Row],[WEATHERSIT]],1,"CLEAR SKY",2,"MIST SKY",3,"DARK SKY",4,"RAINY &amp; DARK SKY")</f>
        <v>CLEAR SKY</v>
      </c>
      <c r="Y124" s="7" t="str" cm="1">
        <f t="array" ref="Y124">_xlfn.SWITCH(DATA_3_M[[#This Row],[SEASON]],1,"WINTER",2,"SUMMER",3,"MONSOON",4,"POST MONSOON/AUTUMN")</f>
        <v>WINTER</v>
      </c>
    </row>
    <row r="125" spans="1:25" ht="12.75" x14ac:dyDescent="0.2">
      <c r="A125" s="7">
        <v>743</v>
      </c>
      <c r="B125" s="8">
        <v>40577</v>
      </c>
      <c r="C125" s="7">
        <v>1</v>
      </c>
      <c r="D125" s="7">
        <v>0</v>
      </c>
      <c r="E125" s="7">
        <v>2</v>
      </c>
      <c r="F125" s="7">
        <v>8</v>
      </c>
      <c r="G125" s="7" t="b">
        <v>0</v>
      </c>
      <c r="H125" s="7">
        <v>4</v>
      </c>
      <c r="I125" s="7">
        <v>1</v>
      </c>
      <c r="J125" s="26">
        <v>0.14000000000000001</v>
      </c>
      <c r="K125" s="7">
        <v>0.1212</v>
      </c>
      <c r="L125" s="7">
        <v>0.5</v>
      </c>
      <c r="M125" s="7">
        <v>0.35820000000000002</v>
      </c>
      <c r="N125" s="7">
        <v>4</v>
      </c>
      <c r="O125" s="7">
        <v>184</v>
      </c>
      <c r="P125" s="7">
        <v>188</v>
      </c>
      <c r="Q125" s="7" t="str">
        <f>TEXT(DATA_3_M[[#This Row],[WEEKDAY]]+1,"DDD")</f>
        <v>Thu</v>
      </c>
      <c r="R125" s="26">
        <f>IF(DATA_3_M[[#This Row],[TEMP]]="",AVERAGE(DATA_3_M[TEMP]),DATA_3_M[[#This Row],[TEMP]])</f>
        <v>0.14000000000000001</v>
      </c>
      <c r="S125" s="26">
        <f>ROUND(IF(DATA_3_M[[#This Row],[ATEMP]]="",AVERAGE(DATA_3_M[ATEMP]),DATA_3_M[[#This Row],[ATEMP]]),2)</f>
        <v>0.12</v>
      </c>
      <c r="T125" s="48">
        <f>ROUND(IF(DATA_3_M[[#This Row],[HUM]]="",AVERAGE(DATA_3_M[HUM]),DATA_3_M[[#This Row],[HUM]]),2)</f>
        <v>0.5</v>
      </c>
      <c r="U125" s="64">
        <f>TIME(DATA_3_M[[#This Row],[HR]],,)</f>
        <v>0.33333333333333331</v>
      </c>
      <c r="V125" s="7" t="str">
        <f>TEXT(DATA_3_M[[#This Row],[DTEDAY]],"MMM")</f>
        <v>Feb</v>
      </c>
      <c r="W125" s="7" t="str">
        <f>TEXT(DATA_3_M[[#This Row],[DTEDAY]],"YYY")</f>
        <v>2011</v>
      </c>
      <c r="X125" s="7" t="str" cm="1">
        <f t="array" ref="X125">_xlfn.SWITCH(DATA_3_M[[#This Row],[WEATHERSIT]],1,"CLEAR SKY",2,"MIST SKY",3,"DARK SKY",4,"RAINY &amp; DARK SKY")</f>
        <v>CLEAR SKY</v>
      </c>
      <c r="Y125" s="7" t="str" cm="1">
        <f t="array" ref="Y125">_xlfn.SWITCH(DATA_3_M[[#This Row],[SEASON]],1,"WINTER",2,"SUMMER",3,"MONSOON",4,"POST MONSOON/AUTUMN")</f>
        <v>WINTER</v>
      </c>
    </row>
    <row r="126" spans="1:25" ht="12.75" x14ac:dyDescent="0.2">
      <c r="A126" s="7">
        <v>744</v>
      </c>
      <c r="B126" s="8">
        <v>40577</v>
      </c>
      <c r="C126" s="7">
        <v>1</v>
      </c>
      <c r="D126" s="7">
        <v>0</v>
      </c>
      <c r="E126" s="7">
        <v>2</v>
      </c>
      <c r="F126" s="7">
        <v>9</v>
      </c>
      <c r="G126" s="7" t="b">
        <v>0</v>
      </c>
      <c r="H126" s="7">
        <v>4</v>
      </c>
      <c r="I126" s="7">
        <v>1</v>
      </c>
      <c r="J126" s="26">
        <v>0.16</v>
      </c>
      <c r="K126" s="7">
        <v>0.13639999999999999</v>
      </c>
      <c r="L126" s="7">
        <v>0.47</v>
      </c>
      <c r="M126" s="7">
        <v>0.29849999999999999</v>
      </c>
      <c r="N126" s="7">
        <v>6</v>
      </c>
      <c r="O126" s="7">
        <v>127</v>
      </c>
      <c r="P126" s="7">
        <v>133</v>
      </c>
      <c r="Q126" s="7" t="str">
        <f>TEXT(DATA_3_M[[#This Row],[WEEKDAY]]+1,"DDD")</f>
        <v>Thu</v>
      </c>
      <c r="R126" s="26">
        <f>IF(DATA_3_M[[#This Row],[TEMP]]="",AVERAGE(DATA_3_M[TEMP]),DATA_3_M[[#This Row],[TEMP]])</f>
        <v>0.16</v>
      </c>
      <c r="S126" s="26">
        <f>ROUND(IF(DATA_3_M[[#This Row],[ATEMP]]="",AVERAGE(DATA_3_M[ATEMP]),DATA_3_M[[#This Row],[ATEMP]]),2)</f>
        <v>0.14000000000000001</v>
      </c>
      <c r="T126" s="48">
        <f>ROUND(IF(DATA_3_M[[#This Row],[HUM]]="",AVERAGE(DATA_3_M[HUM]),DATA_3_M[[#This Row],[HUM]]),2)</f>
        <v>0.47</v>
      </c>
      <c r="U126" s="64">
        <f>TIME(DATA_3_M[[#This Row],[HR]],,)</f>
        <v>0.375</v>
      </c>
      <c r="V126" s="7" t="str">
        <f>TEXT(DATA_3_M[[#This Row],[DTEDAY]],"MMM")</f>
        <v>Feb</v>
      </c>
      <c r="W126" s="7" t="str">
        <f>TEXT(DATA_3_M[[#This Row],[DTEDAY]],"YYY")</f>
        <v>2011</v>
      </c>
      <c r="X126" s="7" t="str" cm="1">
        <f t="array" ref="X126">_xlfn.SWITCH(DATA_3_M[[#This Row],[WEATHERSIT]],1,"CLEAR SKY",2,"MIST SKY",3,"DARK SKY",4,"RAINY &amp; DARK SKY")</f>
        <v>CLEAR SKY</v>
      </c>
      <c r="Y126" s="7" t="str" cm="1">
        <f t="array" ref="Y126">_xlfn.SWITCH(DATA_3_M[[#This Row],[SEASON]],1,"WINTER",2,"SUMMER",3,"MONSOON",4,"POST MONSOON/AUTUMN")</f>
        <v>WINTER</v>
      </c>
    </row>
    <row r="127" spans="1:25" ht="12.75" x14ac:dyDescent="0.2">
      <c r="A127" s="7">
        <v>745</v>
      </c>
      <c r="B127" s="8">
        <v>40577</v>
      </c>
      <c r="C127" s="7">
        <v>1</v>
      </c>
      <c r="D127" s="7">
        <v>0</v>
      </c>
      <c r="E127" s="7">
        <v>2</v>
      </c>
      <c r="F127" s="7">
        <v>10</v>
      </c>
      <c r="G127" s="7" t="b">
        <v>0</v>
      </c>
      <c r="H127" s="7">
        <v>4</v>
      </c>
      <c r="I127" s="7">
        <v>1</v>
      </c>
      <c r="J127" s="26">
        <v>0.18</v>
      </c>
      <c r="K127" s="7">
        <v>0.1515</v>
      </c>
      <c r="L127" s="7">
        <v>0.43</v>
      </c>
      <c r="M127" s="7">
        <v>0.32840000000000003</v>
      </c>
      <c r="N127" s="7">
        <v>2</v>
      </c>
      <c r="O127" s="7">
        <v>50</v>
      </c>
      <c r="P127" s="7">
        <v>52</v>
      </c>
      <c r="Q127" s="7" t="str">
        <f>TEXT(DATA_3_M[[#This Row],[WEEKDAY]]+1,"DDD")</f>
        <v>Thu</v>
      </c>
      <c r="R127" s="26">
        <f>IF(DATA_3_M[[#This Row],[TEMP]]="",AVERAGE(DATA_3_M[TEMP]),DATA_3_M[[#This Row],[TEMP]])</f>
        <v>0.18</v>
      </c>
      <c r="S127" s="26">
        <f>ROUND(IF(DATA_3_M[[#This Row],[ATEMP]]="",AVERAGE(DATA_3_M[ATEMP]),DATA_3_M[[#This Row],[ATEMP]]),2)</f>
        <v>0.15</v>
      </c>
      <c r="T127" s="48">
        <f>ROUND(IF(DATA_3_M[[#This Row],[HUM]]="",AVERAGE(DATA_3_M[HUM]),DATA_3_M[[#This Row],[HUM]]),2)</f>
        <v>0.43</v>
      </c>
      <c r="U127" s="64">
        <f>TIME(DATA_3_M[[#This Row],[HR]],,)</f>
        <v>0.41666666666666669</v>
      </c>
      <c r="V127" s="7" t="str">
        <f>TEXT(DATA_3_M[[#This Row],[DTEDAY]],"MMM")</f>
        <v>Feb</v>
      </c>
      <c r="W127" s="7" t="str">
        <f>TEXT(DATA_3_M[[#This Row],[DTEDAY]],"YYY")</f>
        <v>2011</v>
      </c>
      <c r="X127" s="7" t="str" cm="1">
        <f t="array" ref="X127">_xlfn.SWITCH(DATA_3_M[[#This Row],[WEATHERSIT]],1,"CLEAR SKY",2,"MIST SKY",3,"DARK SKY",4,"RAINY &amp; DARK SKY")</f>
        <v>CLEAR SKY</v>
      </c>
      <c r="Y127" s="7" t="str" cm="1">
        <f t="array" ref="Y127">_xlfn.SWITCH(DATA_3_M[[#This Row],[SEASON]],1,"WINTER",2,"SUMMER",3,"MONSOON",4,"POST MONSOON/AUTUMN")</f>
        <v>WINTER</v>
      </c>
    </row>
    <row r="128" spans="1:25" ht="12.75" x14ac:dyDescent="0.2">
      <c r="A128" s="7">
        <v>746</v>
      </c>
      <c r="B128" s="8">
        <v>40577</v>
      </c>
      <c r="C128" s="7">
        <v>1</v>
      </c>
      <c r="D128" s="7">
        <v>0</v>
      </c>
      <c r="E128" s="7">
        <v>2</v>
      </c>
      <c r="F128" s="7">
        <v>11</v>
      </c>
      <c r="G128" s="7" t="b">
        <v>0</v>
      </c>
      <c r="H128" s="7">
        <v>4</v>
      </c>
      <c r="I128" s="7">
        <v>1</v>
      </c>
      <c r="J128" s="26">
        <v>0.18</v>
      </c>
      <c r="K128" s="7">
        <v>0.13639999999999999</v>
      </c>
      <c r="L128" s="7">
        <v>0.43</v>
      </c>
      <c r="M128" s="7">
        <v>0.44779999999999998</v>
      </c>
      <c r="N128" s="7">
        <v>9</v>
      </c>
      <c r="O128" s="7">
        <v>55</v>
      </c>
      <c r="P128" s="7">
        <v>64</v>
      </c>
      <c r="Q128" s="7" t="str">
        <f>TEXT(DATA_3_M[[#This Row],[WEEKDAY]]+1,"DDD")</f>
        <v>Thu</v>
      </c>
      <c r="R128" s="26">
        <f>IF(DATA_3_M[[#This Row],[TEMP]]="",AVERAGE(DATA_3_M[TEMP]),DATA_3_M[[#This Row],[TEMP]])</f>
        <v>0.18</v>
      </c>
      <c r="S128" s="26">
        <f>ROUND(IF(DATA_3_M[[#This Row],[ATEMP]]="",AVERAGE(DATA_3_M[ATEMP]),DATA_3_M[[#This Row],[ATEMP]]),2)</f>
        <v>0.14000000000000001</v>
      </c>
      <c r="T128" s="48">
        <f>ROUND(IF(DATA_3_M[[#This Row],[HUM]]="",AVERAGE(DATA_3_M[HUM]),DATA_3_M[[#This Row],[HUM]]),2)</f>
        <v>0.43</v>
      </c>
      <c r="U128" s="64">
        <f>TIME(DATA_3_M[[#This Row],[HR]],,)</f>
        <v>0.45833333333333331</v>
      </c>
      <c r="V128" s="7" t="str">
        <f>TEXT(DATA_3_M[[#This Row],[DTEDAY]],"MMM")</f>
        <v>Feb</v>
      </c>
      <c r="W128" s="7" t="str">
        <f>TEXT(DATA_3_M[[#This Row],[DTEDAY]],"YYY")</f>
        <v>2011</v>
      </c>
      <c r="X128" s="7" t="str" cm="1">
        <f t="array" ref="X128">_xlfn.SWITCH(DATA_3_M[[#This Row],[WEATHERSIT]],1,"CLEAR SKY",2,"MIST SKY",3,"DARK SKY",4,"RAINY &amp; DARK SKY")</f>
        <v>CLEAR SKY</v>
      </c>
      <c r="Y128" s="7" t="str" cm="1">
        <f t="array" ref="Y128">_xlfn.SWITCH(DATA_3_M[[#This Row],[SEASON]],1,"WINTER",2,"SUMMER",3,"MONSOON",4,"POST MONSOON/AUTUMN")</f>
        <v>WINTER</v>
      </c>
    </row>
    <row r="129" spans="1:25" ht="12.75" x14ac:dyDescent="0.2">
      <c r="A129" s="7">
        <v>747</v>
      </c>
      <c r="B129" s="8">
        <v>40577</v>
      </c>
      <c r="C129" s="7">
        <v>1</v>
      </c>
      <c r="D129" s="7">
        <v>0</v>
      </c>
      <c r="E129" s="7">
        <v>2</v>
      </c>
      <c r="F129" s="7">
        <v>12</v>
      </c>
      <c r="G129" s="7" t="b">
        <v>0</v>
      </c>
      <c r="H129" s="7">
        <v>4</v>
      </c>
      <c r="I129" s="7">
        <v>1</v>
      </c>
      <c r="J129" s="26">
        <v>0.2</v>
      </c>
      <c r="K129" s="7">
        <v>0.18179999999999999</v>
      </c>
      <c r="L129" s="7">
        <v>0.4</v>
      </c>
      <c r="M129" s="7">
        <v>0.35820000000000002</v>
      </c>
      <c r="N129" s="7">
        <v>2</v>
      </c>
      <c r="O129" s="7">
        <v>67</v>
      </c>
      <c r="P129" s="7">
        <v>69</v>
      </c>
      <c r="Q129" s="7" t="str">
        <f>TEXT(DATA_3_M[[#This Row],[WEEKDAY]]+1,"DDD")</f>
        <v>Thu</v>
      </c>
      <c r="R129" s="26">
        <f>IF(DATA_3_M[[#This Row],[TEMP]]="",AVERAGE(DATA_3_M[TEMP]),DATA_3_M[[#This Row],[TEMP]])</f>
        <v>0.2</v>
      </c>
      <c r="S129" s="26">
        <f>ROUND(IF(DATA_3_M[[#This Row],[ATEMP]]="",AVERAGE(DATA_3_M[ATEMP]),DATA_3_M[[#This Row],[ATEMP]]),2)</f>
        <v>0.18</v>
      </c>
      <c r="T129" s="48">
        <f>ROUND(IF(DATA_3_M[[#This Row],[HUM]]="",AVERAGE(DATA_3_M[HUM]),DATA_3_M[[#This Row],[HUM]]),2)</f>
        <v>0.4</v>
      </c>
      <c r="U129" s="64">
        <f>TIME(DATA_3_M[[#This Row],[HR]],,)</f>
        <v>0.5</v>
      </c>
      <c r="V129" s="7" t="str">
        <f>TEXT(DATA_3_M[[#This Row],[DTEDAY]],"MMM")</f>
        <v>Feb</v>
      </c>
      <c r="W129" s="7" t="str">
        <f>TEXT(DATA_3_M[[#This Row],[DTEDAY]],"YYY")</f>
        <v>2011</v>
      </c>
      <c r="X129" s="7" t="str" cm="1">
        <f t="array" ref="X129">_xlfn.SWITCH(DATA_3_M[[#This Row],[WEATHERSIT]],1,"CLEAR SKY",2,"MIST SKY",3,"DARK SKY",4,"RAINY &amp; DARK SKY")</f>
        <v>CLEAR SKY</v>
      </c>
      <c r="Y129" s="7" t="str" cm="1">
        <f t="array" ref="Y129">_xlfn.SWITCH(DATA_3_M[[#This Row],[SEASON]],1,"WINTER",2,"SUMMER",3,"MONSOON",4,"POST MONSOON/AUTUMN")</f>
        <v>WINTER</v>
      </c>
    </row>
    <row r="130" spans="1:25" ht="12.75" x14ac:dyDescent="0.2">
      <c r="A130" s="7">
        <v>748</v>
      </c>
      <c r="B130" s="8">
        <v>40577</v>
      </c>
      <c r="C130" s="7">
        <v>1</v>
      </c>
      <c r="D130" s="7">
        <v>0</v>
      </c>
      <c r="E130" s="7">
        <v>2</v>
      </c>
      <c r="F130" s="7">
        <v>13</v>
      </c>
      <c r="G130" s="7" t="b">
        <v>0</v>
      </c>
      <c r="H130" s="7">
        <v>4</v>
      </c>
      <c r="I130" s="7">
        <v>1</v>
      </c>
      <c r="J130" s="26">
        <v>0.2</v>
      </c>
      <c r="K130" s="7">
        <v>0.16669999999999999</v>
      </c>
      <c r="L130" s="7">
        <v>0.4</v>
      </c>
      <c r="M130" s="7">
        <v>0.41789999999999999</v>
      </c>
      <c r="N130" s="7">
        <v>4</v>
      </c>
      <c r="O130" s="7">
        <v>47</v>
      </c>
      <c r="P130" s="7">
        <v>51</v>
      </c>
      <c r="Q130" s="7" t="str">
        <f>TEXT(DATA_3_M[[#This Row],[WEEKDAY]]+1,"DDD")</f>
        <v>Thu</v>
      </c>
      <c r="R130" s="26">
        <f>IF(DATA_3_M[[#This Row],[TEMP]]="",AVERAGE(DATA_3_M[TEMP]),DATA_3_M[[#This Row],[TEMP]])</f>
        <v>0.2</v>
      </c>
      <c r="S130" s="26">
        <f>ROUND(IF(DATA_3_M[[#This Row],[ATEMP]]="",AVERAGE(DATA_3_M[ATEMP]),DATA_3_M[[#This Row],[ATEMP]]),2)</f>
        <v>0.17</v>
      </c>
      <c r="T130" s="48">
        <f>ROUND(IF(DATA_3_M[[#This Row],[HUM]]="",AVERAGE(DATA_3_M[HUM]),DATA_3_M[[#This Row],[HUM]]),2)</f>
        <v>0.4</v>
      </c>
      <c r="U130" s="64">
        <f>TIME(DATA_3_M[[#This Row],[HR]],,)</f>
        <v>0.54166666666666663</v>
      </c>
      <c r="V130" s="7" t="str">
        <f>TEXT(DATA_3_M[[#This Row],[DTEDAY]],"MMM")</f>
        <v>Feb</v>
      </c>
      <c r="W130" s="7" t="str">
        <f>TEXT(DATA_3_M[[#This Row],[DTEDAY]],"YYY")</f>
        <v>2011</v>
      </c>
      <c r="X130" s="7" t="str" cm="1">
        <f t="array" ref="X130">_xlfn.SWITCH(DATA_3_M[[#This Row],[WEATHERSIT]],1,"CLEAR SKY",2,"MIST SKY",3,"DARK SKY",4,"RAINY &amp; DARK SKY")</f>
        <v>CLEAR SKY</v>
      </c>
      <c r="Y130" s="7" t="str" cm="1">
        <f t="array" ref="Y130">_xlfn.SWITCH(DATA_3_M[[#This Row],[SEASON]],1,"WINTER",2,"SUMMER",3,"MONSOON",4,"POST MONSOON/AUTUMN")</f>
        <v>WINTER</v>
      </c>
    </row>
    <row r="131" spans="1:25" ht="12.75" x14ac:dyDescent="0.2">
      <c r="A131" s="7">
        <v>749</v>
      </c>
      <c r="B131" s="8">
        <v>40577</v>
      </c>
      <c r="C131" s="7">
        <v>1</v>
      </c>
      <c r="D131" s="7">
        <v>0</v>
      </c>
      <c r="E131" s="7">
        <v>2</v>
      </c>
      <c r="F131" s="7">
        <v>14</v>
      </c>
      <c r="G131" s="7" t="b">
        <v>0</v>
      </c>
      <c r="H131" s="7">
        <v>4</v>
      </c>
      <c r="I131" s="7">
        <v>1</v>
      </c>
      <c r="J131" s="26">
        <v>0.22</v>
      </c>
      <c r="K131" s="7">
        <v>0.19700000000000001</v>
      </c>
      <c r="L131" s="7">
        <v>0.37</v>
      </c>
      <c r="M131" s="7">
        <v>0.3881</v>
      </c>
      <c r="N131" s="7">
        <v>4</v>
      </c>
      <c r="O131" s="7">
        <v>43</v>
      </c>
      <c r="P131" s="7">
        <v>47</v>
      </c>
      <c r="Q131" s="7" t="str">
        <f>TEXT(DATA_3_M[[#This Row],[WEEKDAY]]+1,"DDD")</f>
        <v>Thu</v>
      </c>
      <c r="R131" s="26">
        <f>IF(DATA_3_M[[#This Row],[TEMP]]="",AVERAGE(DATA_3_M[TEMP]),DATA_3_M[[#This Row],[TEMP]])</f>
        <v>0.22</v>
      </c>
      <c r="S131" s="26">
        <f>ROUND(IF(DATA_3_M[[#This Row],[ATEMP]]="",AVERAGE(DATA_3_M[ATEMP]),DATA_3_M[[#This Row],[ATEMP]]),2)</f>
        <v>0.2</v>
      </c>
      <c r="T131" s="48">
        <f>ROUND(IF(DATA_3_M[[#This Row],[HUM]]="",AVERAGE(DATA_3_M[HUM]),DATA_3_M[[#This Row],[HUM]]),2)</f>
        <v>0.37</v>
      </c>
      <c r="U131" s="64">
        <f>TIME(DATA_3_M[[#This Row],[HR]],,)</f>
        <v>0.58333333333333337</v>
      </c>
      <c r="V131" s="7" t="str">
        <f>TEXT(DATA_3_M[[#This Row],[DTEDAY]],"MMM")</f>
        <v>Feb</v>
      </c>
      <c r="W131" s="7" t="str">
        <f>TEXT(DATA_3_M[[#This Row],[DTEDAY]],"YYY")</f>
        <v>2011</v>
      </c>
      <c r="X131" s="7" t="str" cm="1">
        <f t="array" ref="X131">_xlfn.SWITCH(DATA_3_M[[#This Row],[WEATHERSIT]],1,"CLEAR SKY",2,"MIST SKY",3,"DARK SKY",4,"RAINY &amp; DARK SKY")</f>
        <v>CLEAR SKY</v>
      </c>
      <c r="Y131" s="7" t="str" cm="1">
        <f t="array" ref="Y131">_xlfn.SWITCH(DATA_3_M[[#This Row],[SEASON]],1,"WINTER",2,"SUMMER",3,"MONSOON",4,"POST MONSOON/AUTUMN")</f>
        <v>WINTER</v>
      </c>
    </row>
    <row r="132" spans="1:25" ht="12.75" x14ac:dyDescent="0.2">
      <c r="A132" s="7">
        <v>750</v>
      </c>
      <c r="B132" s="8">
        <v>40577</v>
      </c>
      <c r="C132" s="7">
        <v>1</v>
      </c>
      <c r="D132" s="7">
        <v>0</v>
      </c>
      <c r="E132" s="7">
        <v>2</v>
      </c>
      <c r="F132" s="7">
        <v>15</v>
      </c>
      <c r="G132" s="7" t="b">
        <v>0</v>
      </c>
      <c r="H132" s="7">
        <v>4</v>
      </c>
      <c r="I132" s="7">
        <v>1</v>
      </c>
      <c r="J132" s="26">
        <v>0.22</v>
      </c>
      <c r="K132" s="7">
        <v>0.19700000000000001</v>
      </c>
      <c r="L132" s="7">
        <v>0.37</v>
      </c>
      <c r="M132" s="7">
        <v>0.32840000000000003</v>
      </c>
      <c r="N132" s="7">
        <v>4</v>
      </c>
      <c r="O132" s="7">
        <v>56</v>
      </c>
      <c r="P132" s="7">
        <v>60</v>
      </c>
      <c r="Q132" s="7" t="str">
        <f>TEXT(DATA_3_M[[#This Row],[WEEKDAY]]+1,"DDD")</f>
        <v>Thu</v>
      </c>
      <c r="R132" s="26">
        <f>IF(DATA_3_M[[#This Row],[TEMP]]="",AVERAGE(DATA_3_M[TEMP]),DATA_3_M[[#This Row],[TEMP]])</f>
        <v>0.22</v>
      </c>
      <c r="S132" s="26">
        <f>ROUND(IF(DATA_3_M[[#This Row],[ATEMP]]="",AVERAGE(DATA_3_M[ATEMP]),DATA_3_M[[#This Row],[ATEMP]]),2)</f>
        <v>0.2</v>
      </c>
      <c r="T132" s="48">
        <f>ROUND(IF(DATA_3_M[[#This Row],[HUM]]="",AVERAGE(DATA_3_M[HUM]),DATA_3_M[[#This Row],[HUM]]),2)</f>
        <v>0.37</v>
      </c>
      <c r="U132" s="64">
        <f>TIME(DATA_3_M[[#This Row],[HR]],,)</f>
        <v>0.625</v>
      </c>
      <c r="V132" s="7" t="str">
        <f>TEXT(DATA_3_M[[#This Row],[DTEDAY]],"MMM")</f>
        <v>Feb</v>
      </c>
      <c r="W132" s="7" t="str">
        <f>TEXT(DATA_3_M[[#This Row],[DTEDAY]],"YYY")</f>
        <v>2011</v>
      </c>
      <c r="X132" s="7" t="str" cm="1">
        <f t="array" ref="X132">_xlfn.SWITCH(DATA_3_M[[#This Row],[WEATHERSIT]],1,"CLEAR SKY",2,"MIST SKY",3,"DARK SKY",4,"RAINY &amp; DARK SKY")</f>
        <v>CLEAR SKY</v>
      </c>
      <c r="Y132" s="7" t="str" cm="1">
        <f t="array" ref="Y132">_xlfn.SWITCH(DATA_3_M[[#This Row],[SEASON]],1,"WINTER",2,"SUMMER",3,"MONSOON",4,"POST MONSOON/AUTUMN")</f>
        <v>WINTER</v>
      </c>
    </row>
    <row r="133" spans="1:25" ht="12.75" x14ac:dyDescent="0.2">
      <c r="A133" s="7">
        <v>751</v>
      </c>
      <c r="B133" s="8">
        <v>40577</v>
      </c>
      <c r="C133" s="7">
        <v>1</v>
      </c>
      <c r="D133" s="7">
        <v>0</v>
      </c>
      <c r="E133" s="7">
        <v>2</v>
      </c>
      <c r="F133" s="7">
        <v>16</v>
      </c>
      <c r="G133" s="7" t="b">
        <v>0</v>
      </c>
      <c r="H133" s="7">
        <v>4</v>
      </c>
      <c r="I133" s="7">
        <v>1</v>
      </c>
      <c r="J133" s="26">
        <v>0.22</v>
      </c>
      <c r="K133" s="7">
        <v>0.21210000000000001</v>
      </c>
      <c r="L133" s="7">
        <v>0.37</v>
      </c>
      <c r="M133" s="7">
        <v>0.25369999999999998</v>
      </c>
      <c r="N133" s="7">
        <v>5</v>
      </c>
      <c r="O133" s="7">
        <v>73</v>
      </c>
      <c r="P133" s="7">
        <v>78</v>
      </c>
      <c r="Q133" s="7" t="str">
        <f>TEXT(DATA_3_M[[#This Row],[WEEKDAY]]+1,"DDD")</f>
        <v>Thu</v>
      </c>
      <c r="R133" s="26">
        <f>IF(DATA_3_M[[#This Row],[TEMP]]="",AVERAGE(DATA_3_M[TEMP]),DATA_3_M[[#This Row],[TEMP]])</f>
        <v>0.22</v>
      </c>
      <c r="S133" s="26">
        <f>ROUND(IF(DATA_3_M[[#This Row],[ATEMP]]="",AVERAGE(DATA_3_M[ATEMP]),DATA_3_M[[#This Row],[ATEMP]]),2)</f>
        <v>0.21</v>
      </c>
      <c r="T133" s="48">
        <f>ROUND(IF(DATA_3_M[[#This Row],[HUM]]="",AVERAGE(DATA_3_M[HUM]),DATA_3_M[[#This Row],[HUM]]),2)</f>
        <v>0.37</v>
      </c>
      <c r="U133" s="64">
        <f>TIME(DATA_3_M[[#This Row],[HR]],,)</f>
        <v>0.66666666666666663</v>
      </c>
      <c r="V133" s="7" t="str">
        <f>TEXT(DATA_3_M[[#This Row],[DTEDAY]],"MMM")</f>
        <v>Feb</v>
      </c>
      <c r="W133" s="7" t="str">
        <f>TEXT(DATA_3_M[[#This Row],[DTEDAY]],"YYY")</f>
        <v>2011</v>
      </c>
      <c r="X133" s="7" t="str" cm="1">
        <f t="array" ref="X133">_xlfn.SWITCH(DATA_3_M[[#This Row],[WEATHERSIT]],1,"CLEAR SKY",2,"MIST SKY",3,"DARK SKY",4,"RAINY &amp; DARK SKY")</f>
        <v>CLEAR SKY</v>
      </c>
      <c r="Y133" s="7" t="str" cm="1">
        <f t="array" ref="Y133">_xlfn.SWITCH(DATA_3_M[[#This Row],[SEASON]],1,"WINTER",2,"SUMMER",3,"MONSOON",4,"POST MONSOON/AUTUMN")</f>
        <v>WINTER</v>
      </c>
    </row>
    <row r="134" spans="1:25" ht="12.75" x14ac:dyDescent="0.2">
      <c r="A134" s="7">
        <v>752</v>
      </c>
      <c r="B134" s="8">
        <v>40577</v>
      </c>
      <c r="C134" s="7">
        <v>1</v>
      </c>
      <c r="D134" s="7">
        <v>0</v>
      </c>
      <c r="E134" s="7">
        <v>2</v>
      </c>
      <c r="F134" s="7">
        <v>17</v>
      </c>
      <c r="G134" s="7" t="b">
        <v>0</v>
      </c>
      <c r="H134" s="7">
        <v>4</v>
      </c>
      <c r="I134" s="7">
        <v>1</v>
      </c>
      <c r="J134" s="26">
        <v>0.2</v>
      </c>
      <c r="K134" s="7">
        <v>0.19700000000000001</v>
      </c>
      <c r="L134" s="7">
        <v>0.4</v>
      </c>
      <c r="M134" s="7">
        <v>0.19400000000000001</v>
      </c>
      <c r="N134" s="7">
        <v>5</v>
      </c>
      <c r="O134" s="7">
        <v>170</v>
      </c>
      <c r="P134" s="7">
        <v>175</v>
      </c>
      <c r="Q134" s="7" t="str">
        <f>TEXT(DATA_3_M[[#This Row],[WEEKDAY]]+1,"DDD")</f>
        <v>Thu</v>
      </c>
      <c r="R134" s="26">
        <f>IF(DATA_3_M[[#This Row],[TEMP]]="",AVERAGE(DATA_3_M[TEMP]),DATA_3_M[[#This Row],[TEMP]])</f>
        <v>0.2</v>
      </c>
      <c r="S134" s="26">
        <f>ROUND(IF(DATA_3_M[[#This Row],[ATEMP]]="",AVERAGE(DATA_3_M[ATEMP]),DATA_3_M[[#This Row],[ATEMP]]),2)</f>
        <v>0.2</v>
      </c>
      <c r="T134" s="48">
        <f>ROUND(IF(DATA_3_M[[#This Row],[HUM]]="",AVERAGE(DATA_3_M[HUM]),DATA_3_M[[#This Row],[HUM]]),2)</f>
        <v>0.4</v>
      </c>
      <c r="U134" s="64">
        <f>TIME(DATA_3_M[[#This Row],[HR]],,)</f>
        <v>0.70833333333333337</v>
      </c>
      <c r="V134" s="7" t="str">
        <f>TEXT(DATA_3_M[[#This Row],[DTEDAY]],"MMM")</f>
        <v>Feb</v>
      </c>
      <c r="W134" s="7" t="str">
        <f>TEXT(DATA_3_M[[#This Row],[DTEDAY]],"YYY")</f>
        <v>2011</v>
      </c>
      <c r="X134" s="7" t="str" cm="1">
        <f t="array" ref="X134">_xlfn.SWITCH(DATA_3_M[[#This Row],[WEATHERSIT]],1,"CLEAR SKY",2,"MIST SKY",3,"DARK SKY",4,"RAINY &amp; DARK SKY")</f>
        <v>CLEAR SKY</v>
      </c>
      <c r="Y134" s="7" t="str" cm="1">
        <f t="array" ref="Y134">_xlfn.SWITCH(DATA_3_M[[#This Row],[SEASON]],1,"WINTER",2,"SUMMER",3,"MONSOON",4,"POST MONSOON/AUTUMN")</f>
        <v>WINTER</v>
      </c>
    </row>
    <row r="135" spans="1:25" ht="12.75" x14ac:dyDescent="0.2">
      <c r="A135" s="7">
        <v>753</v>
      </c>
      <c r="B135" s="8">
        <v>40577</v>
      </c>
      <c r="C135" s="7">
        <v>1</v>
      </c>
      <c r="D135" s="7">
        <v>0</v>
      </c>
      <c r="E135" s="7">
        <v>2</v>
      </c>
      <c r="F135" s="7">
        <v>18</v>
      </c>
      <c r="G135" s="7" t="b">
        <v>0</v>
      </c>
      <c r="H135" s="7">
        <v>4</v>
      </c>
      <c r="I135" s="7">
        <v>1</v>
      </c>
      <c r="J135" s="26">
        <v>0.2</v>
      </c>
      <c r="K135" s="7">
        <v>0.21210000000000001</v>
      </c>
      <c r="L135" s="7">
        <v>0.4</v>
      </c>
      <c r="M135" s="7">
        <v>0.16420000000000001</v>
      </c>
      <c r="N135" s="7">
        <v>2</v>
      </c>
      <c r="O135" s="7">
        <v>145</v>
      </c>
      <c r="P135" s="7">
        <v>147</v>
      </c>
      <c r="Q135" s="7" t="str">
        <f>TEXT(DATA_3_M[[#This Row],[WEEKDAY]]+1,"DDD")</f>
        <v>Thu</v>
      </c>
      <c r="R135" s="26">
        <f>IF(DATA_3_M[[#This Row],[TEMP]]="",AVERAGE(DATA_3_M[TEMP]),DATA_3_M[[#This Row],[TEMP]])</f>
        <v>0.2</v>
      </c>
      <c r="S135" s="26">
        <f>ROUND(IF(DATA_3_M[[#This Row],[ATEMP]]="",AVERAGE(DATA_3_M[ATEMP]),DATA_3_M[[#This Row],[ATEMP]]),2)</f>
        <v>0.21</v>
      </c>
      <c r="T135" s="48">
        <f>ROUND(IF(DATA_3_M[[#This Row],[HUM]]="",AVERAGE(DATA_3_M[HUM]),DATA_3_M[[#This Row],[HUM]]),2)</f>
        <v>0.4</v>
      </c>
      <c r="U135" s="64">
        <f>TIME(DATA_3_M[[#This Row],[HR]],,)</f>
        <v>0.75</v>
      </c>
      <c r="V135" s="7" t="str">
        <f>TEXT(DATA_3_M[[#This Row],[DTEDAY]],"MMM")</f>
        <v>Feb</v>
      </c>
      <c r="W135" s="7" t="str">
        <f>TEXT(DATA_3_M[[#This Row],[DTEDAY]],"YYY")</f>
        <v>2011</v>
      </c>
      <c r="X135" s="7" t="str" cm="1">
        <f t="array" ref="X135">_xlfn.SWITCH(DATA_3_M[[#This Row],[WEATHERSIT]],1,"CLEAR SKY",2,"MIST SKY",3,"DARK SKY",4,"RAINY &amp; DARK SKY")</f>
        <v>CLEAR SKY</v>
      </c>
      <c r="Y135" s="7" t="str" cm="1">
        <f t="array" ref="Y135">_xlfn.SWITCH(DATA_3_M[[#This Row],[SEASON]],1,"WINTER",2,"SUMMER",3,"MONSOON",4,"POST MONSOON/AUTUMN")</f>
        <v>WINTER</v>
      </c>
    </row>
    <row r="136" spans="1:25" ht="12.75" x14ac:dyDescent="0.2">
      <c r="A136" s="7">
        <v>754</v>
      </c>
      <c r="B136" s="8">
        <v>40577</v>
      </c>
      <c r="C136" s="7">
        <v>1</v>
      </c>
      <c r="D136" s="7">
        <v>0</v>
      </c>
      <c r="E136" s="7">
        <v>2</v>
      </c>
      <c r="F136" s="7">
        <v>19</v>
      </c>
      <c r="G136" s="7" t="b">
        <v>0</v>
      </c>
      <c r="H136" s="7">
        <v>4</v>
      </c>
      <c r="I136" s="7">
        <v>1</v>
      </c>
      <c r="J136" s="26">
        <v>0.2</v>
      </c>
      <c r="K136" s="7">
        <v>0.2576</v>
      </c>
      <c r="L136" s="7">
        <v>0.4</v>
      </c>
      <c r="M136" s="23">
        <v>0</v>
      </c>
      <c r="N136" s="7">
        <v>4</v>
      </c>
      <c r="O136" s="7">
        <v>92</v>
      </c>
      <c r="P136" s="7">
        <v>96</v>
      </c>
      <c r="Q136" s="7" t="str">
        <f>TEXT(DATA_3_M[[#This Row],[WEEKDAY]]+1,"DDD")</f>
        <v>Thu</v>
      </c>
      <c r="R136" s="26">
        <f>IF(DATA_3_M[[#This Row],[TEMP]]="",AVERAGE(DATA_3_M[TEMP]),DATA_3_M[[#This Row],[TEMP]])</f>
        <v>0.2</v>
      </c>
      <c r="S136" s="26">
        <f>ROUND(IF(DATA_3_M[[#This Row],[ATEMP]]="",AVERAGE(DATA_3_M[ATEMP]),DATA_3_M[[#This Row],[ATEMP]]),2)</f>
        <v>0.26</v>
      </c>
      <c r="T136" s="48">
        <f>ROUND(IF(DATA_3_M[[#This Row],[HUM]]="",AVERAGE(DATA_3_M[HUM]),DATA_3_M[[#This Row],[HUM]]),2)</f>
        <v>0.4</v>
      </c>
      <c r="U136" s="64">
        <f>TIME(DATA_3_M[[#This Row],[HR]],,)</f>
        <v>0.79166666666666663</v>
      </c>
      <c r="V136" s="7" t="str">
        <f>TEXT(DATA_3_M[[#This Row],[DTEDAY]],"MMM")</f>
        <v>Feb</v>
      </c>
      <c r="W136" s="7" t="str">
        <f>TEXT(DATA_3_M[[#This Row],[DTEDAY]],"YYY")</f>
        <v>2011</v>
      </c>
      <c r="X136" s="7" t="str" cm="1">
        <f t="array" ref="X136">_xlfn.SWITCH(DATA_3_M[[#This Row],[WEATHERSIT]],1,"CLEAR SKY",2,"MIST SKY",3,"DARK SKY",4,"RAINY &amp; DARK SKY")</f>
        <v>CLEAR SKY</v>
      </c>
      <c r="Y136" s="7" t="str" cm="1">
        <f t="array" ref="Y136">_xlfn.SWITCH(DATA_3_M[[#This Row],[SEASON]],1,"WINTER",2,"SUMMER",3,"MONSOON",4,"POST MONSOON/AUTUMN")</f>
        <v>WINTER</v>
      </c>
    </row>
    <row r="137" spans="1:25" ht="12.75" x14ac:dyDescent="0.2">
      <c r="A137" s="7">
        <v>755</v>
      </c>
      <c r="B137" s="8">
        <v>40577</v>
      </c>
      <c r="C137" s="7">
        <v>1</v>
      </c>
      <c r="D137" s="7">
        <v>0</v>
      </c>
      <c r="E137" s="7">
        <v>2</v>
      </c>
      <c r="F137" s="7">
        <v>20</v>
      </c>
      <c r="G137" s="7" t="b">
        <v>0</v>
      </c>
      <c r="H137" s="7">
        <v>4</v>
      </c>
      <c r="I137" s="7">
        <v>1</v>
      </c>
      <c r="J137" s="26">
        <v>0.2</v>
      </c>
      <c r="K137" s="7">
        <v>0.2273</v>
      </c>
      <c r="L137" s="7">
        <v>0.47</v>
      </c>
      <c r="M137" s="7">
        <v>8.9599999999999999E-2</v>
      </c>
      <c r="N137" s="7">
        <v>1</v>
      </c>
      <c r="O137" s="7">
        <v>108</v>
      </c>
      <c r="P137" s="7">
        <v>109</v>
      </c>
      <c r="Q137" s="7" t="str">
        <f>TEXT(DATA_3_M[[#This Row],[WEEKDAY]]+1,"DDD")</f>
        <v>Thu</v>
      </c>
      <c r="R137" s="26">
        <f>IF(DATA_3_M[[#This Row],[TEMP]]="",AVERAGE(DATA_3_M[TEMP]),DATA_3_M[[#This Row],[TEMP]])</f>
        <v>0.2</v>
      </c>
      <c r="S137" s="26">
        <f>ROUND(IF(DATA_3_M[[#This Row],[ATEMP]]="",AVERAGE(DATA_3_M[ATEMP]),DATA_3_M[[#This Row],[ATEMP]]),2)</f>
        <v>0.23</v>
      </c>
      <c r="T137" s="48">
        <f>ROUND(IF(DATA_3_M[[#This Row],[HUM]]="",AVERAGE(DATA_3_M[HUM]),DATA_3_M[[#This Row],[HUM]]),2)</f>
        <v>0.47</v>
      </c>
      <c r="U137" s="64">
        <f>TIME(DATA_3_M[[#This Row],[HR]],,)</f>
        <v>0.83333333333333337</v>
      </c>
      <c r="V137" s="7" t="str">
        <f>TEXT(DATA_3_M[[#This Row],[DTEDAY]],"MMM")</f>
        <v>Feb</v>
      </c>
      <c r="W137" s="7" t="str">
        <f>TEXT(DATA_3_M[[#This Row],[DTEDAY]],"YYY")</f>
        <v>2011</v>
      </c>
      <c r="X137" s="7" t="str" cm="1">
        <f t="array" ref="X137">_xlfn.SWITCH(DATA_3_M[[#This Row],[WEATHERSIT]],1,"CLEAR SKY",2,"MIST SKY",3,"DARK SKY",4,"RAINY &amp; DARK SKY")</f>
        <v>CLEAR SKY</v>
      </c>
      <c r="Y137" s="7" t="str" cm="1">
        <f t="array" ref="Y137">_xlfn.SWITCH(DATA_3_M[[#This Row],[SEASON]],1,"WINTER",2,"SUMMER",3,"MONSOON",4,"POST MONSOON/AUTUMN")</f>
        <v>WINTER</v>
      </c>
    </row>
    <row r="138" spans="1:25" ht="12.75" x14ac:dyDescent="0.2">
      <c r="A138" s="7">
        <v>756</v>
      </c>
      <c r="B138" s="8">
        <v>40577</v>
      </c>
      <c r="C138" s="7">
        <v>1</v>
      </c>
      <c r="D138" s="7">
        <v>0</v>
      </c>
      <c r="E138" s="7">
        <v>2</v>
      </c>
      <c r="F138" s="7">
        <v>21</v>
      </c>
      <c r="G138" s="7" t="b">
        <v>0</v>
      </c>
      <c r="H138" s="7">
        <v>4</v>
      </c>
      <c r="I138" s="7">
        <v>1</v>
      </c>
      <c r="J138" s="26">
        <v>0.18</v>
      </c>
      <c r="K138" s="7">
        <v>0.21210000000000001</v>
      </c>
      <c r="L138" s="7">
        <v>0.55000000000000004</v>
      </c>
      <c r="M138" s="7">
        <v>0.1045</v>
      </c>
      <c r="N138" s="7">
        <v>1</v>
      </c>
      <c r="O138" s="7">
        <v>53</v>
      </c>
      <c r="P138" s="7">
        <v>54</v>
      </c>
      <c r="Q138" s="7" t="str">
        <f>TEXT(DATA_3_M[[#This Row],[WEEKDAY]]+1,"DDD")</f>
        <v>Thu</v>
      </c>
      <c r="R138" s="26">
        <f>IF(DATA_3_M[[#This Row],[TEMP]]="",AVERAGE(DATA_3_M[TEMP]),DATA_3_M[[#This Row],[TEMP]])</f>
        <v>0.18</v>
      </c>
      <c r="S138" s="26">
        <f>ROUND(IF(DATA_3_M[[#This Row],[ATEMP]]="",AVERAGE(DATA_3_M[ATEMP]),DATA_3_M[[#This Row],[ATEMP]]),2)</f>
        <v>0.21</v>
      </c>
      <c r="T138" s="48">
        <f>ROUND(IF(DATA_3_M[[#This Row],[HUM]]="",AVERAGE(DATA_3_M[HUM]),DATA_3_M[[#This Row],[HUM]]),2)</f>
        <v>0.55000000000000004</v>
      </c>
      <c r="U138" s="64">
        <f>TIME(DATA_3_M[[#This Row],[HR]],,)</f>
        <v>0.875</v>
      </c>
      <c r="V138" s="7" t="str">
        <f>TEXT(DATA_3_M[[#This Row],[DTEDAY]],"MMM")</f>
        <v>Feb</v>
      </c>
      <c r="W138" s="7" t="str">
        <f>TEXT(DATA_3_M[[#This Row],[DTEDAY]],"YYY")</f>
        <v>2011</v>
      </c>
      <c r="X138" s="7" t="str" cm="1">
        <f t="array" ref="X138">_xlfn.SWITCH(DATA_3_M[[#This Row],[WEATHERSIT]],1,"CLEAR SKY",2,"MIST SKY",3,"DARK SKY",4,"RAINY &amp; DARK SKY")</f>
        <v>CLEAR SKY</v>
      </c>
      <c r="Y138" s="7" t="str" cm="1">
        <f t="array" ref="Y138">_xlfn.SWITCH(DATA_3_M[[#This Row],[SEASON]],1,"WINTER",2,"SUMMER",3,"MONSOON",4,"POST MONSOON/AUTUMN")</f>
        <v>WINTER</v>
      </c>
    </row>
    <row r="139" spans="1:25" ht="12.75" x14ac:dyDescent="0.2">
      <c r="A139" s="7">
        <v>757</v>
      </c>
      <c r="B139" s="8">
        <v>40577</v>
      </c>
      <c r="C139" s="7">
        <v>1</v>
      </c>
      <c r="D139" s="7">
        <v>0</v>
      </c>
      <c r="E139" s="7">
        <v>2</v>
      </c>
      <c r="F139" s="7">
        <v>22</v>
      </c>
      <c r="G139" s="7" t="b">
        <v>0</v>
      </c>
      <c r="H139" s="7">
        <v>4</v>
      </c>
      <c r="I139" s="7">
        <v>1</v>
      </c>
      <c r="J139" s="26">
        <v>0.18</v>
      </c>
      <c r="K139" s="7">
        <v>0.21210000000000001</v>
      </c>
      <c r="L139" s="7">
        <v>0.51</v>
      </c>
      <c r="M139" s="7">
        <v>8.9599999999999999E-2</v>
      </c>
      <c r="N139" s="7">
        <v>2</v>
      </c>
      <c r="O139" s="7">
        <v>39</v>
      </c>
      <c r="P139" s="7">
        <v>41</v>
      </c>
      <c r="Q139" s="7" t="str">
        <f>TEXT(DATA_3_M[[#This Row],[WEEKDAY]]+1,"DDD")</f>
        <v>Thu</v>
      </c>
      <c r="R139" s="26">
        <f>IF(DATA_3_M[[#This Row],[TEMP]]="",AVERAGE(DATA_3_M[TEMP]),DATA_3_M[[#This Row],[TEMP]])</f>
        <v>0.18</v>
      </c>
      <c r="S139" s="26">
        <f>ROUND(IF(DATA_3_M[[#This Row],[ATEMP]]="",AVERAGE(DATA_3_M[ATEMP]),DATA_3_M[[#This Row],[ATEMP]]),2)</f>
        <v>0.21</v>
      </c>
      <c r="T139" s="48">
        <f>ROUND(IF(DATA_3_M[[#This Row],[HUM]]="",AVERAGE(DATA_3_M[HUM]),DATA_3_M[[#This Row],[HUM]]),2)</f>
        <v>0.51</v>
      </c>
      <c r="U139" s="64">
        <f>TIME(DATA_3_M[[#This Row],[HR]],,)</f>
        <v>0.91666666666666663</v>
      </c>
      <c r="V139" s="7" t="str">
        <f>TEXT(DATA_3_M[[#This Row],[DTEDAY]],"MMM")</f>
        <v>Feb</v>
      </c>
      <c r="W139" s="7" t="str">
        <f>TEXT(DATA_3_M[[#This Row],[DTEDAY]],"YYY")</f>
        <v>2011</v>
      </c>
      <c r="X139" s="7" t="str" cm="1">
        <f t="array" ref="X139">_xlfn.SWITCH(DATA_3_M[[#This Row],[WEATHERSIT]],1,"CLEAR SKY",2,"MIST SKY",3,"DARK SKY",4,"RAINY &amp; DARK SKY")</f>
        <v>CLEAR SKY</v>
      </c>
      <c r="Y139" s="7" t="str" cm="1">
        <f t="array" ref="Y139">_xlfn.SWITCH(DATA_3_M[[#This Row],[SEASON]],1,"WINTER",2,"SUMMER",3,"MONSOON",4,"POST MONSOON/AUTUMN")</f>
        <v>WINTER</v>
      </c>
    </row>
    <row r="140" spans="1:25" ht="12.75" x14ac:dyDescent="0.2">
      <c r="A140" s="7">
        <v>758</v>
      </c>
      <c r="B140" s="8">
        <v>40577</v>
      </c>
      <c r="C140" s="7">
        <v>1</v>
      </c>
      <c r="D140" s="7">
        <v>0</v>
      </c>
      <c r="E140" s="7">
        <v>2</v>
      </c>
      <c r="F140" s="7">
        <v>23</v>
      </c>
      <c r="G140" s="7" t="b">
        <v>0</v>
      </c>
      <c r="H140" s="7">
        <v>4</v>
      </c>
      <c r="I140" s="7">
        <v>1</v>
      </c>
      <c r="J140" s="26">
        <v>0.2</v>
      </c>
      <c r="K140" s="7">
        <v>0.2273</v>
      </c>
      <c r="L140" s="7">
        <v>0.47</v>
      </c>
      <c r="M140" s="7">
        <v>0.1045</v>
      </c>
      <c r="N140" s="7">
        <v>4</v>
      </c>
      <c r="O140" s="7">
        <v>34</v>
      </c>
      <c r="P140" s="7">
        <v>38</v>
      </c>
      <c r="Q140" s="7" t="str">
        <f>TEXT(DATA_3_M[[#This Row],[WEEKDAY]]+1,"DDD")</f>
        <v>Thu</v>
      </c>
      <c r="R140" s="26">
        <f>IF(DATA_3_M[[#This Row],[TEMP]]="",AVERAGE(DATA_3_M[TEMP]),DATA_3_M[[#This Row],[TEMP]])</f>
        <v>0.2</v>
      </c>
      <c r="S140" s="26">
        <f>ROUND(IF(DATA_3_M[[#This Row],[ATEMP]]="",AVERAGE(DATA_3_M[ATEMP]),DATA_3_M[[#This Row],[ATEMP]]),2)</f>
        <v>0.23</v>
      </c>
      <c r="T140" s="48">
        <f>ROUND(IF(DATA_3_M[[#This Row],[HUM]]="",AVERAGE(DATA_3_M[HUM]),DATA_3_M[[#This Row],[HUM]]),2)</f>
        <v>0.47</v>
      </c>
      <c r="U140" s="64">
        <f>TIME(DATA_3_M[[#This Row],[HR]],,)</f>
        <v>0.95833333333333337</v>
      </c>
      <c r="V140" s="7" t="str">
        <f>TEXT(DATA_3_M[[#This Row],[DTEDAY]],"MMM")</f>
        <v>Feb</v>
      </c>
      <c r="W140" s="7" t="str">
        <f>TEXT(DATA_3_M[[#This Row],[DTEDAY]],"YYY")</f>
        <v>2011</v>
      </c>
      <c r="X140" s="7" t="str" cm="1">
        <f t="array" ref="X140">_xlfn.SWITCH(DATA_3_M[[#This Row],[WEATHERSIT]],1,"CLEAR SKY",2,"MIST SKY",3,"DARK SKY",4,"RAINY &amp; DARK SKY")</f>
        <v>CLEAR SKY</v>
      </c>
      <c r="Y140" s="7" t="str" cm="1">
        <f t="array" ref="Y140">_xlfn.SWITCH(DATA_3_M[[#This Row],[SEASON]],1,"WINTER",2,"SUMMER",3,"MONSOON",4,"POST MONSOON/AUTUMN")</f>
        <v>WINTER</v>
      </c>
    </row>
    <row r="141" spans="1:25" ht="12.75" x14ac:dyDescent="0.2">
      <c r="A141" s="7">
        <v>759</v>
      </c>
      <c r="B141" s="8">
        <v>40578</v>
      </c>
      <c r="C141" s="7">
        <v>1</v>
      </c>
      <c r="D141" s="7">
        <v>0</v>
      </c>
      <c r="E141" s="7">
        <v>2</v>
      </c>
      <c r="F141" s="7">
        <v>0</v>
      </c>
      <c r="G141" s="7" t="b">
        <v>0</v>
      </c>
      <c r="H141" s="7">
        <v>5</v>
      </c>
      <c r="I141" s="7">
        <v>2</v>
      </c>
      <c r="J141" s="26">
        <v>0.2</v>
      </c>
      <c r="K141" s="7">
        <v>0.2576</v>
      </c>
      <c r="L141" s="7">
        <v>0.44</v>
      </c>
      <c r="M141" s="23">
        <v>0</v>
      </c>
      <c r="N141" s="7">
        <v>3</v>
      </c>
      <c r="O141" s="7">
        <v>10</v>
      </c>
      <c r="P141" s="7">
        <v>13</v>
      </c>
      <c r="Q141" s="7" t="str">
        <f>TEXT(DATA_3_M[[#This Row],[WEEKDAY]]+1,"DDD")</f>
        <v>Fri</v>
      </c>
      <c r="R141" s="26">
        <f>IF(DATA_3_M[[#This Row],[TEMP]]="",AVERAGE(DATA_3_M[TEMP]),DATA_3_M[[#This Row],[TEMP]])</f>
        <v>0.2</v>
      </c>
      <c r="S141" s="26">
        <f>ROUND(IF(DATA_3_M[[#This Row],[ATEMP]]="",AVERAGE(DATA_3_M[ATEMP]),DATA_3_M[[#This Row],[ATEMP]]),2)</f>
        <v>0.26</v>
      </c>
      <c r="T141" s="48">
        <f>ROUND(IF(DATA_3_M[[#This Row],[HUM]]="",AVERAGE(DATA_3_M[HUM]),DATA_3_M[[#This Row],[HUM]]),2)</f>
        <v>0.44</v>
      </c>
      <c r="U141" s="64">
        <f>TIME(DATA_3_M[[#This Row],[HR]],,)</f>
        <v>0</v>
      </c>
      <c r="V141" s="7" t="str">
        <f>TEXT(DATA_3_M[[#This Row],[DTEDAY]],"MMM")</f>
        <v>Feb</v>
      </c>
      <c r="W141" s="7" t="str">
        <f>TEXT(DATA_3_M[[#This Row],[DTEDAY]],"YYY")</f>
        <v>2011</v>
      </c>
      <c r="X141" s="7" t="str" cm="1">
        <f t="array" ref="X141">_xlfn.SWITCH(DATA_3_M[[#This Row],[WEATHERSIT]],1,"CLEAR SKY",2,"MIST SKY",3,"DARK SKY",4,"RAINY &amp; DARK SKY")</f>
        <v>MIST SKY</v>
      </c>
      <c r="Y141" s="7" t="str" cm="1">
        <f t="array" ref="Y141">_xlfn.SWITCH(DATA_3_M[[#This Row],[SEASON]],1,"WINTER",2,"SUMMER",3,"MONSOON",4,"POST MONSOON/AUTUMN")</f>
        <v>WINTER</v>
      </c>
    </row>
    <row r="142" spans="1:25" ht="12.75" x14ac:dyDescent="0.2">
      <c r="A142" s="7">
        <v>760</v>
      </c>
      <c r="B142" s="8">
        <v>40578</v>
      </c>
      <c r="C142" s="7">
        <v>1</v>
      </c>
      <c r="D142" s="7">
        <v>0</v>
      </c>
      <c r="E142" s="7">
        <v>2</v>
      </c>
      <c r="F142" s="7">
        <v>1</v>
      </c>
      <c r="G142" s="7" t="b">
        <v>0</v>
      </c>
      <c r="H142" s="7">
        <v>5</v>
      </c>
      <c r="I142" s="7">
        <v>2</v>
      </c>
      <c r="J142" s="26">
        <v>0.16</v>
      </c>
      <c r="K142" s="7">
        <v>0.2273</v>
      </c>
      <c r="L142" s="7">
        <v>0.59</v>
      </c>
      <c r="M142" s="23">
        <v>0</v>
      </c>
      <c r="N142" s="7">
        <v>0</v>
      </c>
      <c r="O142" s="7">
        <v>7</v>
      </c>
      <c r="P142" s="7">
        <v>7</v>
      </c>
      <c r="Q142" s="7" t="str">
        <f>TEXT(DATA_3_M[[#This Row],[WEEKDAY]]+1,"DDD")</f>
        <v>Fri</v>
      </c>
      <c r="R142" s="26">
        <f>IF(DATA_3_M[[#This Row],[TEMP]]="",AVERAGE(DATA_3_M[TEMP]),DATA_3_M[[#This Row],[TEMP]])</f>
        <v>0.16</v>
      </c>
      <c r="S142" s="26">
        <f>ROUND(IF(DATA_3_M[[#This Row],[ATEMP]]="",AVERAGE(DATA_3_M[ATEMP]),DATA_3_M[[#This Row],[ATEMP]]),2)</f>
        <v>0.23</v>
      </c>
      <c r="T142" s="48">
        <f>ROUND(IF(DATA_3_M[[#This Row],[HUM]]="",AVERAGE(DATA_3_M[HUM]),DATA_3_M[[#This Row],[HUM]]),2)</f>
        <v>0.59</v>
      </c>
      <c r="U142" s="64">
        <f>TIME(DATA_3_M[[#This Row],[HR]],,)</f>
        <v>4.1666666666666664E-2</v>
      </c>
      <c r="V142" s="7" t="str">
        <f>TEXT(DATA_3_M[[#This Row],[DTEDAY]],"MMM")</f>
        <v>Feb</v>
      </c>
      <c r="W142" s="7" t="str">
        <f>TEXT(DATA_3_M[[#This Row],[DTEDAY]],"YYY")</f>
        <v>2011</v>
      </c>
      <c r="X142" s="7" t="str" cm="1">
        <f t="array" ref="X142">_xlfn.SWITCH(DATA_3_M[[#This Row],[WEATHERSIT]],1,"CLEAR SKY",2,"MIST SKY",3,"DARK SKY",4,"RAINY &amp; DARK SKY")</f>
        <v>MIST SKY</v>
      </c>
      <c r="Y142" s="7" t="str" cm="1">
        <f t="array" ref="Y142">_xlfn.SWITCH(DATA_3_M[[#This Row],[SEASON]],1,"WINTER",2,"SUMMER",3,"MONSOON",4,"POST MONSOON/AUTUMN")</f>
        <v>WINTER</v>
      </c>
    </row>
    <row r="143" spans="1:25" ht="12.75" x14ac:dyDescent="0.2">
      <c r="A143" s="7">
        <v>761</v>
      </c>
      <c r="B143" s="8">
        <v>40578</v>
      </c>
      <c r="C143" s="7">
        <v>1</v>
      </c>
      <c r="D143" s="7">
        <v>0</v>
      </c>
      <c r="E143" s="7">
        <v>2</v>
      </c>
      <c r="F143" s="7">
        <v>2</v>
      </c>
      <c r="G143" s="7" t="b">
        <v>0</v>
      </c>
      <c r="H143" s="7">
        <v>5</v>
      </c>
      <c r="I143" s="7">
        <v>2</v>
      </c>
      <c r="J143" s="26">
        <v>0.14000000000000001</v>
      </c>
      <c r="K143" s="7">
        <v>0.16669999999999999</v>
      </c>
      <c r="L143" s="7">
        <v>0.63</v>
      </c>
      <c r="M143" s="7">
        <v>0.1045</v>
      </c>
      <c r="N143" s="7">
        <v>0</v>
      </c>
      <c r="O143" s="7">
        <v>1</v>
      </c>
      <c r="P143" s="7">
        <v>1</v>
      </c>
      <c r="Q143" s="7" t="str">
        <f>TEXT(DATA_3_M[[#This Row],[WEEKDAY]]+1,"DDD")</f>
        <v>Fri</v>
      </c>
      <c r="R143" s="26">
        <f>IF(DATA_3_M[[#This Row],[TEMP]]="",AVERAGE(DATA_3_M[TEMP]),DATA_3_M[[#This Row],[TEMP]])</f>
        <v>0.14000000000000001</v>
      </c>
      <c r="S143" s="26">
        <f>ROUND(IF(DATA_3_M[[#This Row],[ATEMP]]="",AVERAGE(DATA_3_M[ATEMP]),DATA_3_M[[#This Row],[ATEMP]]),2)</f>
        <v>0.17</v>
      </c>
      <c r="T143" s="48">
        <f>ROUND(IF(DATA_3_M[[#This Row],[HUM]]="",AVERAGE(DATA_3_M[HUM]),DATA_3_M[[#This Row],[HUM]]),2)</f>
        <v>0.63</v>
      </c>
      <c r="U143" s="64">
        <f>TIME(DATA_3_M[[#This Row],[HR]],,)</f>
        <v>8.3333333333333329E-2</v>
      </c>
      <c r="V143" s="7" t="str">
        <f>TEXT(DATA_3_M[[#This Row],[DTEDAY]],"MMM")</f>
        <v>Feb</v>
      </c>
      <c r="W143" s="7" t="str">
        <f>TEXT(DATA_3_M[[#This Row],[DTEDAY]],"YYY")</f>
        <v>2011</v>
      </c>
      <c r="X143" s="7" t="str" cm="1">
        <f t="array" ref="X143">_xlfn.SWITCH(DATA_3_M[[#This Row],[WEATHERSIT]],1,"CLEAR SKY",2,"MIST SKY",3,"DARK SKY",4,"RAINY &amp; DARK SKY")</f>
        <v>MIST SKY</v>
      </c>
      <c r="Y143" s="7" t="str" cm="1">
        <f t="array" ref="Y143">_xlfn.SWITCH(DATA_3_M[[#This Row],[SEASON]],1,"WINTER",2,"SUMMER",3,"MONSOON",4,"POST MONSOON/AUTUMN")</f>
        <v>WINTER</v>
      </c>
    </row>
    <row r="144" spans="1:25" ht="12.75" x14ac:dyDescent="0.2">
      <c r="A144" s="7">
        <v>762</v>
      </c>
      <c r="B144" s="8">
        <v>40578</v>
      </c>
      <c r="C144" s="7">
        <v>1</v>
      </c>
      <c r="D144" s="7">
        <v>0</v>
      </c>
      <c r="E144" s="7">
        <v>2</v>
      </c>
      <c r="F144" s="7">
        <v>3</v>
      </c>
      <c r="G144" s="7" t="b">
        <v>0</v>
      </c>
      <c r="H144" s="7">
        <v>5</v>
      </c>
      <c r="I144" s="7">
        <v>2</v>
      </c>
      <c r="J144" s="26">
        <v>0.14000000000000001</v>
      </c>
      <c r="K144" s="7">
        <v>0.16669999999999999</v>
      </c>
      <c r="L144" s="7">
        <v>0.63</v>
      </c>
      <c r="M144" s="7">
        <v>0.1045</v>
      </c>
      <c r="N144" s="7">
        <v>0</v>
      </c>
      <c r="O144" s="7">
        <v>1</v>
      </c>
      <c r="P144" s="7">
        <v>1</v>
      </c>
      <c r="Q144" s="7" t="str">
        <f>TEXT(DATA_3_M[[#This Row],[WEEKDAY]]+1,"DDD")</f>
        <v>Fri</v>
      </c>
      <c r="R144" s="26">
        <f>IF(DATA_3_M[[#This Row],[TEMP]]="",AVERAGE(DATA_3_M[TEMP]),DATA_3_M[[#This Row],[TEMP]])</f>
        <v>0.14000000000000001</v>
      </c>
      <c r="S144" s="26">
        <f>ROUND(IF(DATA_3_M[[#This Row],[ATEMP]]="",AVERAGE(DATA_3_M[ATEMP]),DATA_3_M[[#This Row],[ATEMP]]),2)</f>
        <v>0.17</v>
      </c>
      <c r="T144" s="48">
        <f>ROUND(IF(DATA_3_M[[#This Row],[HUM]]="",AVERAGE(DATA_3_M[HUM]),DATA_3_M[[#This Row],[HUM]]),2)</f>
        <v>0.63</v>
      </c>
      <c r="U144" s="64">
        <f>TIME(DATA_3_M[[#This Row],[HR]],,)</f>
        <v>0.125</v>
      </c>
      <c r="V144" s="7" t="str">
        <f>TEXT(DATA_3_M[[#This Row],[DTEDAY]],"MMM")</f>
        <v>Feb</v>
      </c>
      <c r="W144" s="7" t="str">
        <f>TEXT(DATA_3_M[[#This Row],[DTEDAY]],"YYY")</f>
        <v>2011</v>
      </c>
      <c r="X144" s="7" t="str" cm="1">
        <f t="array" ref="X144">_xlfn.SWITCH(DATA_3_M[[#This Row],[WEATHERSIT]],1,"CLEAR SKY",2,"MIST SKY",3,"DARK SKY",4,"RAINY &amp; DARK SKY")</f>
        <v>MIST SKY</v>
      </c>
      <c r="Y144" s="7" t="str" cm="1">
        <f t="array" ref="Y144">_xlfn.SWITCH(DATA_3_M[[#This Row],[SEASON]],1,"WINTER",2,"SUMMER",3,"MONSOON",4,"POST MONSOON/AUTUMN")</f>
        <v>WINTER</v>
      </c>
    </row>
    <row r="145" spans="1:25" ht="12.75" x14ac:dyDescent="0.2">
      <c r="A145" s="7">
        <v>763</v>
      </c>
      <c r="B145" s="8">
        <v>40578</v>
      </c>
      <c r="C145" s="7">
        <v>1</v>
      </c>
      <c r="D145" s="7">
        <v>0</v>
      </c>
      <c r="E145" s="7">
        <v>2</v>
      </c>
      <c r="F145" s="7">
        <v>5</v>
      </c>
      <c r="G145" s="7" t="b">
        <v>0</v>
      </c>
      <c r="H145" s="7">
        <v>5</v>
      </c>
      <c r="I145" s="7">
        <v>2</v>
      </c>
      <c r="J145" s="26">
        <v>0.14000000000000001</v>
      </c>
      <c r="K145" s="7">
        <v>0.1515</v>
      </c>
      <c r="L145" s="7">
        <v>0.63</v>
      </c>
      <c r="M145" s="7">
        <v>0.1343</v>
      </c>
      <c r="N145" s="7">
        <v>0</v>
      </c>
      <c r="O145" s="7">
        <v>7</v>
      </c>
      <c r="P145" s="7">
        <v>7</v>
      </c>
      <c r="Q145" s="7" t="str">
        <f>TEXT(DATA_3_M[[#This Row],[WEEKDAY]]+1,"DDD")</f>
        <v>Fri</v>
      </c>
      <c r="R145" s="26">
        <f>IF(DATA_3_M[[#This Row],[TEMP]]="",AVERAGE(DATA_3_M[TEMP]),DATA_3_M[[#This Row],[TEMP]])</f>
        <v>0.14000000000000001</v>
      </c>
      <c r="S145" s="26">
        <f>ROUND(IF(DATA_3_M[[#This Row],[ATEMP]]="",AVERAGE(DATA_3_M[ATEMP]),DATA_3_M[[#This Row],[ATEMP]]),2)</f>
        <v>0.15</v>
      </c>
      <c r="T145" s="48">
        <f>ROUND(IF(DATA_3_M[[#This Row],[HUM]]="",AVERAGE(DATA_3_M[HUM]),DATA_3_M[[#This Row],[HUM]]),2)</f>
        <v>0.63</v>
      </c>
      <c r="U145" s="64">
        <f>TIME(DATA_3_M[[#This Row],[HR]],,)</f>
        <v>0.20833333333333334</v>
      </c>
      <c r="V145" s="7" t="str">
        <f>TEXT(DATA_3_M[[#This Row],[DTEDAY]],"MMM")</f>
        <v>Feb</v>
      </c>
      <c r="W145" s="7" t="str">
        <f>TEXT(DATA_3_M[[#This Row],[DTEDAY]],"YYY")</f>
        <v>2011</v>
      </c>
      <c r="X145" s="7" t="str" cm="1">
        <f t="array" ref="X145">_xlfn.SWITCH(DATA_3_M[[#This Row],[WEATHERSIT]],1,"CLEAR SKY",2,"MIST SKY",3,"DARK SKY",4,"RAINY &amp; DARK SKY")</f>
        <v>MIST SKY</v>
      </c>
      <c r="Y145" s="7" t="str" cm="1">
        <f t="array" ref="Y145">_xlfn.SWITCH(DATA_3_M[[#This Row],[SEASON]],1,"WINTER",2,"SUMMER",3,"MONSOON",4,"POST MONSOON/AUTUMN")</f>
        <v>WINTER</v>
      </c>
    </row>
    <row r="146" spans="1:25" ht="12.75" x14ac:dyDescent="0.2">
      <c r="A146" s="7">
        <v>764</v>
      </c>
      <c r="B146" s="8">
        <v>40578</v>
      </c>
      <c r="C146" s="7">
        <v>1</v>
      </c>
      <c r="D146" s="7">
        <v>0</v>
      </c>
      <c r="E146" s="7">
        <v>2</v>
      </c>
      <c r="F146" s="7">
        <v>6</v>
      </c>
      <c r="G146" s="7" t="b">
        <v>0</v>
      </c>
      <c r="H146" s="7">
        <v>5</v>
      </c>
      <c r="I146" s="7">
        <v>2</v>
      </c>
      <c r="J146" s="26">
        <v>0.16</v>
      </c>
      <c r="K146" s="7">
        <v>0.2273</v>
      </c>
      <c r="L146" s="7">
        <v>0.55000000000000004</v>
      </c>
      <c r="M146" s="23">
        <v>0</v>
      </c>
      <c r="N146" s="7">
        <v>2</v>
      </c>
      <c r="O146" s="7">
        <v>26</v>
      </c>
      <c r="P146" s="7">
        <v>28</v>
      </c>
      <c r="Q146" s="7" t="str">
        <f>TEXT(DATA_3_M[[#This Row],[WEEKDAY]]+1,"DDD")</f>
        <v>Fri</v>
      </c>
      <c r="R146" s="26">
        <f>IF(DATA_3_M[[#This Row],[TEMP]]="",AVERAGE(DATA_3_M[TEMP]),DATA_3_M[[#This Row],[TEMP]])</f>
        <v>0.16</v>
      </c>
      <c r="S146" s="26">
        <f>ROUND(IF(DATA_3_M[[#This Row],[ATEMP]]="",AVERAGE(DATA_3_M[ATEMP]),DATA_3_M[[#This Row],[ATEMP]]),2)</f>
        <v>0.23</v>
      </c>
      <c r="T146" s="48">
        <f>ROUND(IF(DATA_3_M[[#This Row],[HUM]]="",AVERAGE(DATA_3_M[HUM]),DATA_3_M[[#This Row],[HUM]]),2)</f>
        <v>0.55000000000000004</v>
      </c>
      <c r="U146" s="64">
        <f>TIME(DATA_3_M[[#This Row],[HR]],,)</f>
        <v>0.25</v>
      </c>
      <c r="V146" s="7" t="str">
        <f>TEXT(DATA_3_M[[#This Row],[DTEDAY]],"MMM")</f>
        <v>Feb</v>
      </c>
      <c r="W146" s="7" t="str">
        <f>TEXT(DATA_3_M[[#This Row],[DTEDAY]],"YYY")</f>
        <v>2011</v>
      </c>
      <c r="X146" s="7" t="str" cm="1">
        <f t="array" ref="X146">_xlfn.SWITCH(DATA_3_M[[#This Row],[WEATHERSIT]],1,"CLEAR SKY",2,"MIST SKY",3,"DARK SKY",4,"RAINY &amp; DARK SKY")</f>
        <v>MIST SKY</v>
      </c>
      <c r="Y146" s="7" t="str" cm="1">
        <f t="array" ref="Y146">_xlfn.SWITCH(DATA_3_M[[#This Row],[SEASON]],1,"WINTER",2,"SUMMER",3,"MONSOON",4,"POST MONSOON/AUTUMN")</f>
        <v>WINTER</v>
      </c>
    </row>
    <row r="147" spans="1:25" ht="12.75" x14ac:dyDescent="0.2">
      <c r="A147" s="7">
        <v>765</v>
      </c>
      <c r="B147" s="8">
        <v>40578</v>
      </c>
      <c r="C147" s="7">
        <v>1</v>
      </c>
      <c r="D147" s="7">
        <v>0</v>
      </c>
      <c r="E147" s="7">
        <v>2</v>
      </c>
      <c r="F147" s="7">
        <v>7</v>
      </c>
      <c r="G147" s="7" t="b">
        <v>0</v>
      </c>
      <c r="H147" s="7">
        <v>5</v>
      </c>
      <c r="I147" s="7">
        <v>1</v>
      </c>
      <c r="J147" s="26">
        <v>0.14000000000000001</v>
      </c>
      <c r="K147" s="7">
        <v>0.21210000000000001</v>
      </c>
      <c r="L147" s="7">
        <v>0.59</v>
      </c>
      <c r="M147" s="23">
        <v>0</v>
      </c>
      <c r="N147" s="7">
        <v>0</v>
      </c>
      <c r="O147" s="7">
        <v>87</v>
      </c>
      <c r="P147" s="7">
        <v>87</v>
      </c>
      <c r="Q147" s="7" t="str">
        <f>TEXT(DATA_3_M[[#This Row],[WEEKDAY]]+1,"DDD")</f>
        <v>Fri</v>
      </c>
      <c r="R147" s="26">
        <f>IF(DATA_3_M[[#This Row],[TEMP]]="",AVERAGE(DATA_3_M[TEMP]),DATA_3_M[[#This Row],[TEMP]])</f>
        <v>0.14000000000000001</v>
      </c>
      <c r="S147" s="26">
        <f>ROUND(IF(DATA_3_M[[#This Row],[ATEMP]]="",AVERAGE(DATA_3_M[ATEMP]),DATA_3_M[[#This Row],[ATEMP]]),2)</f>
        <v>0.21</v>
      </c>
      <c r="T147" s="48">
        <f>ROUND(IF(DATA_3_M[[#This Row],[HUM]]="",AVERAGE(DATA_3_M[HUM]),DATA_3_M[[#This Row],[HUM]]),2)</f>
        <v>0.59</v>
      </c>
      <c r="U147" s="64">
        <f>TIME(DATA_3_M[[#This Row],[HR]],,)</f>
        <v>0.29166666666666669</v>
      </c>
      <c r="V147" s="7" t="str">
        <f>TEXT(DATA_3_M[[#This Row],[DTEDAY]],"MMM")</f>
        <v>Feb</v>
      </c>
      <c r="W147" s="7" t="str">
        <f>TEXT(DATA_3_M[[#This Row],[DTEDAY]],"YYY")</f>
        <v>2011</v>
      </c>
      <c r="X147" s="7" t="str" cm="1">
        <f t="array" ref="X147">_xlfn.SWITCH(DATA_3_M[[#This Row],[WEATHERSIT]],1,"CLEAR SKY",2,"MIST SKY",3,"DARK SKY",4,"RAINY &amp; DARK SKY")</f>
        <v>CLEAR SKY</v>
      </c>
      <c r="Y147" s="7" t="str" cm="1">
        <f t="array" ref="Y147">_xlfn.SWITCH(DATA_3_M[[#This Row],[SEASON]],1,"WINTER",2,"SUMMER",3,"MONSOON",4,"POST MONSOON/AUTUMN")</f>
        <v>WINTER</v>
      </c>
    </row>
    <row r="148" spans="1:25" ht="12.75" x14ac:dyDescent="0.2">
      <c r="A148" s="7">
        <v>766</v>
      </c>
      <c r="B148" s="8">
        <v>40578</v>
      </c>
      <c r="C148" s="7">
        <v>1</v>
      </c>
      <c r="D148" s="7">
        <v>0</v>
      </c>
      <c r="E148" s="7">
        <v>2</v>
      </c>
      <c r="F148" s="7">
        <v>8</v>
      </c>
      <c r="G148" s="7" t="b">
        <v>0</v>
      </c>
      <c r="H148" s="7">
        <v>5</v>
      </c>
      <c r="I148" s="7">
        <v>1</v>
      </c>
      <c r="J148" s="26">
        <v>0.14000000000000001</v>
      </c>
      <c r="K148" s="7">
        <v>0.1515</v>
      </c>
      <c r="L148" s="7">
        <v>0.74</v>
      </c>
      <c r="M148" s="7">
        <v>0.1343</v>
      </c>
      <c r="N148" s="7">
        <v>3</v>
      </c>
      <c r="O148" s="7">
        <v>217</v>
      </c>
      <c r="P148" s="7">
        <v>220</v>
      </c>
      <c r="Q148" s="7" t="str">
        <f>TEXT(DATA_3_M[[#This Row],[WEEKDAY]]+1,"DDD")</f>
        <v>Fri</v>
      </c>
      <c r="R148" s="26">
        <f>IF(DATA_3_M[[#This Row],[TEMP]]="",AVERAGE(DATA_3_M[TEMP]),DATA_3_M[[#This Row],[TEMP]])</f>
        <v>0.14000000000000001</v>
      </c>
      <c r="S148" s="26">
        <f>ROUND(IF(DATA_3_M[[#This Row],[ATEMP]]="",AVERAGE(DATA_3_M[ATEMP]),DATA_3_M[[#This Row],[ATEMP]]),2)</f>
        <v>0.15</v>
      </c>
      <c r="T148" s="48">
        <f>ROUND(IF(DATA_3_M[[#This Row],[HUM]]="",AVERAGE(DATA_3_M[HUM]),DATA_3_M[[#This Row],[HUM]]),2)</f>
        <v>0.74</v>
      </c>
      <c r="U148" s="64">
        <f>TIME(DATA_3_M[[#This Row],[HR]],,)</f>
        <v>0.33333333333333331</v>
      </c>
      <c r="V148" s="7" t="str">
        <f>TEXT(DATA_3_M[[#This Row],[DTEDAY]],"MMM")</f>
        <v>Feb</v>
      </c>
      <c r="W148" s="7" t="str">
        <f>TEXT(DATA_3_M[[#This Row],[DTEDAY]],"YYY")</f>
        <v>2011</v>
      </c>
      <c r="X148" s="7" t="str" cm="1">
        <f t="array" ref="X148">_xlfn.SWITCH(DATA_3_M[[#This Row],[WEATHERSIT]],1,"CLEAR SKY",2,"MIST SKY",3,"DARK SKY",4,"RAINY &amp; DARK SKY")</f>
        <v>CLEAR SKY</v>
      </c>
      <c r="Y148" s="7" t="str" cm="1">
        <f t="array" ref="Y148">_xlfn.SWITCH(DATA_3_M[[#This Row],[SEASON]],1,"WINTER",2,"SUMMER",3,"MONSOON",4,"POST MONSOON/AUTUMN")</f>
        <v>WINTER</v>
      </c>
    </row>
    <row r="149" spans="1:25" ht="12.75" x14ac:dyDescent="0.2">
      <c r="A149" s="7">
        <v>767</v>
      </c>
      <c r="B149" s="8">
        <v>40578</v>
      </c>
      <c r="C149" s="7">
        <v>1</v>
      </c>
      <c r="D149" s="7">
        <v>0</v>
      </c>
      <c r="E149" s="7">
        <v>2</v>
      </c>
      <c r="F149" s="7">
        <v>9</v>
      </c>
      <c r="G149" s="7" t="b">
        <v>0</v>
      </c>
      <c r="H149" s="7">
        <v>5</v>
      </c>
      <c r="I149" s="7">
        <v>2</v>
      </c>
      <c r="J149" s="26">
        <v>0.16</v>
      </c>
      <c r="K149" s="7">
        <v>0.18179999999999999</v>
      </c>
      <c r="L149" s="7">
        <v>0.8</v>
      </c>
      <c r="M149" s="7">
        <v>0.1343</v>
      </c>
      <c r="N149" s="7">
        <v>3</v>
      </c>
      <c r="O149" s="7">
        <v>124</v>
      </c>
      <c r="P149" s="7">
        <v>127</v>
      </c>
      <c r="Q149" s="7" t="str">
        <f>TEXT(DATA_3_M[[#This Row],[WEEKDAY]]+1,"DDD")</f>
        <v>Fri</v>
      </c>
      <c r="R149" s="26">
        <f>IF(DATA_3_M[[#This Row],[TEMP]]="",AVERAGE(DATA_3_M[TEMP]),DATA_3_M[[#This Row],[TEMP]])</f>
        <v>0.16</v>
      </c>
      <c r="S149" s="26">
        <f>ROUND(IF(DATA_3_M[[#This Row],[ATEMP]]="",AVERAGE(DATA_3_M[ATEMP]),DATA_3_M[[#This Row],[ATEMP]]),2)</f>
        <v>0.18</v>
      </c>
      <c r="T149" s="48">
        <f>ROUND(IF(DATA_3_M[[#This Row],[HUM]]="",AVERAGE(DATA_3_M[HUM]),DATA_3_M[[#This Row],[HUM]]),2)</f>
        <v>0.8</v>
      </c>
      <c r="U149" s="64">
        <f>TIME(DATA_3_M[[#This Row],[HR]],,)</f>
        <v>0.375</v>
      </c>
      <c r="V149" s="7" t="str">
        <f>TEXT(DATA_3_M[[#This Row],[DTEDAY]],"MMM")</f>
        <v>Feb</v>
      </c>
      <c r="W149" s="7" t="str">
        <f>TEXT(DATA_3_M[[#This Row],[DTEDAY]],"YYY")</f>
        <v>2011</v>
      </c>
      <c r="X149" s="7" t="str" cm="1">
        <f t="array" ref="X149">_xlfn.SWITCH(DATA_3_M[[#This Row],[WEATHERSIT]],1,"CLEAR SKY",2,"MIST SKY",3,"DARK SKY",4,"RAINY &amp; DARK SKY")</f>
        <v>MIST SKY</v>
      </c>
      <c r="Y149" s="7" t="str" cm="1">
        <f t="array" ref="Y149">_xlfn.SWITCH(DATA_3_M[[#This Row],[SEASON]],1,"WINTER",2,"SUMMER",3,"MONSOON",4,"POST MONSOON/AUTUMN")</f>
        <v>WINTER</v>
      </c>
    </row>
    <row r="150" spans="1:25" ht="12.75" x14ac:dyDescent="0.2">
      <c r="A150" s="7">
        <v>768</v>
      </c>
      <c r="B150" s="8">
        <v>40578</v>
      </c>
      <c r="C150" s="7">
        <v>1</v>
      </c>
      <c r="D150" s="7">
        <v>0</v>
      </c>
      <c r="E150" s="7">
        <v>2</v>
      </c>
      <c r="F150" s="7">
        <v>10</v>
      </c>
      <c r="G150" s="7" t="b">
        <v>0</v>
      </c>
      <c r="H150" s="7">
        <v>5</v>
      </c>
      <c r="I150" s="7">
        <v>2</v>
      </c>
      <c r="J150" s="26">
        <v>0.2</v>
      </c>
      <c r="K150" s="7">
        <v>0.21210000000000001</v>
      </c>
      <c r="L150" s="7">
        <v>0.51</v>
      </c>
      <c r="M150" s="7">
        <v>0.1343</v>
      </c>
      <c r="N150" s="7">
        <v>5</v>
      </c>
      <c r="O150" s="7">
        <v>46</v>
      </c>
      <c r="P150" s="7">
        <v>51</v>
      </c>
      <c r="Q150" s="7" t="str">
        <f>TEXT(DATA_3_M[[#This Row],[WEEKDAY]]+1,"DDD")</f>
        <v>Fri</v>
      </c>
      <c r="R150" s="26">
        <f>IF(DATA_3_M[[#This Row],[TEMP]]="",AVERAGE(DATA_3_M[TEMP]),DATA_3_M[[#This Row],[TEMP]])</f>
        <v>0.2</v>
      </c>
      <c r="S150" s="26">
        <f>ROUND(IF(DATA_3_M[[#This Row],[ATEMP]]="",AVERAGE(DATA_3_M[ATEMP]),DATA_3_M[[#This Row],[ATEMP]]),2)</f>
        <v>0.21</v>
      </c>
      <c r="T150" s="48">
        <f>ROUND(IF(DATA_3_M[[#This Row],[HUM]]="",AVERAGE(DATA_3_M[HUM]),DATA_3_M[[#This Row],[HUM]]),2)</f>
        <v>0.51</v>
      </c>
      <c r="U150" s="64">
        <f>TIME(DATA_3_M[[#This Row],[HR]],,)</f>
        <v>0.41666666666666669</v>
      </c>
      <c r="V150" s="7" t="str">
        <f>TEXT(DATA_3_M[[#This Row],[DTEDAY]],"MMM")</f>
        <v>Feb</v>
      </c>
      <c r="W150" s="7" t="str">
        <f>TEXT(DATA_3_M[[#This Row],[DTEDAY]],"YYY")</f>
        <v>2011</v>
      </c>
      <c r="X150" s="7" t="str" cm="1">
        <f t="array" ref="X150">_xlfn.SWITCH(DATA_3_M[[#This Row],[WEATHERSIT]],1,"CLEAR SKY",2,"MIST SKY",3,"DARK SKY",4,"RAINY &amp; DARK SKY")</f>
        <v>MIST SKY</v>
      </c>
      <c r="Y150" s="7" t="str" cm="1">
        <f t="array" ref="Y150">_xlfn.SWITCH(DATA_3_M[[#This Row],[SEASON]],1,"WINTER",2,"SUMMER",3,"MONSOON",4,"POST MONSOON/AUTUMN")</f>
        <v>WINTER</v>
      </c>
    </row>
    <row r="151" spans="1:25" ht="12.75" x14ac:dyDescent="0.2">
      <c r="A151" s="7">
        <v>769</v>
      </c>
      <c r="B151" s="8">
        <v>40578</v>
      </c>
      <c r="C151" s="7">
        <v>1</v>
      </c>
      <c r="D151" s="7">
        <v>0</v>
      </c>
      <c r="E151" s="7">
        <v>2</v>
      </c>
      <c r="F151" s="7">
        <v>11</v>
      </c>
      <c r="G151" s="7" t="b">
        <v>0</v>
      </c>
      <c r="H151" s="7">
        <v>5</v>
      </c>
      <c r="I151" s="7">
        <v>1</v>
      </c>
      <c r="J151" s="26">
        <v>0.22</v>
      </c>
      <c r="K151" s="7">
        <v>0.2273</v>
      </c>
      <c r="L151" s="7">
        <v>0.51</v>
      </c>
      <c r="M151" s="7">
        <v>0.16420000000000001</v>
      </c>
      <c r="N151" s="7">
        <v>3</v>
      </c>
      <c r="O151" s="7">
        <v>61</v>
      </c>
      <c r="P151" s="7">
        <v>64</v>
      </c>
      <c r="Q151" s="7" t="str">
        <f>TEXT(DATA_3_M[[#This Row],[WEEKDAY]]+1,"DDD")</f>
        <v>Fri</v>
      </c>
      <c r="R151" s="26">
        <f>IF(DATA_3_M[[#This Row],[TEMP]]="",AVERAGE(DATA_3_M[TEMP]),DATA_3_M[[#This Row],[TEMP]])</f>
        <v>0.22</v>
      </c>
      <c r="S151" s="26">
        <f>ROUND(IF(DATA_3_M[[#This Row],[ATEMP]]="",AVERAGE(DATA_3_M[ATEMP]),DATA_3_M[[#This Row],[ATEMP]]),2)</f>
        <v>0.23</v>
      </c>
      <c r="T151" s="48">
        <f>ROUND(IF(DATA_3_M[[#This Row],[HUM]]="",AVERAGE(DATA_3_M[HUM]),DATA_3_M[[#This Row],[HUM]]),2)</f>
        <v>0.51</v>
      </c>
      <c r="U151" s="64">
        <f>TIME(DATA_3_M[[#This Row],[HR]],,)</f>
        <v>0.45833333333333331</v>
      </c>
      <c r="V151" s="7" t="str">
        <f>TEXT(DATA_3_M[[#This Row],[DTEDAY]],"MMM")</f>
        <v>Feb</v>
      </c>
      <c r="W151" s="7" t="str">
        <f>TEXT(DATA_3_M[[#This Row],[DTEDAY]],"YYY")</f>
        <v>2011</v>
      </c>
      <c r="X151" s="7" t="str" cm="1">
        <f t="array" ref="X151">_xlfn.SWITCH(DATA_3_M[[#This Row],[WEATHERSIT]],1,"CLEAR SKY",2,"MIST SKY",3,"DARK SKY",4,"RAINY &amp; DARK SKY")</f>
        <v>CLEAR SKY</v>
      </c>
      <c r="Y151" s="7" t="str" cm="1">
        <f t="array" ref="Y151">_xlfn.SWITCH(DATA_3_M[[#This Row],[SEASON]],1,"WINTER",2,"SUMMER",3,"MONSOON",4,"POST MONSOON/AUTUMN")</f>
        <v>WINTER</v>
      </c>
    </row>
    <row r="152" spans="1:25" ht="12.75" x14ac:dyDescent="0.2">
      <c r="A152" s="7">
        <v>770</v>
      </c>
      <c r="B152" s="8">
        <v>40578</v>
      </c>
      <c r="C152" s="7">
        <v>1</v>
      </c>
      <c r="D152" s="7">
        <v>0</v>
      </c>
      <c r="E152" s="7">
        <v>2</v>
      </c>
      <c r="F152" s="7">
        <v>12</v>
      </c>
      <c r="G152" s="7" t="b">
        <v>0</v>
      </c>
      <c r="H152" s="7">
        <v>5</v>
      </c>
      <c r="I152" s="7">
        <v>2</v>
      </c>
      <c r="J152" s="26">
        <v>0.24</v>
      </c>
      <c r="K152" s="7">
        <v>0.2424</v>
      </c>
      <c r="L152" s="7">
        <v>0.48</v>
      </c>
      <c r="M152" s="7">
        <v>0.16420000000000001</v>
      </c>
      <c r="N152" s="7">
        <v>8</v>
      </c>
      <c r="O152" s="7">
        <v>78</v>
      </c>
      <c r="P152" s="7">
        <v>86</v>
      </c>
      <c r="Q152" s="7" t="str">
        <f>TEXT(DATA_3_M[[#This Row],[WEEKDAY]]+1,"DDD")</f>
        <v>Fri</v>
      </c>
      <c r="R152" s="26">
        <f>IF(DATA_3_M[[#This Row],[TEMP]]="",AVERAGE(DATA_3_M[TEMP]),DATA_3_M[[#This Row],[TEMP]])</f>
        <v>0.24</v>
      </c>
      <c r="S152" s="26">
        <f>ROUND(IF(DATA_3_M[[#This Row],[ATEMP]]="",AVERAGE(DATA_3_M[ATEMP]),DATA_3_M[[#This Row],[ATEMP]]),2)</f>
        <v>0.24</v>
      </c>
      <c r="T152" s="48">
        <f>ROUND(IF(DATA_3_M[[#This Row],[HUM]]="",AVERAGE(DATA_3_M[HUM]),DATA_3_M[[#This Row],[HUM]]),2)</f>
        <v>0.48</v>
      </c>
      <c r="U152" s="64">
        <f>TIME(DATA_3_M[[#This Row],[HR]],,)</f>
        <v>0.5</v>
      </c>
      <c r="V152" s="7" t="str">
        <f>TEXT(DATA_3_M[[#This Row],[DTEDAY]],"MMM")</f>
        <v>Feb</v>
      </c>
      <c r="W152" s="7" t="str">
        <f>TEXT(DATA_3_M[[#This Row],[DTEDAY]],"YYY")</f>
        <v>2011</v>
      </c>
      <c r="X152" s="7" t="str" cm="1">
        <f t="array" ref="X152">_xlfn.SWITCH(DATA_3_M[[#This Row],[WEATHERSIT]],1,"CLEAR SKY",2,"MIST SKY",3,"DARK SKY",4,"RAINY &amp; DARK SKY")</f>
        <v>MIST SKY</v>
      </c>
      <c r="Y152" s="7" t="str" cm="1">
        <f t="array" ref="Y152">_xlfn.SWITCH(DATA_3_M[[#This Row],[SEASON]],1,"WINTER",2,"SUMMER",3,"MONSOON",4,"POST MONSOON/AUTUMN")</f>
        <v>WINTER</v>
      </c>
    </row>
    <row r="153" spans="1:25" ht="12.75" x14ac:dyDescent="0.2">
      <c r="A153" s="7">
        <v>771</v>
      </c>
      <c r="B153" s="8">
        <v>40578</v>
      </c>
      <c r="C153" s="7">
        <v>1</v>
      </c>
      <c r="D153" s="7">
        <v>0</v>
      </c>
      <c r="E153" s="7">
        <v>2</v>
      </c>
      <c r="F153" s="7">
        <v>13</v>
      </c>
      <c r="G153" s="7" t="b">
        <v>0</v>
      </c>
      <c r="H153" s="7">
        <v>5</v>
      </c>
      <c r="I153" s="7">
        <v>2</v>
      </c>
      <c r="J153" s="26">
        <v>0.26</v>
      </c>
      <c r="K153" s="7">
        <v>0.2576</v>
      </c>
      <c r="L153" s="7">
        <v>0.5</v>
      </c>
      <c r="M153" s="7">
        <v>0.22389999999999999</v>
      </c>
      <c r="N153" s="7">
        <v>9</v>
      </c>
      <c r="O153" s="7">
        <v>73</v>
      </c>
      <c r="P153" s="7">
        <v>82</v>
      </c>
      <c r="Q153" s="7" t="str">
        <f>TEXT(DATA_3_M[[#This Row],[WEEKDAY]]+1,"DDD")</f>
        <v>Fri</v>
      </c>
      <c r="R153" s="26">
        <f>IF(DATA_3_M[[#This Row],[TEMP]]="",AVERAGE(DATA_3_M[TEMP]),DATA_3_M[[#This Row],[TEMP]])</f>
        <v>0.26</v>
      </c>
      <c r="S153" s="26">
        <f>ROUND(IF(DATA_3_M[[#This Row],[ATEMP]]="",AVERAGE(DATA_3_M[ATEMP]),DATA_3_M[[#This Row],[ATEMP]]),2)</f>
        <v>0.26</v>
      </c>
      <c r="T153" s="48">
        <f>ROUND(IF(DATA_3_M[[#This Row],[HUM]]="",AVERAGE(DATA_3_M[HUM]),DATA_3_M[[#This Row],[HUM]]),2)</f>
        <v>0.5</v>
      </c>
      <c r="U153" s="64">
        <f>TIME(DATA_3_M[[#This Row],[HR]],,)</f>
        <v>0.54166666666666663</v>
      </c>
      <c r="V153" s="7" t="str">
        <f>TEXT(DATA_3_M[[#This Row],[DTEDAY]],"MMM")</f>
        <v>Feb</v>
      </c>
      <c r="W153" s="7" t="str">
        <f>TEXT(DATA_3_M[[#This Row],[DTEDAY]],"YYY")</f>
        <v>2011</v>
      </c>
      <c r="X153" s="7" t="str" cm="1">
        <f t="array" ref="X153">_xlfn.SWITCH(DATA_3_M[[#This Row],[WEATHERSIT]],1,"CLEAR SKY",2,"MIST SKY",3,"DARK SKY",4,"RAINY &amp; DARK SKY")</f>
        <v>MIST SKY</v>
      </c>
      <c r="Y153" s="7" t="str" cm="1">
        <f t="array" ref="Y153">_xlfn.SWITCH(DATA_3_M[[#This Row],[SEASON]],1,"WINTER",2,"SUMMER",3,"MONSOON",4,"POST MONSOON/AUTUMN")</f>
        <v>WINTER</v>
      </c>
    </row>
    <row r="154" spans="1:25" ht="12.75" x14ac:dyDescent="0.2">
      <c r="A154" s="7">
        <v>772</v>
      </c>
      <c r="B154" s="8">
        <v>40578</v>
      </c>
      <c r="C154" s="7">
        <v>1</v>
      </c>
      <c r="D154" s="7">
        <v>0</v>
      </c>
      <c r="E154" s="7">
        <v>2</v>
      </c>
      <c r="F154" s="7">
        <v>14</v>
      </c>
      <c r="G154" s="7" t="b">
        <v>0</v>
      </c>
      <c r="H154" s="7">
        <v>5</v>
      </c>
      <c r="I154" s="7">
        <v>2</v>
      </c>
      <c r="J154" s="26">
        <v>0.28000000000000003</v>
      </c>
      <c r="K154" s="7">
        <v>0.2727</v>
      </c>
      <c r="L154" s="7">
        <v>0.45</v>
      </c>
      <c r="M154" s="7">
        <v>0.16420000000000001</v>
      </c>
      <c r="N154" s="7">
        <v>15</v>
      </c>
      <c r="O154" s="7">
        <v>76</v>
      </c>
      <c r="P154" s="7">
        <v>91</v>
      </c>
      <c r="Q154" s="7" t="str">
        <f>TEXT(DATA_3_M[[#This Row],[WEEKDAY]]+1,"DDD")</f>
        <v>Fri</v>
      </c>
      <c r="R154" s="26">
        <f>IF(DATA_3_M[[#This Row],[TEMP]]="",AVERAGE(DATA_3_M[TEMP]),DATA_3_M[[#This Row],[TEMP]])</f>
        <v>0.28000000000000003</v>
      </c>
      <c r="S154" s="26">
        <f>ROUND(IF(DATA_3_M[[#This Row],[ATEMP]]="",AVERAGE(DATA_3_M[ATEMP]),DATA_3_M[[#This Row],[ATEMP]]),2)</f>
        <v>0.27</v>
      </c>
      <c r="T154" s="48">
        <f>ROUND(IF(DATA_3_M[[#This Row],[HUM]]="",AVERAGE(DATA_3_M[HUM]),DATA_3_M[[#This Row],[HUM]]),2)</f>
        <v>0.45</v>
      </c>
      <c r="U154" s="64">
        <f>TIME(DATA_3_M[[#This Row],[HR]],,)</f>
        <v>0.58333333333333337</v>
      </c>
      <c r="V154" s="7" t="str">
        <f>TEXT(DATA_3_M[[#This Row],[DTEDAY]],"MMM")</f>
        <v>Feb</v>
      </c>
      <c r="W154" s="7" t="str">
        <f>TEXT(DATA_3_M[[#This Row],[DTEDAY]],"YYY")</f>
        <v>2011</v>
      </c>
      <c r="X154" s="7" t="str" cm="1">
        <f t="array" ref="X154">_xlfn.SWITCH(DATA_3_M[[#This Row],[WEATHERSIT]],1,"CLEAR SKY",2,"MIST SKY",3,"DARK SKY",4,"RAINY &amp; DARK SKY")</f>
        <v>MIST SKY</v>
      </c>
      <c r="Y154" s="7" t="str" cm="1">
        <f t="array" ref="Y154">_xlfn.SWITCH(DATA_3_M[[#This Row],[SEASON]],1,"WINTER",2,"SUMMER",3,"MONSOON",4,"POST MONSOON/AUTUMN")</f>
        <v>WINTER</v>
      </c>
    </row>
    <row r="155" spans="1:25" ht="12.75" x14ac:dyDescent="0.2">
      <c r="A155" s="7">
        <v>773</v>
      </c>
      <c r="B155" s="8">
        <v>40578</v>
      </c>
      <c r="C155" s="7">
        <v>1</v>
      </c>
      <c r="D155" s="7">
        <v>0</v>
      </c>
      <c r="E155" s="7">
        <v>2</v>
      </c>
      <c r="F155" s="7">
        <v>15</v>
      </c>
      <c r="G155" s="7" t="b">
        <v>0</v>
      </c>
      <c r="H155" s="7">
        <v>5</v>
      </c>
      <c r="I155" s="7">
        <v>2</v>
      </c>
      <c r="J155" s="26">
        <v>0.28000000000000003</v>
      </c>
      <c r="K155" s="7">
        <v>0.2727</v>
      </c>
      <c r="L155" s="7">
        <v>0.48</v>
      </c>
      <c r="M155" s="7">
        <v>0.25369999999999998</v>
      </c>
      <c r="N155" s="7">
        <v>9</v>
      </c>
      <c r="O155" s="7">
        <v>81</v>
      </c>
      <c r="P155" s="7">
        <v>90</v>
      </c>
      <c r="Q155" s="7" t="str">
        <f>TEXT(DATA_3_M[[#This Row],[WEEKDAY]]+1,"DDD")</f>
        <v>Fri</v>
      </c>
      <c r="R155" s="26">
        <f>IF(DATA_3_M[[#This Row],[TEMP]]="",AVERAGE(DATA_3_M[TEMP]),DATA_3_M[[#This Row],[TEMP]])</f>
        <v>0.28000000000000003</v>
      </c>
      <c r="S155" s="26">
        <f>ROUND(IF(DATA_3_M[[#This Row],[ATEMP]]="",AVERAGE(DATA_3_M[ATEMP]),DATA_3_M[[#This Row],[ATEMP]]),2)</f>
        <v>0.27</v>
      </c>
      <c r="T155" s="48">
        <f>ROUND(IF(DATA_3_M[[#This Row],[HUM]]="",AVERAGE(DATA_3_M[HUM]),DATA_3_M[[#This Row],[HUM]]),2)</f>
        <v>0.48</v>
      </c>
      <c r="U155" s="64">
        <f>TIME(DATA_3_M[[#This Row],[HR]],,)</f>
        <v>0.625</v>
      </c>
      <c r="V155" s="7" t="str">
        <f>TEXT(DATA_3_M[[#This Row],[DTEDAY]],"MMM")</f>
        <v>Feb</v>
      </c>
      <c r="W155" s="7" t="str">
        <f>TEXT(DATA_3_M[[#This Row],[DTEDAY]],"YYY")</f>
        <v>2011</v>
      </c>
      <c r="X155" s="7" t="str" cm="1">
        <f t="array" ref="X155">_xlfn.SWITCH(DATA_3_M[[#This Row],[WEATHERSIT]],1,"CLEAR SKY",2,"MIST SKY",3,"DARK SKY",4,"RAINY &amp; DARK SKY")</f>
        <v>MIST SKY</v>
      </c>
      <c r="Y155" s="7" t="str" cm="1">
        <f t="array" ref="Y155">_xlfn.SWITCH(DATA_3_M[[#This Row],[SEASON]],1,"WINTER",2,"SUMMER",3,"MONSOON",4,"POST MONSOON/AUTUMN")</f>
        <v>WINTER</v>
      </c>
    </row>
    <row r="156" spans="1:25" ht="12.75" x14ac:dyDescent="0.2">
      <c r="A156" s="7">
        <v>774</v>
      </c>
      <c r="B156" s="8">
        <v>40578</v>
      </c>
      <c r="C156" s="7">
        <v>1</v>
      </c>
      <c r="D156" s="7">
        <v>0</v>
      </c>
      <c r="E156" s="7">
        <v>2</v>
      </c>
      <c r="F156" s="7">
        <v>16</v>
      </c>
      <c r="G156" s="7" t="b">
        <v>0</v>
      </c>
      <c r="H156" s="7">
        <v>5</v>
      </c>
      <c r="I156" s="7">
        <v>2</v>
      </c>
      <c r="J156" s="26">
        <v>0.3</v>
      </c>
      <c r="K156" s="7">
        <v>0.28789999999999999</v>
      </c>
      <c r="L156" s="7">
        <v>0.42</v>
      </c>
      <c r="M156" s="7">
        <v>0.22389999999999999</v>
      </c>
      <c r="N156" s="7">
        <v>8</v>
      </c>
      <c r="O156" s="7">
        <v>91</v>
      </c>
      <c r="P156" s="7">
        <v>99</v>
      </c>
      <c r="Q156" s="7" t="str">
        <f>TEXT(DATA_3_M[[#This Row],[WEEKDAY]]+1,"DDD")</f>
        <v>Fri</v>
      </c>
      <c r="R156" s="26">
        <f>IF(DATA_3_M[[#This Row],[TEMP]]="",AVERAGE(DATA_3_M[TEMP]),DATA_3_M[[#This Row],[TEMP]])</f>
        <v>0.3</v>
      </c>
      <c r="S156" s="26">
        <f>ROUND(IF(DATA_3_M[[#This Row],[ATEMP]]="",AVERAGE(DATA_3_M[ATEMP]),DATA_3_M[[#This Row],[ATEMP]]),2)</f>
        <v>0.28999999999999998</v>
      </c>
      <c r="T156" s="48">
        <f>ROUND(IF(DATA_3_M[[#This Row],[HUM]]="",AVERAGE(DATA_3_M[HUM]),DATA_3_M[[#This Row],[HUM]]),2)</f>
        <v>0.42</v>
      </c>
      <c r="U156" s="64">
        <f>TIME(DATA_3_M[[#This Row],[HR]],,)</f>
        <v>0.66666666666666663</v>
      </c>
      <c r="V156" s="7" t="str">
        <f>TEXT(DATA_3_M[[#This Row],[DTEDAY]],"MMM")</f>
        <v>Feb</v>
      </c>
      <c r="W156" s="7" t="str">
        <f>TEXT(DATA_3_M[[#This Row],[DTEDAY]],"YYY")</f>
        <v>2011</v>
      </c>
      <c r="X156" s="7" t="str" cm="1">
        <f t="array" ref="X156">_xlfn.SWITCH(DATA_3_M[[#This Row],[WEATHERSIT]],1,"CLEAR SKY",2,"MIST SKY",3,"DARK SKY",4,"RAINY &amp; DARK SKY")</f>
        <v>MIST SKY</v>
      </c>
      <c r="Y156" s="7" t="str" cm="1">
        <f t="array" ref="Y156">_xlfn.SWITCH(DATA_3_M[[#This Row],[SEASON]],1,"WINTER",2,"SUMMER",3,"MONSOON",4,"POST MONSOON/AUTUMN")</f>
        <v>WINTER</v>
      </c>
    </row>
    <row r="157" spans="1:25" ht="12.75" x14ac:dyDescent="0.2">
      <c r="A157" s="7">
        <v>775</v>
      </c>
      <c r="B157" s="8">
        <v>40578</v>
      </c>
      <c r="C157" s="7">
        <v>1</v>
      </c>
      <c r="D157" s="7">
        <v>0</v>
      </c>
      <c r="E157" s="7">
        <v>2</v>
      </c>
      <c r="F157" s="7">
        <v>17</v>
      </c>
      <c r="G157" s="7" t="b">
        <v>0</v>
      </c>
      <c r="H157" s="7">
        <v>5</v>
      </c>
      <c r="I157" s="7">
        <v>2</v>
      </c>
      <c r="J157" s="26">
        <v>0.26</v>
      </c>
      <c r="K157" s="7">
        <v>0.2727</v>
      </c>
      <c r="L157" s="7">
        <v>0.56000000000000005</v>
      </c>
      <c r="M157" s="7">
        <v>0.1343</v>
      </c>
      <c r="N157" s="7">
        <v>10</v>
      </c>
      <c r="O157" s="7">
        <v>195</v>
      </c>
      <c r="P157" s="7">
        <v>205</v>
      </c>
      <c r="Q157" s="7" t="str">
        <f>TEXT(DATA_3_M[[#This Row],[WEEKDAY]]+1,"DDD")</f>
        <v>Fri</v>
      </c>
      <c r="R157" s="26">
        <f>IF(DATA_3_M[[#This Row],[TEMP]]="",AVERAGE(DATA_3_M[TEMP]),DATA_3_M[[#This Row],[TEMP]])</f>
        <v>0.26</v>
      </c>
      <c r="S157" s="26">
        <f>ROUND(IF(DATA_3_M[[#This Row],[ATEMP]]="",AVERAGE(DATA_3_M[ATEMP]),DATA_3_M[[#This Row],[ATEMP]]),2)</f>
        <v>0.27</v>
      </c>
      <c r="T157" s="48">
        <f>ROUND(IF(DATA_3_M[[#This Row],[HUM]]="",AVERAGE(DATA_3_M[HUM]),DATA_3_M[[#This Row],[HUM]]),2)</f>
        <v>0.56000000000000005</v>
      </c>
      <c r="U157" s="64">
        <f>TIME(DATA_3_M[[#This Row],[HR]],,)</f>
        <v>0.70833333333333337</v>
      </c>
      <c r="V157" s="7" t="str">
        <f>TEXT(DATA_3_M[[#This Row],[DTEDAY]],"MMM")</f>
        <v>Feb</v>
      </c>
      <c r="W157" s="7" t="str">
        <f>TEXT(DATA_3_M[[#This Row],[DTEDAY]],"YYY")</f>
        <v>2011</v>
      </c>
      <c r="X157" s="7" t="str" cm="1">
        <f t="array" ref="X157">_xlfn.SWITCH(DATA_3_M[[#This Row],[WEATHERSIT]],1,"CLEAR SKY",2,"MIST SKY",3,"DARK SKY",4,"RAINY &amp; DARK SKY")</f>
        <v>MIST SKY</v>
      </c>
      <c r="Y157" s="7" t="str" cm="1">
        <f t="array" ref="Y157">_xlfn.SWITCH(DATA_3_M[[#This Row],[SEASON]],1,"WINTER",2,"SUMMER",3,"MONSOON",4,"POST MONSOON/AUTUMN")</f>
        <v>WINTER</v>
      </c>
    </row>
    <row r="158" spans="1:25" ht="12.75" x14ac:dyDescent="0.2">
      <c r="A158" s="7">
        <v>776</v>
      </c>
      <c r="B158" s="8">
        <v>40578</v>
      </c>
      <c r="C158" s="7">
        <v>1</v>
      </c>
      <c r="D158" s="7">
        <v>0</v>
      </c>
      <c r="E158" s="7">
        <v>2</v>
      </c>
      <c r="F158" s="7">
        <v>18</v>
      </c>
      <c r="G158" s="7" t="b">
        <v>0</v>
      </c>
      <c r="H158" s="7">
        <v>5</v>
      </c>
      <c r="I158" s="7">
        <v>2</v>
      </c>
      <c r="J158" s="26">
        <v>0.24</v>
      </c>
      <c r="K158" s="7">
        <v>0.2576</v>
      </c>
      <c r="L158" s="7">
        <v>0.6</v>
      </c>
      <c r="M158" s="7">
        <v>0.1045</v>
      </c>
      <c r="N158" s="7">
        <v>3</v>
      </c>
      <c r="O158" s="7">
        <v>152</v>
      </c>
      <c r="P158" s="7">
        <v>155</v>
      </c>
      <c r="Q158" s="7" t="str">
        <f>TEXT(DATA_3_M[[#This Row],[WEEKDAY]]+1,"DDD")</f>
        <v>Fri</v>
      </c>
      <c r="R158" s="26">
        <f>IF(DATA_3_M[[#This Row],[TEMP]]="",AVERAGE(DATA_3_M[TEMP]),DATA_3_M[[#This Row],[TEMP]])</f>
        <v>0.24</v>
      </c>
      <c r="S158" s="26">
        <f>ROUND(IF(DATA_3_M[[#This Row],[ATEMP]]="",AVERAGE(DATA_3_M[ATEMP]),DATA_3_M[[#This Row],[ATEMP]]),2)</f>
        <v>0.26</v>
      </c>
      <c r="T158" s="48">
        <f>ROUND(IF(DATA_3_M[[#This Row],[HUM]]="",AVERAGE(DATA_3_M[HUM]),DATA_3_M[[#This Row],[HUM]]),2)</f>
        <v>0.6</v>
      </c>
      <c r="U158" s="64">
        <f>TIME(DATA_3_M[[#This Row],[HR]],,)</f>
        <v>0.75</v>
      </c>
      <c r="V158" s="7" t="str">
        <f>TEXT(DATA_3_M[[#This Row],[DTEDAY]],"MMM")</f>
        <v>Feb</v>
      </c>
      <c r="W158" s="7" t="str">
        <f>TEXT(DATA_3_M[[#This Row],[DTEDAY]],"YYY")</f>
        <v>2011</v>
      </c>
      <c r="X158" s="7" t="str" cm="1">
        <f t="array" ref="X158">_xlfn.SWITCH(DATA_3_M[[#This Row],[WEATHERSIT]],1,"CLEAR SKY",2,"MIST SKY",3,"DARK SKY",4,"RAINY &amp; DARK SKY")</f>
        <v>MIST SKY</v>
      </c>
      <c r="Y158" s="7" t="str" cm="1">
        <f t="array" ref="Y158">_xlfn.SWITCH(DATA_3_M[[#This Row],[SEASON]],1,"WINTER",2,"SUMMER",3,"MONSOON",4,"POST MONSOON/AUTUMN")</f>
        <v>WINTER</v>
      </c>
    </row>
    <row r="159" spans="1:25" ht="12.75" x14ac:dyDescent="0.2">
      <c r="A159" s="7">
        <v>777</v>
      </c>
      <c r="B159" s="8">
        <v>40578</v>
      </c>
      <c r="C159" s="7">
        <v>1</v>
      </c>
      <c r="D159" s="7">
        <v>0</v>
      </c>
      <c r="E159" s="7">
        <v>2</v>
      </c>
      <c r="F159" s="7">
        <v>19</v>
      </c>
      <c r="G159" s="7" t="b">
        <v>0</v>
      </c>
      <c r="H159" s="7">
        <v>5</v>
      </c>
      <c r="I159" s="7">
        <v>2</v>
      </c>
      <c r="J159" s="26">
        <v>0.24</v>
      </c>
      <c r="K159" s="7">
        <v>0.2424</v>
      </c>
      <c r="L159" s="7">
        <v>0.65</v>
      </c>
      <c r="M159" s="7">
        <v>0.1343</v>
      </c>
      <c r="N159" s="7">
        <v>1</v>
      </c>
      <c r="O159" s="7">
        <v>102</v>
      </c>
      <c r="P159" s="7">
        <v>103</v>
      </c>
      <c r="Q159" s="7" t="str">
        <f>TEXT(DATA_3_M[[#This Row],[WEEKDAY]]+1,"DDD")</f>
        <v>Fri</v>
      </c>
      <c r="R159" s="26">
        <f>IF(DATA_3_M[[#This Row],[TEMP]]="",AVERAGE(DATA_3_M[TEMP]),DATA_3_M[[#This Row],[TEMP]])</f>
        <v>0.24</v>
      </c>
      <c r="S159" s="26">
        <f>ROUND(IF(DATA_3_M[[#This Row],[ATEMP]]="",AVERAGE(DATA_3_M[ATEMP]),DATA_3_M[[#This Row],[ATEMP]]),2)</f>
        <v>0.24</v>
      </c>
      <c r="T159" s="48">
        <f>ROUND(IF(DATA_3_M[[#This Row],[HUM]]="",AVERAGE(DATA_3_M[HUM]),DATA_3_M[[#This Row],[HUM]]),2)</f>
        <v>0.65</v>
      </c>
      <c r="U159" s="64">
        <f>TIME(DATA_3_M[[#This Row],[HR]],,)</f>
        <v>0.79166666666666663</v>
      </c>
      <c r="V159" s="7" t="str">
        <f>TEXT(DATA_3_M[[#This Row],[DTEDAY]],"MMM")</f>
        <v>Feb</v>
      </c>
      <c r="W159" s="7" t="str">
        <f>TEXT(DATA_3_M[[#This Row],[DTEDAY]],"YYY")</f>
        <v>2011</v>
      </c>
      <c r="X159" s="7" t="str" cm="1">
        <f t="array" ref="X159">_xlfn.SWITCH(DATA_3_M[[#This Row],[WEATHERSIT]],1,"CLEAR SKY",2,"MIST SKY",3,"DARK SKY",4,"RAINY &amp; DARK SKY")</f>
        <v>MIST SKY</v>
      </c>
      <c r="Y159" s="7" t="str" cm="1">
        <f t="array" ref="Y159">_xlfn.SWITCH(DATA_3_M[[#This Row],[SEASON]],1,"WINTER",2,"SUMMER",3,"MONSOON",4,"POST MONSOON/AUTUMN")</f>
        <v>WINTER</v>
      </c>
    </row>
    <row r="160" spans="1:25" ht="12.75" x14ac:dyDescent="0.2">
      <c r="A160" s="7">
        <v>778</v>
      </c>
      <c r="B160" s="8">
        <v>40578</v>
      </c>
      <c r="C160" s="7">
        <v>1</v>
      </c>
      <c r="D160" s="7">
        <v>0</v>
      </c>
      <c r="E160" s="7">
        <v>2</v>
      </c>
      <c r="F160" s="7">
        <v>20</v>
      </c>
      <c r="G160" s="7" t="b">
        <v>0</v>
      </c>
      <c r="H160" s="7">
        <v>5</v>
      </c>
      <c r="I160" s="7">
        <v>2</v>
      </c>
      <c r="J160" s="26">
        <v>0.24</v>
      </c>
      <c r="K160" s="7">
        <v>0.2424</v>
      </c>
      <c r="L160" s="7">
        <v>0.65</v>
      </c>
      <c r="M160" s="7">
        <v>0.16420000000000001</v>
      </c>
      <c r="N160" s="7">
        <v>2</v>
      </c>
      <c r="O160" s="7">
        <v>69</v>
      </c>
      <c r="P160" s="7">
        <v>71</v>
      </c>
      <c r="Q160" s="7" t="str">
        <f>TEXT(DATA_3_M[[#This Row],[WEEKDAY]]+1,"DDD")</f>
        <v>Fri</v>
      </c>
      <c r="R160" s="26">
        <f>IF(DATA_3_M[[#This Row],[TEMP]]="",AVERAGE(DATA_3_M[TEMP]),DATA_3_M[[#This Row],[TEMP]])</f>
        <v>0.24</v>
      </c>
      <c r="S160" s="26">
        <f>ROUND(IF(DATA_3_M[[#This Row],[ATEMP]]="",AVERAGE(DATA_3_M[ATEMP]),DATA_3_M[[#This Row],[ATEMP]]),2)</f>
        <v>0.24</v>
      </c>
      <c r="T160" s="48">
        <f>ROUND(IF(DATA_3_M[[#This Row],[HUM]]="",AVERAGE(DATA_3_M[HUM]),DATA_3_M[[#This Row],[HUM]]),2)</f>
        <v>0.65</v>
      </c>
      <c r="U160" s="64">
        <f>TIME(DATA_3_M[[#This Row],[HR]],,)</f>
        <v>0.83333333333333337</v>
      </c>
      <c r="V160" s="7" t="str">
        <f>TEXT(DATA_3_M[[#This Row],[DTEDAY]],"MMM")</f>
        <v>Feb</v>
      </c>
      <c r="W160" s="7" t="str">
        <f>TEXT(DATA_3_M[[#This Row],[DTEDAY]],"YYY")</f>
        <v>2011</v>
      </c>
      <c r="X160" s="7" t="str" cm="1">
        <f t="array" ref="X160">_xlfn.SWITCH(DATA_3_M[[#This Row],[WEATHERSIT]],1,"CLEAR SKY",2,"MIST SKY",3,"DARK SKY",4,"RAINY &amp; DARK SKY")</f>
        <v>MIST SKY</v>
      </c>
      <c r="Y160" s="7" t="str" cm="1">
        <f t="array" ref="Y160">_xlfn.SWITCH(DATA_3_M[[#This Row],[SEASON]],1,"WINTER",2,"SUMMER",3,"MONSOON",4,"POST MONSOON/AUTUMN")</f>
        <v>WINTER</v>
      </c>
    </row>
    <row r="161" spans="1:25" ht="12.75" x14ac:dyDescent="0.2">
      <c r="A161" s="7">
        <v>779</v>
      </c>
      <c r="B161" s="8">
        <v>40578</v>
      </c>
      <c r="C161" s="7">
        <v>1</v>
      </c>
      <c r="D161" s="7">
        <v>0</v>
      </c>
      <c r="E161" s="7">
        <v>2</v>
      </c>
      <c r="F161" s="7">
        <v>21</v>
      </c>
      <c r="G161" s="7" t="b">
        <v>0</v>
      </c>
      <c r="H161" s="7">
        <v>5</v>
      </c>
      <c r="I161" s="7">
        <v>2</v>
      </c>
      <c r="J161" s="26">
        <v>0.24</v>
      </c>
      <c r="K161" s="7">
        <v>0.2424</v>
      </c>
      <c r="L161" s="7">
        <v>0.7</v>
      </c>
      <c r="M161" s="7">
        <v>0.16420000000000001</v>
      </c>
      <c r="N161" s="7">
        <v>2</v>
      </c>
      <c r="O161" s="7">
        <v>41</v>
      </c>
      <c r="P161" s="7">
        <v>43</v>
      </c>
      <c r="Q161" s="7" t="str">
        <f>TEXT(DATA_3_M[[#This Row],[WEEKDAY]]+1,"DDD")</f>
        <v>Fri</v>
      </c>
      <c r="R161" s="26">
        <f>IF(DATA_3_M[[#This Row],[TEMP]]="",AVERAGE(DATA_3_M[TEMP]),DATA_3_M[[#This Row],[TEMP]])</f>
        <v>0.24</v>
      </c>
      <c r="S161" s="26">
        <f>ROUND(IF(DATA_3_M[[#This Row],[ATEMP]]="",AVERAGE(DATA_3_M[ATEMP]),DATA_3_M[[#This Row],[ATEMP]]),2)</f>
        <v>0.24</v>
      </c>
      <c r="T161" s="48">
        <f>ROUND(IF(DATA_3_M[[#This Row],[HUM]]="",AVERAGE(DATA_3_M[HUM]),DATA_3_M[[#This Row],[HUM]]),2)</f>
        <v>0.7</v>
      </c>
      <c r="U161" s="64">
        <f>TIME(DATA_3_M[[#This Row],[HR]],,)</f>
        <v>0.875</v>
      </c>
      <c r="V161" s="7" t="str">
        <f>TEXT(DATA_3_M[[#This Row],[DTEDAY]],"MMM")</f>
        <v>Feb</v>
      </c>
      <c r="W161" s="7" t="str">
        <f>TEXT(DATA_3_M[[#This Row],[DTEDAY]],"YYY")</f>
        <v>2011</v>
      </c>
      <c r="X161" s="7" t="str" cm="1">
        <f t="array" ref="X161">_xlfn.SWITCH(DATA_3_M[[#This Row],[WEATHERSIT]],1,"CLEAR SKY",2,"MIST SKY",3,"DARK SKY",4,"RAINY &amp; DARK SKY")</f>
        <v>MIST SKY</v>
      </c>
      <c r="Y161" s="7" t="str" cm="1">
        <f t="array" ref="Y161">_xlfn.SWITCH(DATA_3_M[[#This Row],[SEASON]],1,"WINTER",2,"SUMMER",3,"MONSOON",4,"POST MONSOON/AUTUMN")</f>
        <v>WINTER</v>
      </c>
    </row>
    <row r="162" spans="1:25" ht="12.75" x14ac:dyDescent="0.2">
      <c r="A162" s="7">
        <v>780</v>
      </c>
      <c r="B162" s="8">
        <v>40578</v>
      </c>
      <c r="C162" s="7">
        <v>1</v>
      </c>
      <c r="D162" s="7">
        <v>0</v>
      </c>
      <c r="E162" s="7">
        <v>2</v>
      </c>
      <c r="F162" s="7">
        <v>22</v>
      </c>
      <c r="G162" s="7" t="b">
        <v>0</v>
      </c>
      <c r="H162" s="7">
        <v>5</v>
      </c>
      <c r="I162" s="7">
        <v>2</v>
      </c>
      <c r="J162" s="26">
        <v>0.24</v>
      </c>
      <c r="K162" s="7">
        <v>0.2424</v>
      </c>
      <c r="L162" s="7">
        <v>0.65</v>
      </c>
      <c r="M162" s="7">
        <v>0.16420000000000001</v>
      </c>
      <c r="N162" s="7">
        <v>1</v>
      </c>
      <c r="O162" s="7">
        <v>45</v>
      </c>
      <c r="P162" s="7">
        <v>46</v>
      </c>
      <c r="Q162" s="7" t="str">
        <f>TEXT(DATA_3_M[[#This Row],[WEEKDAY]]+1,"DDD")</f>
        <v>Fri</v>
      </c>
      <c r="R162" s="26">
        <f>IF(DATA_3_M[[#This Row],[TEMP]]="",AVERAGE(DATA_3_M[TEMP]),DATA_3_M[[#This Row],[TEMP]])</f>
        <v>0.24</v>
      </c>
      <c r="S162" s="26">
        <f>ROUND(IF(DATA_3_M[[#This Row],[ATEMP]]="",AVERAGE(DATA_3_M[ATEMP]),DATA_3_M[[#This Row],[ATEMP]]),2)</f>
        <v>0.24</v>
      </c>
      <c r="T162" s="48">
        <f>ROUND(IF(DATA_3_M[[#This Row],[HUM]]="",AVERAGE(DATA_3_M[HUM]),DATA_3_M[[#This Row],[HUM]]),2)</f>
        <v>0.65</v>
      </c>
      <c r="U162" s="64">
        <f>TIME(DATA_3_M[[#This Row],[HR]],,)</f>
        <v>0.91666666666666663</v>
      </c>
      <c r="V162" s="7" t="str">
        <f>TEXT(DATA_3_M[[#This Row],[DTEDAY]],"MMM")</f>
        <v>Feb</v>
      </c>
      <c r="W162" s="7" t="str">
        <f>TEXT(DATA_3_M[[#This Row],[DTEDAY]],"YYY")</f>
        <v>2011</v>
      </c>
      <c r="X162" s="7" t="str" cm="1">
        <f t="array" ref="X162">_xlfn.SWITCH(DATA_3_M[[#This Row],[WEATHERSIT]],1,"CLEAR SKY",2,"MIST SKY",3,"DARK SKY",4,"RAINY &amp; DARK SKY")</f>
        <v>MIST SKY</v>
      </c>
      <c r="Y162" s="7" t="str" cm="1">
        <f t="array" ref="Y162">_xlfn.SWITCH(DATA_3_M[[#This Row],[SEASON]],1,"WINTER",2,"SUMMER",3,"MONSOON",4,"POST MONSOON/AUTUMN")</f>
        <v>WINTER</v>
      </c>
    </row>
    <row r="163" spans="1:25" ht="12.75" x14ac:dyDescent="0.2">
      <c r="A163" s="7">
        <v>781</v>
      </c>
      <c r="B163" s="8">
        <v>40578</v>
      </c>
      <c r="C163" s="7">
        <v>1</v>
      </c>
      <c r="D163" s="7">
        <v>0</v>
      </c>
      <c r="E163" s="7">
        <v>2</v>
      </c>
      <c r="F163" s="7">
        <v>23</v>
      </c>
      <c r="G163" s="7" t="b">
        <v>0</v>
      </c>
      <c r="H163" s="7">
        <v>5</v>
      </c>
      <c r="I163" s="7">
        <v>2</v>
      </c>
      <c r="J163" s="26">
        <v>0.24</v>
      </c>
      <c r="K163" s="7">
        <v>0.2424</v>
      </c>
      <c r="L163" s="7">
        <v>0.7</v>
      </c>
      <c r="M163" s="7">
        <v>0.1343</v>
      </c>
      <c r="N163" s="7">
        <v>1</v>
      </c>
      <c r="O163" s="7">
        <v>30</v>
      </c>
      <c r="P163" s="7">
        <v>31</v>
      </c>
      <c r="Q163" s="7" t="str">
        <f>TEXT(DATA_3_M[[#This Row],[WEEKDAY]]+1,"DDD")</f>
        <v>Fri</v>
      </c>
      <c r="R163" s="26">
        <f>IF(DATA_3_M[[#This Row],[TEMP]]="",AVERAGE(DATA_3_M[TEMP]),DATA_3_M[[#This Row],[TEMP]])</f>
        <v>0.24</v>
      </c>
      <c r="S163" s="26">
        <f>ROUND(IF(DATA_3_M[[#This Row],[ATEMP]]="",AVERAGE(DATA_3_M[ATEMP]),DATA_3_M[[#This Row],[ATEMP]]),2)</f>
        <v>0.24</v>
      </c>
      <c r="T163" s="48">
        <f>ROUND(IF(DATA_3_M[[#This Row],[HUM]]="",AVERAGE(DATA_3_M[HUM]),DATA_3_M[[#This Row],[HUM]]),2)</f>
        <v>0.7</v>
      </c>
      <c r="U163" s="64">
        <f>TIME(DATA_3_M[[#This Row],[HR]],,)</f>
        <v>0.95833333333333337</v>
      </c>
      <c r="V163" s="7" t="str">
        <f>TEXT(DATA_3_M[[#This Row],[DTEDAY]],"MMM")</f>
        <v>Feb</v>
      </c>
      <c r="W163" s="7" t="str">
        <f>TEXT(DATA_3_M[[#This Row],[DTEDAY]],"YYY")</f>
        <v>2011</v>
      </c>
      <c r="X163" s="7" t="str" cm="1">
        <f t="array" ref="X163">_xlfn.SWITCH(DATA_3_M[[#This Row],[WEATHERSIT]],1,"CLEAR SKY",2,"MIST SKY",3,"DARK SKY",4,"RAINY &amp; DARK SKY")</f>
        <v>MIST SKY</v>
      </c>
      <c r="Y163" s="7" t="str" cm="1">
        <f t="array" ref="Y163">_xlfn.SWITCH(DATA_3_M[[#This Row],[SEASON]],1,"WINTER",2,"SUMMER",3,"MONSOON",4,"POST MONSOON/AUTUMN")</f>
        <v>WINTER</v>
      </c>
    </row>
    <row r="164" spans="1:25" ht="12.75" x14ac:dyDescent="0.2">
      <c r="A164" s="7">
        <v>782</v>
      </c>
      <c r="B164" s="8">
        <v>40579</v>
      </c>
      <c r="C164" s="7">
        <v>1</v>
      </c>
      <c r="D164" s="7">
        <v>0</v>
      </c>
      <c r="E164" s="7">
        <v>2</v>
      </c>
      <c r="F164" s="7">
        <v>0</v>
      </c>
      <c r="G164" s="7" t="b">
        <v>0</v>
      </c>
      <c r="H164" s="7">
        <v>6</v>
      </c>
      <c r="I164" s="7">
        <v>2</v>
      </c>
      <c r="J164" s="26">
        <v>0.24</v>
      </c>
      <c r="K164" s="7">
        <v>0.2424</v>
      </c>
      <c r="L164" s="7">
        <v>0.7</v>
      </c>
      <c r="M164" s="7">
        <v>0.16420000000000001</v>
      </c>
      <c r="N164" s="7">
        <v>3</v>
      </c>
      <c r="O164" s="7">
        <v>36</v>
      </c>
      <c r="P164" s="7">
        <v>39</v>
      </c>
      <c r="Q164" s="7" t="str">
        <f>TEXT(DATA_3_M[[#This Row],[WEEKDAY]]+1,"DDD")</f>
        <v>Sat</v>
      </c>
      <c r="R164" s="26">
        <f>IF(DATA_3_M[[#This Row],[TEMP]]="",AVERAGE(DATA_3_M[TEMP]),DATA_3_M[[#This Row],[TEMP]])</f>
        <v>0.24</v>
      </c>
      <c r="S164" s="26">
        <f>ROUND(IF(DATA_3_M[[#This Row],[ATEMP]]="",AVERAGE(DATA_3_M[ATEMP]),DATA_3_M[[#This Row],[ATEMP]]),2)</f>
        <v>0.24</v>
      </c>
      <c r="T164" s="48">
        <f>ROUND(IF(DATA_3_M[[#This Row],[HUM]]="",AVERAGE(DATA_3_M[HUM]),DATA_3_M[[#This Row],[HUM]]),2)</f>
        <v>0.7</v>
      </c>
      <c r="U164" s="64">
        <f>TIME(DATA_3_M[[#This Row],[HR]],,)</f>
        <v>0</v>
      </c>
      <c r="V164" s="7" t="str">
        <f>TEXT(DATA_3_M[[#This Row],[DTEDAY]],"MMM")</f>
        <v>Feb</v>
      </c>
      <c r="W164" s="7" t="str">
        <f>TEXT(DATA_3_M[[#This Row],[DTEDAY]],"YYY")</f>
        <v>2011</v>
      </c>
      <c r="X164" s="7" t="str" cm="1">
        <f t="array" ref="X164">_xlfn.SWITCH(DATA_3_M[[#This Row],[WEATHERSIT]],1,"CLEAR SKY",2,"MIST SKY",3,"DARK SKY",4,"RAINY &amp; DARK SKY")</f>
        <v>MIST SKY</v>
      </c>
      <c r="Y164" s="7" t="str" cm="1">
        <f t="array" ref="Y164">_xlfn.SWITCH(DATA_3_M[[#This Row],[SEASON]],1,"WINTER",2,"SUMMER",3,"MONSOON",4,"POST MONSOON/AUTUMN")</f>
        <v>WINTER</v>
      </c>
    </row>
    <row r="165" spans="1:25" ht="12.75" x14ac:dyDescent="0.2">
      <c r="A165" s="7">
        <v>783</v>
      </c>
      <c r="B165" s="8">
        <v>40579</v>
      </c>
      <c r="C165" s="7">
        <v>1</v>
      </c>
      <c r="D165" s="7">
        <v>0</v>
      </c>
      <c r="E165" s="7">
        <v>2</v>
      </c>
      <c r="F165" s="7">
        <v>1</v>
      </c>
      <c r="G165" s="7" t="b">
        <v>0</v>
      </c>
      <c r="H165" s="7">
        <v>6</v>
      </c>
      <c r="I165" s="7">
        <v>2</v>
      </c>
      <c r="J165" s="26">
        <v>0.24</v>
      </c>
      <c r="K165" s="7">
        <v>0.2424</v>
      </c>
      <c r="L165" s="7">
        <v>0.65</v>
      </c>
      <c r="M165" s="7">
        <v>0.16420000000000001</v>
      </c>
      <c r="N165" s="7">
        <v>1</v>
      </c>
      <c r="O165" s="7">
        <v>17</v>
      </c>
      <c r="P165" s="7">
        <v>18</v>
      </c>
      <c r="Q165" s="7" t="str">
        <f>TEXT(DATA_3_M[[#This Row],[WEEKDAY]]+1,"DDD")</f>
        <v>Sat</v>
      </c>
      <c r="R165" s="26">
        <f>IF(DATA_3_M[[#This Row],[TEMP]]="",AVERAGE(DATA_3_M[TEMP]),DATA_3_M[[#This Row],[TEMP]])</f>
        <v>0.24</v>
      </c>
      <c r="S165" s="26">
        <f>ROUND(IF(DATA_3_M[[#This Row],[ATEMP]]="",AVERAGE(DATA_3_M[ATEMP]),DATA_3_M[[#This Row],[ATEMP]]),2)</f>
        <v>0.24</v>
      </c>
      <c r="T165" s="48">
        <f>ROUND(IF(DATA_3_M[[#This Row],[HUM]]="",AVERAGE(DATA_3_M[HUM]),DATA_3_M[[#This Row],[HUM]]),2)</f>
        <v>0.65</v>
      </c>
      <c r="U165" s="64">
        <f>TIME(DATA_3_M[[#This Row],[HR]],,)</f>
        <v>4.1666666666666664E-2</v>
      </c>
      <c r="V165" s="7" t="str">
        <f>TEXT(DATA_3_M[[#This Row],[DTEDAY]],"MMM")</f>
        <v>Feb</v>
      </c>
      <c r="W165" s="7" t="str">
        <f>TEXT(DATA_3_M[[#This Row],[DTEDAY]],"YYY")</f>
        <v>2011</v>
      </c>
      <c r="X165" s="7" t="str" cm="1">
        <f t="array" ref="X165">_xlfn.SWITCH(DATA_3_M[[#This Row],[WEATHERSIT]],1,"CLEAR SKY",2,"MIST SKY",3,"DARK SKY",4,"RAINY &amp; DARK SKY")</f>
        <v>MIST SKY</v>
      </c>
      <c r="Y165" s="7" t="str" cm="1">
        <f t="array" ref="Y165">_xlfn.SWITCH(DATA_3_M[[#This Row],[SEASON]],1,"WINTER",2,"SUMMER",3,"MONSOON",4,"POST MONSOON/AUTUMN")</f>
        <v>WINTER</v>
      </c>
    </row>
    <row r="166" spans="1:25" ht="12.75" x14ac:dyDescent="0.2">
      <c r="A166" s="7">
        <v>784</v>
      </c>
      <c r="B166" s="8">
        <v>40579</v>
      </c>
      <c r="C166" s="7">
        <v>1</v>
      </c>
      <c r="D166" s="7">
        <v>0</v>
      </c>
      <c r="E166" s="7">
        <v>2</v>
      </c>
      <c r="F166" s="7">
        <v>2</v>
      </c>
      <c r="G166" s="7" t="b">
        <v>0</v>
      </c>
      <c r="H166" s="7">
        <v>6</v>
      </c>
      <c r="I166" s="7">
        <v>2</v>
      </c>
      <c r="J166" s="26">
        <v>0.24</v>
      </c>
      <c r="K166" s="7">
        <v>0.2424</v>
      </c>
      <c r="L166" s="7">
        <v>0.75</v>
      </c>
      <c r="M166" s="7">
        <v>0.16420000000000001</v>
      </c>
      <c r="N166" s="7">
        <v>5</v>
      </c>
      <c r="O166" s="7">
        <v>12</v>
      </c>
      <c r="P166" s="7">
        <v>17</v>
      </c>
      <c r="Q166" s="7" t="str">
        <f>TEXT(DATA_3_M[[#This Row],[WEEKDAY]]+1,"DDD")</f>
        <v>Sat</v>
      </c>
      <c r="R166" s="26">
        <f>IF(DATA_3_M[[#This Row],[TEMP]]="",AVERAGE(DATA_3_M[TEMP]),DATA_3_M[[#This Row],[TEMP]])</f>
        <v>0.24</v>
      </c>
      <c r="S166" s="26">
        <f>ROUND(IF(DATA_3_M[[#This Row],[ATEMP]]="",AVERAGE(DATA_3_M[ATEMP]),DATA_3_M[[#This Row],[ATEMP]]),2)</f>
        <v>0.24</v>
      </c>
      <c r="T166" s="48">
        <f>ROUND(IF(DATA_3_M[[#This Row],[HUM]]="",AVERAGE(DATA_3_M[HUM]),DATA_3_M[[#This Row],[HUM]]),2)</f>
        <v>0.75</v>
      </c>
      <c r="U166" s="64">
        <f>TIME(DATA_3_M[[#This Row],[HR]],,)</f>
        <v>8.3333333333333329E-2</v>
      </c>
      <c r="V166" s="7" t="str">
        <f>TEXT(DATA_3_M[[#This Row],[DTEDAY]],"MMM")</f>
        <v>Feb</v>
      </c>
      <c r="W166" s="7" t="str">
        <f>TEXT(DATA_3_M[[#This Row],[DTEDAY]],"YYY")</f>
        <v>2011</v>
      </c>
      <c r="X166" s="7" t="str" cm="1">
        <f t="array" ref="X166">_xlfn.SWITCH(DATA_3_M[[#This Row],[WEATHERSIT]],1,"CLEAR SKY",2,"MIST SKY",3,"DARK SKY",4,"RAINY &amp; DARK SKY")</f>
        <v>MIST SKY</v>
      </c>
      <c r="Y166" s="7" t="str" cm="1">
        <f t="array" ref="Y166">_xlfn.SWITCH(DATA_3_M[[#This Row],[SEASON]],1,"WINTER",2,"SUMMER",3,"MONSOON",4,"POST MONSOON/AUTUMN")</f>
        <v>WINTER</v>
      </c>
    </row>
    <row r="167" spans="1:25" ht="12.75" x14ac:dyDescent="0.2">
      <c r="A167" s="7">
        <v>785</v>
      </c>
      <c r="B167" s="8">
        <v>40579</v>
      </c>
      <c r="C167" s="7">
        <v>1</v>
      </c>
      <c r="D167" s="7">
        <v>0</v>
      </c>
      <c r="E167" s="7">
        <v>2</v>
      </c>
      <c r="F167" s="7">
        <v>3</v>
      </c>
      <c r="G167" s="7" t="b">
        <v>0</v>
      </c>
      <c r="H167" s="7">
        <v>6</v>
      </c>
      <c r="I167" s="7">
        <v>2</v>
      </c>
      <c r="J167" s="26">
        <v>0.24</v>
      </c>
      <c r="K167" s="7">
        <v>0.2424</v>
      </c>
      <c r="L167" s="7">
        <v>0.75</v>
      </c>
      <c r="M167" s="7">
        <v>0.16420000000000001</v>
      </c>
      <c r="N167" s="7">
        <v>1</v>
      </c>
      <c r="O167" s="7">
        <v>10</v>
      </c>
      <c r="P167" s="7">
        <v>11</v>
      </c>
      <c r="Q167" s="7" t="str">
        <f>TEXT(DATA_3_M[[#This Row],[WEEKDAY]]+1,"DDD")</f>
        <v>Sat</v>
      </c>
      <c r="R167" s="26">
        <f>IF(DATA_3_M[[#This Row],[TEMP]]="",AVERAGE(DATA_3_M[TEMP]),DATA_3_M[[#This Row],[TEMP]])</f>
        <v>0.24</v>
      </c>
      <c r="S167" s="26">
        <f>ROUND(IF(DATA_3_M[[#This Row],[ATEMP]]="",AVERAGE(DATA_3_M[ATEMP]),DATA_3_M[[#This Row],[ATEMP]]),2)</f>
        <v>0.24</v>
      </c>
      <c r="T167" s="48">
        <f>ROUND(IF(DATA_3_M[[#This Row],[HUM]]="",AVERAGE(DATA_3_M[HUM]),DATA_3_M[[#This Row],[HUM]]),2)</f>
        <v>0.75</v>
      </c>
      <c r="U167" s="64">
        <f>TIME(DATA_3_M[[#This Row],[HR]],,)</f>
        <v>0.125</v>
      </c>
      <c r="V167" s="7" t="str">
        <f>TEXT(DATA_3_M[[#This Row],[DTEDAY]],"MMM")</f>
        <v>Feb</v>
      </c>
      <c r="W167" s="7" t="str">
        <f>TEXT(DATA_3_M[[#This Row],[DTEDAY]],"YYY")</f>
        <v>2011</v>
      </c>
      <c r="X167" s="7" t="str" cm="1">
        <f t="array" ref="X167">_xlfn.SWITCH(DATA_3_M[[#This Row],[WEATHERSIT]],1,"CLEAR SKY",2,"MIST SKY",3,"DARK SKY",4,"RAINY &amp; DARK SKY")</f>
        <v>MIST SKY</v>
      </c>
      <c r="Y167" s="7" t="str" cm="1">
        <f t="array" ref="Y167">_xlfn.SWITCH(DATA_3_M[[#This Row],[SEASON]],1,"WINTER",2,"SUMMER",3,"MONSOON",4,"POST MONSOON/AUTUMN")</f>
        <v>WINTER</v>
      </c>
    </row>
    <row r="168" spans="1:25" ht="12.75" x14ac:dyDescent="0.2">
      <c r="A168" s="7">
        <v>786</v>
      </c>
      <c r="B168" s="8">
        <v>40579</v>
      </c>
      <c r="C168" s="7">
        <v>1</v>
      </c>
      <c r="D168" s="7">
        <v>0</v>
      </c>
      <c r="E168" s="7">
        <v>2</v>
      </c>
      <c r="F168" s="7">
        <v>4</v>
      </c>
      <c r="G168" s="7" t="b">
        <v>0</v>
      </c>
      <c r="H168" s="7">
        <v>6</v>
      </c>
      <c r="I168" s="7">
        <v>3</v>
      </c>
      <c r="J168" s="26">
        <v>0.22</v>
      </c>
      <c r="K168" s="7">
        <v>0.2273</v>
      </c>
      <c r="L168" s="7">
        <v>0.93</v>
      </c>
      <c r="M168" s="7">
        <v>0.1343</v>
      </c>
      <c r="N168" s="7">
        <v>0</v>
      </c>
      <c r="O168" s="7">
        <v>8</v>
      </c>
      <c r="P168" s="7">
        <v>8</v>
      </c>
      <c r="Q168" s="7" t="str">
        <f>TEXT(DATA_3_M[[#This Row],[WEEKDAY]]+1,"DDD")</f>
        <v>Sat</v>
      </c>
      <c r="R168" s="26">
        <f>IF(DATA_3_M[[#This Row],[TEMP]]="",AVERAGE(DATA_3_M[TEMP]),DATA_3_M[[#This Row],[TEMP]])</f>
        <v>0.22</v>
      </c>
      <c r="S168" s="26">
        <f>ROUND(IF(DATA_3_M[[#This Row],[ATEMP]]="",AVERAGE(DATA_3_M[ATEMP]),DATA_3_M[[#This Row],[ATEMP]]),2)</f>
        <v>0.23</v>
      </c>
      <c r="T168" s="48">
        <f>ROUND(IF(DATA_3_M[[#This Row],[HUM]]="",AVERAGE(DATA_3_M[HUM]),DATA_3_M[[#This Row],[HUM]]),2)</f>
        <v>0.93</v>
      </c>
      <c r="U168" s="64">
        <f>TIME(DATA_3_M[[#This Row],[HR]],,)</f>
        <v>0.16666666666666666</v>
      </c>
      <c r="V168" s="7" t="str">
        <f>TEXT(DATA_3_M[[#This Row],[DTEDAY]],"MMM")</f>
        <v>Feb</v>
      </c>
      <c r="W168" s="7" t="str">
        <f>TEXT(DATA_3_M[[#This Row],[DTEDAY]],"YYY")</f>
        <v>2011</v>
      </c>
      <c r="X168" s="7" t="str" cm="1">
        <f t="array" ref="X168">_xlfn.SWITCH(DATA_3_M[[#This Row],[WEATHERSIT]],1,"CLEAR SKY",2,"MIST SKY",3,"DARK SKY",4,"RAINY &amp; DARK SKY")</f>
        <v>DARK SKY</v>
      </c>
      <c r="Y168" s="7" t="str" cm="1">
        <f t="array" ref="Y168">_xlfn.SWITCH(DATA_3_M[[#This Row],[SEASON]],1,"WINTER",2,"SUMMER",3,"MONSOON",4,"POST MONSOON/AUTUMN")</f>
        <v>WINTER</v>
      </c>
    </row>
    <row r="169" spans="1:25" ht="12.75" x14ac:dyDescent="0.2">
      <c r="A169" s="7">
        <v>787</v>
      </c>
      <c r="B169" s="8">
        <v>40579</v>
      </c>
      <c r="C169" s="7">
        <v>1</v>
      </c>
      <c r="D169" s="7">
        <v>0</v>
      </c>
      <c r="E169" s="7">
        <v>2</v>
      </c>
      <c r="F169" s="7">
        <v>5</v>
      </c>
      <c r="G169" s="7" t="b">
        <v>0</v>
      </c>
      <c r="H169" s="7">
        <v>6</v>
      </c>
      <c r="I169" s="7">
        <v>3</v>
      </c>
      <c r="J169" s="26">
        <v>0.2</v>
      </c>
      <c r="K169" s="7">
        <v>0.2273</v>
      </c>
      <c r="L169" s="7">
        <v>1</v>
      </c>
      <c r="M169" s="7">
        <v>8.9599999999999999E-2</v>
      </c>
      <c r="N169" s="7">
        <v>0</v>
      </c>
      <c r="O169" s="7">
        <v>9</v>
      </c>
      <c r="P169" s="7">
        <v>9</v>
      </c>
      <c r="Q169" s="7" t="str">
        <f>TEXT(DATA_3_M[[#This Row],[WEEKDAY]]+1,"DDD")</f>
        <v>Sat</v>
      </c>
      <c r="R169" s="26">
        <f>IF(DATA_3_M[[#This Row],[TEMP]]="",AVERAGE(DATA_3_M[TEMP]),DATA_3_M[[#This Row],[TEMP]])</f>
        <v>0.2</v>
      </c>
      <c r="S169" s="26">
        <f>ROUND(IF(DATA_3_M[[#This Row],[ATEMP]]="",AVERAGE(DATA_3_M[ATEMP]),DATA_3_M[[#This Row],[ATEMP]]),2)</f>
        <v>0.23</v>
      </c>
      <c r="T169" s="48">
        <f>ROUND(IF(DATA_3_M[[#This Row],[HUM]]="",AVERAGE(DATA_3_M[HUM]),DATA_3_M[[#This Row],[HUM]]),2)</f>
        <v>1</v>
      </c>
      <c r="U169" s="64">
        <f>TIME(DATA_3_M[[#This Row],[HR]],,)</f>
        <v>0.20833333333333334</v>
      </c>
      <c r="V169" s="7" t="str">
        <f>TEXT(DATA_3_M[[#This Row],[DTEDAY]],"MMM")</f>
        <v>Feb</v>
      </c>
      <c r="W169" s="7" t="str">
        <f>TEXT(DATA_3_M[[#This Row],[DTEDAY]],"YYY")</f>
        <v>2011</v>
      </c>
      <c r="X169" s="7" t="str" cm="1">
        <f t="array" ref="X169">_xlfn.SWITCH(DATA_3_M[[#This Row],[WEATHERSIT]],1,"CLEAR SKY",2,"MIST SKY",3,"DARK SKY",4,"RAINY &amp; DARK SKY")</f>
        <v>DARK SKY</v>
      </c>
      <c r="Y169" s="7" t="str" cm="1">
        <f t="array" ref="Y169">_xlfn.SWITCH(DATA_3_M[[#This Row],[SEASON]],1,"WINTER",2,"SUMMER",3,"MONSOON",4,"POST MONSOON/AUTUMN")</f>
        <v>WINTER</v>
      </c>
    </row>
    <row r="170" spans="1:25" ht="12.75" x14ac:dyDescent="0.2">
      <c r="A170" s="7">
        <v>788</v>
      </c>
      <c r="B170" s="8">
        <v>40579</v>
      </c>
      <c r="C170" s="7">
        <v>1</v>
      </c>
      <c r="D170" s="7">
        <v>0</v>
      </c>
      <c r="E170" s="7">
        <v>2</v>
      </c>
      <c r="F170" s="7">
        <v>6</v>
      </c>
      <c r="G170" s="7" t="b">
        <v>0</v>
      </c>
      <c r="H170" s="7">
        <v>6</v>
      </c>
      <c r="I170" s="7">
        <v>3</v>
      </c>
      <c r="J170" s="26">
        <v>0.2</v>
      </c>
      <c r="K170" s="7">
        <v>0.2576</v>
      </c>
      <c r="L170" s="7">
        <v>1</v>
      </c>
      <c r="M170" s="23">
        <v>0</v>
      </c>
      <c r="N170" s="7">
        <v>0</v>
      </c>
      <c r="O170" s="7">
        <v>4</v>
      </c>
      <c r="P170" s="7">
        <v>4</v>
      </c>
      <c r="Q170" s="7" t="str">
        <f>TEXT(DATA_3_M[[#This Row],[WEEKDAY]]+1,"DDD")</f>
        <v>Sat</v>
      </c>
      <c r="R170" s="26">
        <f>IF(DATA_3_M[[#This Row],[TEMP]]="",AVERAGE(DATA_3_M[TEMP]),DATA_3_M[[#This Row],[TEMP]])</f>
        <v>0.2</v>
      </c>
      <c r="S170" s="26">
        <f>ROUND(IF(DATA_3_M[[#This Row],[ATEMP]]="",AVERAGE(DATA_3_M[ATEMP]),DATA_3_M[[#This Row],[ATEMP]]),2)</f>
        <v>0.26</v>
      </c>
      <c r="T170" s="48">
        <f>ROUND(IF(DATA_3_M[[#This Row],[HUM]]="",AVERAGE(DATA_3_M[HUM]),DATA_3_M[[#This Row],[HUM]]),2)</f>
        <v>1</v>
      </c>
      <c r="U170" s="64">
        <f>TIME(DATA_3_M[[#This Row],[HR]],,)</f>
        <v>0.25</v>
      </c>
      <c r="V170" s="7" t="str">
        <f>TEXT(DATA_3_M[[#This Row],[DTEDAY]],"MMM")</f>
        <v>Feb</v>
      </c>
      <c r="W170" s="7" t="str">
        <f>TEXT(DATA_3_M[[#This Row],[DTEDAY]],"YYY")</f>
        <v>2011</v>
      </c>
      <c r="X170" s="7" t="str" cm="1">
        <f t="array" ref="X170">_xlfn.SWITCH(DATA_3_M[[#This Row],[WEATHERSIT]],1,"CLEAR SKY",2,"MIST SKY",3,"DARK SKY",4,"RAINY &amp; DARK SKY")</f>
        <v>DARK SKY</v>
      </c>
      <c r="Y170" s="7" t="str" cm="1">
        <f t="array" ref="Y170">_xlfn.SWITCH(DATA_3_M[[#This Row],[SEASON]],1,"WINTER",2,"SUMMER",3,"MONSOON",4,"POST MONSOON/AUTUMN")</f>
        <v>WINTER</v>
      </c>
    </row>
    <row r="171" spans="1:25" ht="12.75" x14ac:dyDescent="0.2">
      <c r="A171" s="7">
        <v>789</v>
      </c>
      <c r="B171" s="8">
        <v>40579</v>
      </c>
      <c r="C171" s="7">
        <v>1</v>
      </c>
      <c r="D171" s="7">
        <v>0</v>
      </c>
      <c r="E171" s="7">
        <v>2</v>
      </c>
      <c r="F171" s="7">
        <v>7</v>
      </c>
      <c r="G171" s="7" t="b">
        <v>0</v>
      </c>
      <c r="H171" s="7">
        <v>6</v>
      </c>
      <c r="I171" s="7">
        <v>3</v>
      </c>
      <c r="J171" s="26">
        <v>0.22</v>
      </c>
      <c r="K171" s="7">
        <v>0.2576</v>
      </c>
      <c r="L171" s="7">
        <v>0.93</v>
      </c>
      <c r="M171" s="7">
        <v>8.9599999999999999E-2</v>
      </c>
      <c r="N171" s="7">
        <v>0</v>
      </c>
      <c r="O171" s="7">
        <v>4</v>
      </c>
      <c r="P171" s="7">
        <v>4</v>
      </c>
      <c r="Q171" s="7" t="str">
        <f>TEXT(DATA_3_M[[#This Row],[WEEKDAY]]+1,"DDD")</f>
        <v>Sat</v>
      </c>
      <c r="R171" s="26">
        <f>IF(DATA_3_M[[#This Row],[TEMP]]="",AVERAGE(DATA_3_M[TEMP]),DATA_3_M[[#This Row],[TEMP]])</f>
        <v>0.22</v>
      </c>
      <c r="S171" s="26">
        <f>ROUND(IF(DATA_3_M[[#This Row],[ATEMP]]="",AVERAGE(DATA_3_M[ATEMP]),DATA_3_M[[#This Row],[ATEMP]]),2)</f>
        <v>0.26</v>
      </c>
      <c r="T171" s="48">
        <f>ROUND(IF(DATA_3_M[[#This Row],[HUM]]="",AVERAGE(DATA_3_M[HUM]),DATA_3_M[[#This Row],[HUM]]),2)</f>
        <v>0.93</v>
      </c>
      <c r="U171" s="64">
        <f>TIME(DATA_3_M[[#This Row],[HR]],,)</f>
        <v>0.29166666666666669</v>
      </c>
      <c r="V171" s="7" t="str">
        <f>TEXT(DATA_3_M[[#This Row],[DTEDAY]],"MMM")</f>
        <v>Feb</v>
      </c>
      <c r="W171" s="7" t="str">
        <f>TEXT(DATA_3_M[[#This Row],[DTEDAY]],"YYY")</f>
        <v>2011</v>
      </c>
      <c r="X171" s="7" t="str" cm="1">
        <f t="array" ref="X171">_xlfn.SWITCH(DATA_3_M[[#This Row],[WEATHERSIT]],1,"CLEAR SKY",2,"MIST SKY",3,"DARK SKY",4,"RAINY &amp; DARK SKY")</f>
        <v>DARK SKY</v>
      </c>
      <c r="Y171" s="7" t="str" cm="1">
        <f t="array" ref="Y171">_xlfn.SWITCH(DATA_3_M[[#This Row],[SEASON]],1,"WINTER",2,"SUMMER",3,"MONSOON",4,"POST MONSOON/AUTUMN")</f>
        <v>WINTER</v>
      </c>
    </row>
    <row r="172" spans="1:25" ht="12.75" x14ac:dyDescent="0.2">
      <c r="A172" s="7">
        <v>790</v>
      </c>
      <c r="B172" s="8">
        <v>40579</v>
      </c>
      <c r="C172" s="7">
        <v>1</v>
      </c>
      <c r="D172" s="7">
        <v>0</v>
      </c>
      <c r="E172" s="7">
        <v>2</v>
      </c>
      <c r="F172" s="7">
        <v>8</v>
      </c>
      <c r="G172" s="7" t="b">
        <v>0</v>
      </c>
      <c r="H172" s="7">
        <v>6</v>
      </c>
      <c r="I172" s="7">
        <v>3</v>
      </c>
      <c r="J172" s="26">
        <v>0.2</v>
      </c>
      <c r="K172" s="7">
        <v>0.2273</v>
      </c>
      <c r="L172" s="7">
        <v>1</v>
      </c>
      <c r="M172" s="7">
        <v>8.9599999999999999E-2</v>
      </c>
      <c r="N172" s="7">
        <v>0</v>
      </c>
      <c r="O172" s="7">
        <v>10</v>
      </c>
      <c r="P172" s="7">
        <v>10</v>
      </c>
      <c r="Q172" s="7" t="str">
        <f>TEXT(DATA_3_M[[#This Row],[WEEKDAY]]+1,"DDD")</f>
        <v>Sat</v>
      </c>
      <c r="R172" s="26">
        <f>IF(DATA_3_M[[#This Row],[TEMP]]="",AVERAGE(DATA_3_M[TEMP]),DATA_3_M[[#This Row],[TEMP]])</f>
        <v>0.2</v>
      </c>
      <c r="S172" s="26">
        <f>ROUND(IF(DATA_3_M[[#This Row],[ATEMP]]="",AVERAGE(DATA_3_M[ATEMP]),DATA_3_M[[#This Row],[ATEMP]]),2)</f>
        <v>0.23</v>
      </c>
      <c r="T172" s="48">
        <f>ROUND(IF(DATA_3_M[[#This Row],[HUM]]="",AVERAGE(DATA_3_M[HUM]),DATA_3_M[[#This Row],[HUM]]),2)</f>
        <v>1</v>
      </c>
      <c r="U172" s="64">
        <f>TIME(DATA_3_M[[#This Row],[HR]],,)</f>
        <v>0.33333333333333331</v>
      </c>
      <c r="V172" s="7" t="str">
        <f>TEXT(DATA_3_M[[#This Row],[DTEDAY]],"MMM")</f>
        <v>Feb</v>
      </c>
      <c r="W172" s="7" t="str">
        <f>TEXT(DATA_3_M[[#This Row],[DTEDAY]],"YYY")</f>
        <v>2011</v>
      </c>
      <c r="X172" s="7" t="str" cm="1">
        <f t="array" ref="X172">_xlfn.SWITCH(DATA_3_M[[#This Row],[WEATHERSIT]],1,"CLEAR SKY",2,"MIST SKY",3,"DARK SKY",4,"RAINY &amp; DARK SKY")</f>
        <v>DARK SKY</v>
      </c>
      <c r="Y172" s="7" t="str" cm="1">
        <f t="array" ref="Y172">_xlfn.SWITCH(DATA_3_M[[#This Row],[SEASON]],1,"WINTER",2,"SUMMER",3,"MONSOON",4,"POST MONSOON/AUTUMN")</f>
        <v>WINTER</v>
      </c>
    </row>
    <row r="173" spans="1:25" ht="12.75" x14ac:dyDescent="0.2">
      <c r="A173" s="7">
        <v>791</v>
      </c>
      <c r="B173" s="8">
        <v>40579</v>
      </c>
      <c r="C173" s="7">
        <v>1</v>
      </c>
      <c r="D173" s="7">
        <v>0</v>
      </c>
      <c r="E173" s="7">
        <v>2</v>
      </c>
      <c r="F173" s="7">
        <v>9</v>
      </c>
      <c r="G173" s="7" t="b">
        <v>0</v>
      </c>
      <c r="H173" s="7">
        <v>6</v>
      </c>
      <c r="I173" s="7">
        <v>3</v>
      </c>
      <c r="J173" s="26">
        <v>0.2</v>
      </c>
      <c r="K173" s="7">
        <v>0.2273</v>
      </c>
      <c r="L173" s="7">
        <v>1</v>
      </c>
      <c r="M173" s="7">
        <v>8.9599999999999999E-2</v>
      </c>
      <c r="N173" s="7">
        <v>3</v>
      </c>
      <c r="O173" s="7">
        <v>17</v>
      </c>
      <c r="P173" s="7">
        <v>20</v>
      </c>
      <c r="Q173" s="7" t="str">
        <f>TEXT(DATA_3_M[[#This Row],[WEEKDAY]]+1,"DDD")</f>
        <v>Sat</v>
      </c>
      <c r="R173" s="26">
        <f>IF(DATA_3_M[[#This Row],[TEMP]]="",AVERAGE(DATA_3_M[TEMP]),DATA_3_M[[#This Row],[TEMP]])</f>
        <v>0.2</v>
      </c>
      <c r="S173" s="26">
        <f>ROUND(IF(DATA_3_M[[#This Row],[ATEMP]]="",AVERAGE(DATA_3_M[ATEMP]),DATA_3_M[[#This Row],[ATEMP]]),2)</f>
        <v>0.23</v>
      </c>
      <c r="T173" s="48">
        <f>ROUND(IF(DATA_3_M[[#This Row],[HUM]]="",AVERAGE(DATA_3_M[HUM]),DATA_3_M[[#This Row],[HUM]]),2)</f>
        <v>1</v>
      </c>
      <c r="U173" s="64">
        <f>TIME(DATA_3_M[[#This Row],[HR]],,)</f>
        <v>0.375</v>
      </c>
      <c r="V173" s="7" t="str">
        <f>TEXT(DATA_3_M[[#This Row],[DTEDAY]],"MMM")</f>
        <v>Feb</v>
      </c>
      <c r="W173" s="7" t="str">
        <f>TEXT(DATA_3_M[[#This Row],[DTEDAY]],"YYY")</f>
        <v>2011</v>
      </c>
      <c r="X173" s="7" t="str" cm="1">
        <f t="array" ref="X173">_xlfn.SWITCH(DATA_3_M[[#This Row],[WEATHERSIT]],1,"CLEAR SKY",2,"MIST SKY",3,"DARK SKY",4,"RAINY &amp; DARK SKY")</f>
        <v>DARK SKY</v>
      </c>
      <c r="Y173" s="7" t="str" cm="1">
        <f t="array" ref="Y173">_xlfn.SWITCH(DATA_3_M[[#This Row],[SEASON]],1,"WINTER",2,"SUMMER",3,"MONSOON",4,"POST MONSOON/AUTUMN")</f>
        <v>WINTER</v>
      </c>
    </row>
    <row r="174" spans="1:25" ht="12.75" x14ac:dyDescent="0.2">
      <c r="A174" s="7">
        <v>792</v>
      </c>
      <c r="B174" s="8">
        <v>40579</v>
      </c>
      <c r="C174" s="7">
        <v>1</v>
      </c>
      <c r="D174" s="7">
        <v>0</v>
      </c>
      <c r="E174" s="7">
        <v>2</v>
      </c>
      <c r="F174" s="7">
        <v>10</v>
      </c>
      <c r="G174" s="7" t="b">
        <v>0</v>
      </c>
      <c r="H174" s="7">
        <v>6</v>
      </c>
      <c r="I174" s="7">
        <v>3</v>
      </c>
      <c r="J174" s="26">
        <v>0.2</v>
      </c>
      <c r="K174" s="7">
        <v>0.21210000000000001</v>
      </c>
      <c r="L174" s="7">
        <v>1</v>
      </c>
      <c r="M174" s="7">
        <v>0.1343</v>
      </c>
      <c r="N174" s="7">
        <v>3</v>
      </c>
      <c r="O174" s="7">
        <v>31</v>
      </c>
      <c r="P174" s="7">
        <v>34</v>
      </c>
      <c r="Q174" s="7" t="str">
        <f>TEXT(DATA_3_M[[#This Row],[WEEKDAY]]+1,"DDD")</f>
        <v>Sat</v>
      </c>
      <c r="R174" s="26">
        <f>IF(DATA_3_M[[#This Row],[TEMP]]="",AVERAGE(DATA_3_M[TEMP]),DATA_3_M[[#This Row],[TEMP]])</f>
        <v>0.2</v>
      </c>
      <c r="S174" s="26">
        <f>ROUND(IF(DATA_3_M[[#This Row],[ATEMP]]="",AVERAGE(DATA_3_M[ATEMP]),DATA_3_M[[#This Row],[ATEMP]]),2)</f>
        <v>0.21</v>
      </c>
      <c r="T174" s="48">
        <f>ROUND(IF(DATA_3_M[[#This Row],[HUM]]="",AVERAGE(DATA_3_M[HUM]),DATA_3_M[[#This Row],[HUM]]),2)</f>
        <v>1</v>
      </c>
      <c r="U174" s="64">
        <f>TIME(DATA_3_M[[#This Row],[HR]],,)</f>
        <v>0.41666666666666669</v>
      </c>
      <c r="V174" s="7" t="str">
        <f>TEXT(DATA_3_M[[#This Row],[DTEDAY]],"MMM")</f>
        <v>Feb</v>
      </c>
      <c r="W174" s="7" t="str">
        <f>TEXT(DATA_3_M[[#This Row],[DTEDAY]],"YYY")</f>
        <v>2011</v>
      </c>
      <c r="X174" s="7" t="str" cm="1">
        <f t="array" ref="X174">_xlfn.SWITCH(DATA_3_M[[#This Row],[WEATHERSIT]],1,"CLEAR SKY",2,"MIST SKY",3,"DARK SKY",4,"RAINY &amp; DARK SKY")</f>
        <v>DARK SKY</v>
      </c>
      <c r="Y174" s="7" t="str" cm="1">
        <f t="array" ref="Y174">_xlfn.SWITCH(DATA_3_M[[#This Row],[SEASON]],1,"WINTER",2,"SUMMER",3,"MONSOON",4,"POST MONSOON/AUTUMN")</f>
        <v>WINTER</v>
      </c>
    </row>
    <row r="175" spans="1:25" ht="12.75" x14ac:dyDescent="0.2">
      <c r="A175" s="7">
        <v>793</v>
      </c>
      <c r="B175" s="8">
        <v>40579</v>
      </c>
      <c r="C175" s="7">
        <v>1</v>
      </c>
      <c r="D175" s="7">
        <v>0</v>
      </c>
      <c r="E175" s="7">
        <v>2</v>
      </c>
      <c r="F175" s="7">
        <v>11</v>
      </c>
      <c r="G175" s="7" t="b">
        <v>0</v>
      </c>
      <c r="H175" s="7">
        <v>6</v>
      </c>
      <c r="I175" s="7">
        <v>3</v>
      </c>
      <c r="J175" s="26">
        <v>0.22</v>
      </c>
      <c r="K175" s="7">
        <v>0.2273</v>
      </c>
      <c r="L175" s="7">
        <v>1</v>
      </c>
      <c r="M175" s="7">
        <v>0.1343</v>
      </c>
      <c r="N175" s="7">
        <v>1</v>
      </c>
      <c r="O175" s="7">
        <v>46</v>
      </c>
      <c r="P175" s="7">
        <v>47</v>
      </c>
      <c r="Q175" s="7" t="str">
        <f>TEXT(DATA_3_M[[#This Row],[WEEKDAY]]+1,"DDD")</f>
        <v>Sat</v>
      </c>
      <c r="R175" s="26">
        <f>IF(DATA_3_M[[#This Row],[TEMP]]="",AVERAGE(DATA_3_M[TEMP]),DATA_3_M[[#This Row],[TEMP]])</f>
        <v>0.22</v>
      </c>
      <c r="S175" s="26">
        <f>ROUND(IF(DATA_3_M[[#This Row],[ATEMP]]="",AVERAGE(DATA_3_M[ATEMP]),DATA_3_M[[#This Row],[ATEMP]]),2)</f>
        <v>0.23</v>
      </c>
      <c r="T175" s="48">
        <f>ROUND(IF(DATA_3_M[[#This Row],[HUM]]="",AVERAGE(DATA_3_M[HUM]),DATA_3_M[[#This Row],[HUM]]),2)</f>
        <v>1</v>
      </c>
      <c r="U175" s="64">
        <f>TIME(DATA_3_M[[#This Row],[HR]],,)</f>
        <v>0.45833333333333331</v>
      </c>
      <c r="V175" s="7" t="str">
        <f>TEXT(DATA_3_M[[#This Row],[DTEDAY]],"MMM")</f>
        <v>Feb</v>
      </c>
      <c r="W175" s="7" t="str">
        <f>TEXT(DATA_3_M[[#This Row],[DTEDAY]],"YYY")</f>
        <v>2011</v>
      </c>
      <c r="X175" s="7" t="str" cm="1">
        <f t="array" ref="X175">_xlfn.SWITCH(DATA_3_M[[#This Row],[WEATHERSIT]],1,"CLEAR SKY",2,"MIST SKY",3,"DARK SKY",4,"RAINY &amp; DARK SKY")</f>
        <v>DARK SKY</v>
      </c>
      <c r="Y175" s="7" t="str" cm="1">
        <f t="array" ref="Y175">_xlfn.SWITCH(DATA_3_M[[#This Row],[SEASON]],1,"WINTER",2,"SUMMER",3,"MONSOON",4,"POST MONSOON/AUTUMN")</f>
        <v>WINTER</v>
      </c>
    </row>
    <row r="176" spans="1:25" ht="12.75" x14ac:dyDescent="0.2">
      <c r="A176" s="7">
        <v>794</v>
      </c>
      <c r="B176" s="8">
        <v>40579</v>
      </c>
      <c r="C176" s="7">
        <v>1</v>
      </c>
      <c r="D176" s="7">
        <v>0</v>
      </c>
      <c r="E176" s="7">
        <v>2</v>
      </c>
      <c r="F176" s="7">
        <v>12</v>
      </c>
      <c r="G176" s="7" t="b">
        <v>0</v>
      </c>
      <c r="H176" s="7">
        <v>6</v>
      </c>
      <c r="I176" s="7">
        <v>3</v>
      </c>
      <c r="J176" s="26">
        <v>0.22</v>
      </c>
      <c r="K176" s="7">
        <v>0.2273</v>
      </c>
      <c r="L176" s="7">
        <v>1</v>
      </c>
      <c r="M176" s="7">
        <v>0.16420000000000001</v>
      </c>
      <c r="N176" s="7">
        <v>10</v>
      </c>
      <c r="O176" s="7">
        <v>42</v>
      </c>
      <c r="P176" s="7">
        <v>52</v>
      </c>
      <c r="Q176" s="7" t="str">
        <f>TEXT(DATA_3_M[[#This Row],[WEEKDAY]]+1,"DDD")</f>
        <v>Sat</v>
      </c>
      <c r="R176" s="26">
        <f>IF(DATA_3_M[[#This Row],[TEMP]]="",AVERAGE(DATA_3_M[TEMP]),DATA_3_M[[#This Row],[TEMP]])</f>
        <v>0.22</v>
      </c>
      <c r="S176" s="26">
        <f>ROUND(IF(DATA_3_M[[#This Row],[ATEMP]]="",AVERAGE(DATA_3_M[ATEMP]),DATA_3_M[[#This Row],[ATEMP]]),2)</f>
        <v>0.23</v>
      </c>
      <c r="T176" s="48">
        <f>ROUND(IF(DATA_3_M[[#This Row],[HUM]]="",AVERAGE(DATA_3_M[HUM]),DATA_3_M[[#This Row],[HUM]]),2)</f>
        <v>1</v>
      </c>
      <c r="U176" s="64">
        <f>TIME(DATA_3_M[[#This Row],[HR]],,)</f>
        <v>0.5</v>
      </c>
      <c r="V176" s="7" t="str">
        <f>TEXT(DATA_3_M[[#This Row],[DTEDAY]],"MMM")</f>
        <v>Feb</v>
      </c>
      <c r="W176" s="7" t="str">
        <f>TEXT(DATA_3_M[[#This Row],[DTEDAY]],"YYY")</f>
        <v>2011</v>
      </c>
      <c r="X176" s="7" t="str" cm="1">
        <f t="array" ref="X176">_xlfn.SWITCH(DATA_3_M[[#This Row],[WEATHERSIT]],1,"CLEAR SKY",2,"MIST SKY",3,"DARK SKY",4,"RAINY &amp; DARK SKY")</f>
        <v>DARK SKY</v>
      </c>
      <c r="Y176" s="7" t="str" cm="1">
        <f t="array" ref="Y176">_xlfn.SWITCH(DATA_3_M[[#This Row],[SEASON]],1,"WINTER",2,"SUMMER",3,"MONSOON",4,"POST MONSOON/AUTUMN")</f>
        <v>WINTER</v>
      </c>
    </row>
    <row r="177" spans="1:25" ht="12.75" x14ac:dyDescent="0.2">
      <c r="A177" s="7">
        <v>795</v>
      </c>
      <c r="B177" s="8">
        <v>40579</v>
      </c>
      <c r="C177" s="7">
        <v>1</v>
      </c>
      <c r="D177" s="7">
        <v>0</v>
      </c>
      <c r="E177" s="7">
        <v>2</v>
      </c>
      <c r="F177" s="7">
        <v>13</v>
      </c>
      <c r="G177" s="7" t="b">
        <v>0</v>
      </c>
      <c r="H177" s="7">
        <v>6</v>
      </c>
      <c r="I177" s="7">
        <v>3</v>
      </c>
      <c r="J177" s="26">
        <v>0.22</v>
      </c>
      <c r="K177" s="7">
        <v>0.2273</v>
      </c>
      <c r="L177" s="7">
        <v>1</v>
      </c>
      <c r="M177" s="7">
        <v>0.16420000000000001</v>
      </c>
      <c r="N177" s="7">
        <v>10</v>
      </c>
      <c r="O177" s="7">
        <v>62</v>
      </c>
      <c r="P177" s="7">
        <v>72</v>
      </c>
      <c r="Q177" s="7" t="str">
        <f>TEXT(DATA_3_M[[#This Row],[WEEKDAY]]+1,"DDD")</f>
        <v>Sat</v>
      </c>
      <c r="R177" s="26">
        <f>IF(DATA_3_M[[#This Row],[TEMP]]="",AVERAGE(DATA_3_M[TEMP]),DATA_3_M[[#This Row],[TEMP]])</f>
        <v>0.22</v>
      </c>
      <c r="S177" s="26">
        <f>ROUND(IF(DATA_3_M[[#This Row],[ATEMP]]="",AVERAGE(DATA_3_M[ATEMP]),DATA_3_M[[#This Row],[ATEMP]]),2)</f>
        <v>0.23</v>
      </c>
      <c r="T177" s="48">
        <f>ROUND(IF(DATA_3_M[[#This Row],[HUM]]="",AVERAGE(DATA_3_M[HUM]),DATA_3_M[[#This Row],[HUM]]),2)</f>
        <v>1</v>
      </c>
      <c r="U177" s="64">
        <f>TIME(DATA_3_M[[#This Row],[HR]],,)</f>
        <v>0.54166666666666663</v>
      </c>
      <c r="V177" s="7" t="str">
        <f>TEXT(DATA_3_M[[#This Row],[DTEDAY]],"MMM")</f>
        <v>Feb</v>
      </c>
      <c r="W177" s="7" t="str">
        <f>TEXT(DATA_3_M[[#This Row],[DTEDAY]],"YYY")</f>
        <v>2011</v>
      </c>
      <c r="X177" s="7" t="str" cm="1">
        <f t="array" ref="X177">_xlfn.SWITCH(DATA_3_M[[#This Row],[WEATHERSIT]],1,"CLEAR SKY",2,"MIST SKY",3,"DARK SKY",4,"RAINY &amp; DARK SKY")</f>
        <v>DARK SKY</v>
      </c>
      <c r="Y177" s="7" t="str" cm="1">
        <f t="array" ref="Y177">_xlfn.SWITCH(DATA_3_M[[#This Row],[SEASON]],1,"WINTER",2,"SUMMER",3,"MONSOON",4,"POST MONSOON/AUTUMN")</f>
        <v>WINTER</v>
      </c>
    </row>
    <row r="178" spans="1:25" ht="12.75" x14ac:dyDescent="0.2">
      <c r="A178" s="7">
        <v>796</v>
      </c>
      <c r="B178" s="8">
        <v>40579</v>
      </c>
      <c r="C178" s="7">
        <v>1</v>
      </c>
      <c r="D178" s="7">
        <v>0</v>
      </c>
      <c r="E178" s="7">
        <v>2</v>
      </c>
      <c r="F178" s="7">
        <v>14</v>
      </c>
      <c r="G178" s="7" t="b">
        <v>0</v>
      </c>
      <c r="H178" s="7">
        <v>6</v>
      </c>
      <c r="I178" s="7">
        <v>3</v>
      </c>
      <c r="J178" s="26">
        <v>0.22</v>
      </c>
      <c r="K178" s="7">
        <v>0.2727</v>
      </c>
      <c r="L178" s="7">
        <v>1</v>
      </c>
      <c r="M178" s="23">
        <v>0</v>
      </c>
      <c r="N178" s="7">
        <v>5</v>
      </c>
      <c r="O178" s="7">
        <v>50</v>
      </c>
      <c r="P178" s="7">
        <v>55</v>
      </c>
      <c r="Q178" s="7" t="str">
        <f>TEXT(DATA_3_M[[#This Row],[WEEKDAY]]+1,"DDD")</f>
        <v>Sat</v>
      </c>
      <c r="R178" s="26">
        <f>IF(DATA_3_M[[#This Row],[TEMP]]="",AVERAGE(DATA_3_M[TEMP]),DATA_3_M[[#This Row],[TEMP]])</f>
        <v>0.22</v>
      </c>
      <c r="S178" s="26">
        <f>ROUND(IF(DATA_3_M[[#This Row],[ATEMP]]="",AVERAGE(DATA_3_M[ATEMP]),DATA_3_M[[#This Row],[ATEMP]]),2)</f>
        <v>0.27</v>
      </c>
      <c r="T178" s="48">
        <f>ROUND(IF(DATA_3_M[[#This Row],[HUM]]="",AVERAGE(DATA_3_M[HUM]),DATA_3_M[[#This Row],[HUM]]),2)</f>
        <v>1</v>
      </c>
      <c r="U178" s="64">
        <f>TIME(DATA_3_M[[#This Row],[HR]],,)</f>
        <v>0.58333333333333337</v>
      </c>
      <c r="V178" s="7" t="str">
        <f>TEXT(DATA_3_M[[#This Row],[DTEDAY]],"MMM")</f>
        <v>Feb</v>
      </c>
      <c r="W178" s="7" t="str">
        <f>TEXT(DATA_3_M[[#This Row],[DTEDAY]],"YYY")</f>
        <v>2011</v>
      </c>
      <c r="X178" s="7" t="str" cm="1">
        <f t="array" ref="X178">_xlfn.SWITCH(DATA_3_M[[#This Row],[WEATHERSIT]],1,"CLEAR SKY",2,"MIST SKY",3,"DARK SKY",4,"RAINY &amp; DARK SKY")</f>
        <v>DARK SKY</v>
      </c>
      <c r="Y178" s="7" t="str" cm="1">
        <f t="array" ref="Y178">_xlfn.SWITCH(DATA_3_M[[#This Row],[SEASON]],1,"WINTER",2,"SUMMER",3,"MONSOON",4,"POST MONSOON/AUTUMN")</f>
        <v>WINTER</v>
      </c>
    </row>
    <row r="179" spans="1:25" ht="12.75" x14ac:dyDescent="0.2">
      <c r="A179" s="7">
        <v>797</v>
      </c>
      <c r="B179" s="8">
        <v>40579</v>
      </c>
      <c r="C179" s="7">
        <v>1</v>
      </c>
      <c r="D179" s="7">
        <v>0</v>
      </c>
      <c r="E179" s="7">
        <v>2</v>
      </c>
      <c r="F179" s="7">
        <v>15</v>
      </c>
      <c r="G179" s="7" t="b">
        <v>0</v>
      </c>
      <c r="H179" s="7">
        <v>6</v>
      </c>
      <c r="I179" s="7">
        <v>3</v>
      </c>
      <c r="J179" s="26">
        <v>0.22</v>
      </c>
      <c r="K179" s="7">
        <v>0.2727</v>
      </c>
      <c r="L179" s="7">
        <v>1</v>
      </c>
      <c r="M179" s="23">
        <v>0</v>
      </c>
      <c r="N179" s="7">
        <v>11</v>
      </c>
      <c r="O179" s="7">
        <v>49</v>
      </c>
      <c r="P179" s="7">
        <v>60</v>
      </c>
      <c r="Q179" s="7" t="str">
        <f>TEXT(DATA_3_M[[#This Row],[WEEKDAY]]+1,"DDD")</f>
        <v>Sat</v>
      </c>
      <c r="R179" s="26">
        <f>IF(DATA_3_M[[#This Row],[TEMP]]="",AVERAGE(DATA_3_M[TEMP]),DATA_3_M[[#This Row],[TEMP]])</f>
        <v>0.22</v>
      </c>
      <c r="S179" s="26">
        <f>ROUND(IF(DATA_3_M[[#This Row],[ATEMP]]="",AVERAGE(DATA_3_M[ATEMP]),DATA_3_M[[#This Row],[ATEMP]]),2)</f>
        <v>0.27</v>
      </c>
      <c r="T179" s="48">
        <f>ROUND(IF(DATA_3_M[[#This Row],[HUM]]="",AVERAGE(DATA_3_M[HUM]),DATA_3_M[[#This Row],[HUM]]),2)</f>
        <v>1</v>
      </c>
      <c r="U179" s="64">
        <f>TIME(DATA_3_M[[#This Row],[HR]],,)</f>
        <v>0.625</v>
      </c>
      <c r="V179" s="7" t="str">
        <f>TEXT(DATA_3_M[[#This Row],[DTEDAY]],"MMM")</f>
        <v>Feb</v>
      </c>
      <c r="W179" s="7" t="str">
        <f>TEXT(DATA_3_M[[#This Row],[DTEDAY]],"YYY")</f>
        <v>2011</v>
      </c>
      <c r="X179" s="7" t="str" cm="1">
        <f t="array" ref="X179">_xlfn.SWITCH(DATA_3_M[[#This Row],[WEATHERSIT]],1,"CLEAR SKY",2,"MIST SKY",3,"DARK SKY",4,"RAINY &amp; DARK SKY")</f>
        <v>DARK SKY</v>
      </c>
      <c r="Y179" s="7" t="str" cm="1">
        <f t="array" ref="Y179">_xlfn.SWITCH(DATA_3_M[[#This Row],[SEASON]],1,"WINTER",2,"SUMMER",3,"MONSOON",4,"POST MONSOON/AUTUMN")</f>
        <v>WINTER</v>
      </c>
    </row>
    <row r="180" spans="1:25" ht="12.75" x14ac:dyDescent="0.2">
      <c r="A180" s="7">
        <v>798</v>
      </c>
      <c r="B180" s="8">
        <v>40579</v>
      </c>
      <c r="C180" s="7">
        <v>1</v>
      </c>
      <c r="D180" s="7">
        <v>0</v>
      </c>
      <c r="E180" s="7">
        <v>2</v>
      </c>
      <c r="F180" s="7">
        <v>16</v>
      </c>
      <c r="G180" s="7" t="b">
        <v>0</v>
      </c>
      <c r="H180" s="7">
        <v>6</v>
      </c>
      <c r="I180" s="7">
        <v>3</v>
      </c>
      <c r="J180" s="26">
        <v>0.22</v>
      </c>
      <c r="K180" s="7">
        <v>0.2273</v>
      </c>
      <c r="L180" s="7">
        <v>1</v>
      </c>
      <c r="M180" s="7">
        <v>0.1343</v>
      </c>
      <c r="N180" s="7">
        <v>8</v>
      </c>
      <c r="O180" s="7">
        <v>63</v>
      </c>
      <c r="P180" s="7">
        <v>71</v>
      </c>
      <c r="Q180" s="7" t="str">
        <f>TEXT(DATA_3_M[[#This Row],[WEEKDAY]]+1,"DDD")</f>
        <v>Sat</v>
      </c>
      <c r="R180" s="26">
        <f>IF(DATA_3_M[[#This Row],[TEMP]]="",AVERAGE(DATA_3_M[TEMP]),DATA_3_M[[#This Row],[TEMP]])</f>
        <v>0.22</v>
      </c>
      <c r="S180" s="26">
        <f>ROUND(IF(DATA_3_M[[#This Row],[ATEMP]]="",AVERAGE(DATA_3_M[ATEMP]),DATA_3_M[[#This Row],[ATEMP]]),2)</f>
        <v>0.23</v>
      </c>
      <c r="T180" s="48">
        <f>ROUND(IF(DATA_3_M[[#This Row],[HUM]]="",AVERAGE(DATA_3_M[HUM]),DATA_3_M[[#This Row],[HUM]]),2)</f>
        <v>1</v>
      </c>
      <c r="U180" s="64">
        <f>TIME(DATA_3_M[[#This Row],[HR]],,)</f>
        <v>0.66666666666666663</v>
      </c>
      <c r="V180" s="7" t="str">
        <f>TEXT(DATA_3_M[[#This Row],[DTEDAY]],"MMM")</f>
        <v>Feb</v>
      </c>
      <c r="W180" s="7" t="str">
        <f>TEXT(DATA_3_M[[#This Row],[DTEDAY]],"YYY")</f>
        <v>2011</v>
      </c>
      <c r="X180" s="7" t="str" cm="1">
        <f t="array" ref="X180">_xlfn.SWITCH(DATA_3_M[[#This Row],[WEATHERSIT]],1,"CLEAR SKY",2,"MIST SKY",3,"DARK SKY",4,"RAINY &amp; DARK SKY")</f>
        <v>DARK SKY</v>
      </c>
      <c r="Y180" s="7" t="str" cm="1">
        <f t="array" ref="Y180">_xlfn.SWITCH(DATA_3_M[[#This Row],[SEASON]],1,"WINTER",2,"SUMMER",3,"MONSOON",4,"POST MONSOON/AUTUMN")</f>
        <v>WINTER</v>
      </c>
    </row>
    <row r="181" spans="1:25" ht="12.75" x14ac:dyDescent="0.2">
      <c r="A181" s="7">
        <v>799</v>
      </c>
      <c r="B181" s="8">
        <v>40579</v>
      </c>
      <c r="C181" s="7">
        <v>1</v>
      </c>
      <c r="D181" s="7">
        <v>0</v>
      </c>
      <c r="E181" s="7">
        <v>2</v>
      </c>
      <c r="F181" s="7">
        <v>17</v>
      </c>
      <c r="G181" s="7" t="b">
        <v>0</v>
      </c>
      <c r="H181" s="7">
        <v>6</v>
      </c>
      <c r="I181" s="7">
        <v>2</v>
      </c>
      <c r="J181" s="26">
        <v>0.24</v>
      </c>
      <c r="K181" s="7">
        <v>0.21210000000000001</v>
      </c>
      <c r="L181" s="7">
        <v>1</v>
      </c>
      <c r="M181" s="7">
        <v>0.28360000000000002</v>
      </c>
      <c r="N181" s="7">
        <v>14</v>
      </c>
      <c r="O181" s="7">
        <v>64</v>
      </c>
      <c r="P181" s="7">
        <v>78</v>
      </c>
      <c r="Q181" s="7" t="str">
        <f>TEXT(DATA_3_M[[#This Row],[WEEKDAY]]+1,"DDD")</f>
        <v>Sat</v>
      </c>
      <c r="R181" s="26">
        <f>IF(DATA_3_M[[#This Row],[TEMP]]="",AVERAGE(DATA_3_M[TEMP]),DATA_3_M[[#This Row],[TEMP]])</f>
        <v>0.24</v>
      </c>
      <c r="S181" s="26">
        <f>ROUND(IF(DATA_3_M[[#This Row],[ATEMP]]="",AVERAGE(DATA_3_M[ATEMP]),DATA_3_M[[#This Row],[ATEMP]]),2)</f>
        <v>0.21</v>
      </c>
      <c r="T181" s="48">
        <f>ROUND(IF(DATA_3_M[[#This Row],[HUM]]="",AVERAGE(DATA_3_M[HUM]),DATA_3_M[[#This Row],[HUM]]),2)</f>
        <v>1</v>
      </c>
      <c r="U181" s="64">
        <f>TIME(DATA_3_M[[#This Row],[HR]],,)</f>
        <v>0.70833333333333337</v>
      </c>
      <c r="V181" s="7" t="str">
        <f>TEXT(DATA_3_M[[#This Row],[DTEDAY]],"MMM")</f>
        <v>Feb</v>
      </c>
      <c r="W181" s="7" t="str">
        <f>TEXT(DATA_3_M[[#This Row],[DTEDAY]],"YYY")</f>
        <v>2011</v>
      </c>
      <c r="X181" s="7" t="str" cm="1">
        <f t="array" ref="X181">_xlfn.SWITCH(DATA_3_M[[#This Row],[WEATHERSIT]],1,"CLEAR SKY",2,"MIST SKY",3,"DARK SKY",4,"RAINY &amp; DARK SKY")</f>
        <v>MIST SKY</v>
      </c>
      <c r="Y181" s="7" t="str" cm="1">
        <f t="array" ref="Y181">_xlfn.SWITCH(DATA_3_M[[#This Row],[SEASON]],1,"WINTER",2,"SUMMER",3,"MONSOON",4,"POST MONSOON/AUTUMN")</f>
        <v>WINTER</v>
      </c>
    </row>
    <row r="182" spans="1:25" ht="12.75" x14ac:dyDescent="0.2">
      <c r="A182" s="7">
        <v>800</v>
      </c>
      <c r="B182" s="8">
        <v>40579</v>
      </c>
      <c r="C182" s="7">
        <v>1</v>
      </c>
      <c r="D182" s="7">
        <v>0</v>
      </c>
      <c r="E182" s="7">
        <v>2</v>
      </c>
      <c r="F182" s="7">
        <v>18</v>
      </c>
      <c r="G182" s="7" t="b">
        <v>0</v>
      </c>
      <c r="H182" s="7">
        <v>6</v>
      </c>
      <c r="I182" s="7">
        <v>2</v>
      </c>
      <c r="J182" s="26">
        <v>0.28000000000000003</v>
      </c>
      <c r="K182" s="7">
        <v>0.2424</v>
      </c>
      <c r="L182" s="7">
        <v>0.93</v>
      </c>
      <c r="M182" s="7">
        <v>0.44779999999999998</v>
      </c>
      <c r="N182" s="7">
        <v>2</v>
      </c>
      <c r="O182" s="7">
        <v>81</v>
      </c>
      <c r="P182" s="7">
        <v>83</v>
      </c>
      <c r="Q182" s="7" t="str">
        <f>TEXT(DATA_3_M[[#This Row],[WEEKDAY]]+1,"DDD")</f>
        <v>Sat</v>
      </c>
      <c r="R182" s="26">
        <f>IF(DATA_3_M[[#This Row],[TEMP]]="",AVERAGE(DATA_3_M[TEMP]),DATA_3_M[[#This Row],[TEMP]])</f>
        <v>0.28000000000000003</v>
      </c>
      <c r="S182" s="26">
        <f>ROUND(IF(DATA_3_M[[#This Row],[ATEMP]]="",AVERAGE(DATA_3_M[ATEMP]),DATA_3_M[[#This Row],[ATEMP]]),2)</f>
        <v>0.24</v>
      </c>
      <c r="T182" s="48">
        <f>ROUND(IF(DATA_3_M[[#This Row],[HUM]]="",AVERAGE(DATA_3_M[HUM]),DATA_3_M[[#This Row],[HUM]]),2)</f>
        <v>0.93</v>
      </c>
      <c r="U182" s="64">
        <f>TIME(DATA_3_M[[#This Row],[HR]],,)</f>
        <v>0.75</v>
      </c>
      <c r="V182" s="7" t="str">
        <f>TEXT(DATA_3_M[[#This Row],[DTEDAY]],"MMM")</f>
        <v>Feb</v>
      </c>
      <c r="W182" s="7" t="str">
        <f>TEXT(DATA_3_M[[#This Row],[DTEDAY]],"YYY")</f>
        <v>2011</v>
      </c>
      <c r="X182" s="7" t="str" cm="1">
        <f t="array" ref="X182">_xlfn.SWITCH(DATA_3_M[[#This Row],[WEATHERSIT]],1,"CLEAR SKY",2,"MIST SKY",3,"DARK SKY",4,"RAINY &amp; DARK SKY")</f>
        <v>MIST SKY</v>
      </c>
      <c r="Y182" s="7" t="str" cm="1">
        <f t="array" ref="Y182">_xlfn.SWITCH(DATA_3_M[[#This Row],[SEASON]],1,"WINTER",2,"SUMMER",3,"MONSOON",4,"POST MONSOON/AUTUMN")</f>
        <v>WINTER</v>
      </c>
    </row>
    <row r="183" spans="1:25" ht="12.75" x14ac:dyDescent="0.2">
      <c r="A183" s="7">
        <v>801</v>
      </c>
      <c r="B183" s="8">
        <v>40579</v>
      </c>
      <c r="C183" s="7">
        <v>1</v>
      </c>
      <c r="D183" s="7">
        <v>0</v>
      </c>
      <c r="E183" s="7">
        <v>2</v>
      </c>
      <c r="F183" s="7">
        <v>19</v>
      </c>
      <c r="G183" s="7" t="b">
        <v>0</v>
      </c>
      <c r="H183" s="7">
        <v>6</v>
      </c>
      <c r="I183" s="7">
        <v>2</v>
      </c>
      <c r="J183" s="26">
        <v>0.28000000000000003</v>
      </c>
      <c r="K183" s="7">
        <v>0.2424</v>
      </c>
      <c r="L183" s="7">
        <v>0.93</v>
      </c>
      <c r="M183" s="7">
        <v>0.44779999999999998</v>
      </c>
      <c r="N183" s="7">
        <v>6</v>
      </c>
      <c r="O183" s="7">
        <v>78</v>
      </c>
      <c r="P183" s="7">
        <v>84</v>
      </c>
      <c r="Q183" s="7" t="str">
        <f>TEXT(DATA_3_M[[#This Row],[WEEKDAY]]+1,"DDD")</f>
        <v>Sat</v>
      </c>
      <c r="R183" s="26">
        <f>IF(DATA_3_M[[#This Row],[TEMP]]="",AVERAGE(DATA_3_M[TEMP]),DATA_3_M[[#This Row],[TEMP]])</f>
        <v>0.28000000000000003</v>
      </c>
      <c r="S183" s="26">
        <f>ROUND(IF(DATA_3_M[[#This Row],[ATEMP]]="",AVERAGE(DATA_3_M[ATEMP]),DATA_3_M[[#This Row],[ATEMP]]),2)</f>
        <v>0.24</v>
      </c>
      <c r="T183" s="48">
        <f>ROUND(IF(DATA_3_M[[#This Row],[HUM]]="",AVERAGE(DATA_3_M[HUM]),DATA_3_M[[#This Row],[HUM]]),2)</f>
        <v>0.93</v>
      </c>
      <c r="U183" s="64">
        <f>TIME(DATA_3_M[[#This Row],[HR]],,)</f>
        <v>0.79166666666666663</v>
      </c>
      <c r="V183" s="7" t="str">
        <f>TEXT(DATA_3_M[[#This Row],[DTEDAY]],"MMM")</f>
        <v>Feb</v>
      </c>
      <c r="W183" s="7" t="str">
        <f>TEXT(DATA_3_M[[#This Row],[DTEDAY]],"YYY")</f>
        <v>2011</v>
      </c>
      <c r="X183" s="7" t="str" cm="1">
        <f t="array" ref="X183">_xlfn.SWITCH(DATA_3_M[[#This Row],[WEATHERSIT]],1,"CLEAR SKY",2,"MIST SKY",3,"DARK SKY",4,"RAINY &amp; DARK SKY")</f>
        <v>MIST SKY</v>
      </c>
      <c r="Y183" s="7" t="str" cm="1">
        <f t="array" ref="Y183">_xlfn.SWITCH(DATA_3_M[[#This Row],[SEASON]],1,"WINTER",2,"SUMMER",3,"MONSOON",4,"POST MONSOON/AUTUMN")</f>
        <v>WINTER</v>
      </c>
    </row>
    <row r="184" spans="1:25" ht="12.75" x14ac:dyDescent="0.2">
      <c r="A184" s="7">
        <v>802</v>
      </c>
      <c r="B184" s="8">
        <v>40579</v>
      </c>
      <c r="C184" s="7">
        <v>1</v>
      </c>
      <c r="D184" s="7">
        <v>0</v>
      </c>
      <c r="E184" s="7">
        <v>2</v>
      </c>
      <c r="F184" s="7">
        <v>20</v>
      </c>
      <c r="G184" s="7" t="b">
        <v>0</v>
      </c>
      <c r="H184" s="7">
        <v>6</v>
      </c>
      <c r="I184" s="7">
        <v>1</v>
      </c>
      <c r="J184" s="26">
        <v>0.3</v>
      </c>
      <c r="K184" s="7">
        <v>0.28789999999999999</v>
      </c>
      <c r="L184" s="7">
        <v>0.87</v>
      </c>
      <c r="M184" s="7">
        <v>0.25369999999999998</v>
      </c>
      <c r="N184" s="7">
        <v>5</v>
      </c>
      <c r="O184" s="7">
        <v>64</v>
      </c>
      <c r="P184" s="7">
        <v>69</v>
      </c>
      <c r="Q184" s="7" t="str">
        <f>TEXT(DATA_3_M[[#This Row],[WEEKDAY]]+1,"DDD")</f>
        <v>Sat</v>
      </c>
      <c r="R184" s="26">
        <f>IF(DATA_3_M[[#This Row],[TEMP]]="",AVERAGE(DATA_3_M[TEMP]),DATA_3_M[[#This Row],[TEMP]])</f>
        <v>0.3</v>
      </c>
      <c r="S184" s="26">
        <f>ROUND(IF(DATA_3_M[[#This Row],[ATEMP]]="",AVERAGE(DATA_3_M[ATEMP]),DATA_3_M[[#This Row],[ATEMP]]),2)</f>
        <v>0.28999999999999998</v>
      </c>
      <c r="T184" s="48">
        <f>ROUND(IF(DATA_3_M[[#This Row],[HUM]]="",AVERAGE(DATA_3_M[HUM]),DATA_3_M[[#This Row],[HUM]]),2)</f>
        <v>0.87</v>
      </c>
      <c r="U184" s="64">
        <f>TIME(DATA_3_M[[#This Row],[HR]],,)</f>
        <v>0.83333333333333337</v>
      </c>
      <c r="V184" s="7" t="str">
        <f>TEXT(DATA_3_M[[#This Row],[DTEDAY]],"MMM")</f>
        <v>Feb</v>
      </c>
      <c r="W184" s="7" t="str">
        <f>TEXT(DATA_3_M[[#This Row],[DTEDAY]],"YYY")</f>
        <v>2011</v>
      </c>
      <c r="X184" s="7" t="str" cm="1">
        <f t="array" ref="X184">_xlfn.SWITCH(DATA_3_M[[#This Row],[WEATHERSIT]],1,"CLEAR SKY",2,"MIST SKY",3,"DARK SKY",4,"RAINY &amp; DARK SKY")</f>
        <v>CLEAR SKY</v>
      </c>
      <c r="Y184" s="7" t="str" cm="1">
        <f t="array" ref="Y184">_xlfn.SWITCH(DATA_3_M[[#This Row],[SEASON]],1,"WINTER",2,"SUMMER",3,"MONSOON",4,"POST MONSOON/AUTUMN")</f>
        <v>WINTER</v>
      </c>
    </row>
    <row r="185" spans="1:25" ht="12.75" x14ac:dyDescent="0.2">
      <c r="A185" s="7">
        <v>803</v>
      </c>
      <c r="B185" s="8">
        <v>40579</v>
      </c>
      <c r="C185" s="7">
        <v>1</v>
      </c>
      <c r="D185" s="7">
        <v>0</v>
      </c>
      <c r="E185" s="7">
        <v>2</v>
      </c>
      <c r="F185" s="7">
        <v>21</v>
      </c>
      <c r="G185" s="7" t="b">
        <v>0</v>
      </c>
      <c r="H185" s="7">
        <v>6</v>
      </c>
      <c r="I185" s="7">
        <v>1</v>
      </c>
      <c r="J185" s="26">
        <v>0.26</v>
      </c>
      <c r="K185" s="7">
        <v>0.2576</v>
      </c>
      <c r="L185" s="7">
        <v>1</v>
      </c>
      <c r="M185" s="7">
        <v>0.19400000000000001</v>
      </c>
      <c r="N185" s="7">
        <v>3</v>
      </c>
      <c r="O185" s="7">
        <v>53</v>
      </c>
      <c r="P185" s="7">
        <v>56</v>
      </c>
      <c r="Q185" s="7" t="str">
        <f>TEXT(DATA_3_M[[#This Row],[WEEKDAY]]+1,"DDD")</f>
        <v>Sat</v>
      </c>
      <c r="R185" s="26">
        <f>IF(DATA_3_M[[#This Row],[TEMP]]="",AVERAGE(DATA_3_M[TEMP]),DATA_3_M[[#This Row],[TEMP]])</f>
        <v>0.26</v>
      </c>
      <c r="S185" s="26">
        <f>ROUND(IF(DATA_3_M[[#This Row],[ATEMP]]="",AVERAGE(DATA_3_M[ATEMP]),DATA_3_M[[#This Row],[ATEMP]]),2)</f>
        <v>0.26</v>
      </c>
      <c r="T185" s="48">
        <f>ROUND(IF(DATA_3_M[[#This Row],[HUM]]="",AVERAGE(DATA_3_M[HUM]),DATA_3_M[[#This Row],[HUM]]),2)</f>
        <v>1</v>
      </c>
      <c r="U185" s="64">
        <f>TIME(DATA_3_M[[#This Row],[HR]],,)</f>
        <v>0.875</v>
      </c>
      <c r="V185" s="7" t="str">
        <f>TEXT(DATA_3_M[[#This Row],[DTEDAY]],"MMM")</f>
        <v>Feb</v>
      </c>
      <c r="W185" s="7" t="str">
        <f>TEXT(DATA_3_M[[#This Row],[DTEDAY]],"YYY")</f>
        <v>2011</v>
      </c>
      <c r="X185" s="7" t="str" cm="1">
        <f t="array" ref="X185">_xlfn.SWITCH(DATA_3_M[[#This Row],[WEATHERSIT]],1,"CLEAR SKY",2,"MIST SKY",3,"DARK SKY",4,"RAINY &amp; DARK SKY")</f>
        <v>CLEAR SKY</v>
      </c>
      <c r="Y185" s="7" t="str" cm="1">
        <f t="array" ref="Y185">_xlfn.SWITCH(DATA_3_M[[#This Row],[SEASON]],1,"WINTER",2,"SUMMER",3,"MONSOON",4,"POST MONSOON/AUTUMN")</f>
        <v>WINTER</v>
      </c>
    </row>
    <row r="186" spans="1:25" ht="12.75" x14ac:dyDescent="0.2">
      <c r="A186" s="7">
        <v>804</v>
      </c>
      <c r="B186" s="8">
        <v>40579</v>
      </c>
      <c r="C186" s="7">
        <v>1</v>
      </c>
      <c r="D186" s="7">
        <v>0</v>
      </c>
      <c r="E186" s="7">
        <v>2</v>
      </c>
      <c r="F186" s="7">
        <v>22</v>
      </c>
      <c r="G186" s="7" t="b">
        <v>0</v>
      </c>
      <c r="H186" s="7">
        <v>6</v>
      </c>
      <c r="I186" s="7">
        <v>1</v>
      </c>
      <c r="J186" s="26">
        <v>0.26</v>
      </c>
      <c r="K186" s="7">
        <v>0.2727</v>
      </c>
      <c r="L186" s="7">
        <v>0.93</v>
      </c>
      <c r="M186" s="7">
        <v>0.1343</v>
      </c>
      <c r="N186" s="7">
        <v>2</v>
      </c>
      <c r="O186" s="7">
        <v>43</v>
      </c>
      <c r="P186" s="7">
        <v>45</v>
      </c>
      <c r="Q186" s="7" t="str">
        <f>TEXT(DATA_3_M[[#This Row],[WEEKDAY]]+1,"DDD")</f>
        <v>Sat</v>
      </c>
      <c r="R186" s="26">
        <f>IF(DATA_3_M[[#This Row],[TEMP]]="",AVERAGE(DATA_3_M[TEMP]),DATA_3_M[[#This Row],[TEMP]])</f>
        <v>0.26</v>
      </c>
      <c r="S186" s="26">
        <f>ROUND(IF(DATA_3_M[[#This Row],[ATEMP]]="",AVERAGE(DATA_3_M[ATEMP]),DATA_3_M[[#This Row],[ATEMP]]),2)</f>
        <v>0.27</v>
      </c>
      <c r="T186" s="48">
        <f>ROUND(IF(DATA_3_M[[#This Row],[HUM]]="",AVERAGE(DATA_3_M[HUM]),DATA_3_M[[#This Row],[HUM]]),2)</f>
        <v>0.93</v>
      </c>
      <c r="U186" s="64">
        <f>TIME(DATA_3_M[[#This Row],[HR]],,)</f>
        <v>0.91666666666666663</v>
      </c>
      <c r="V186" s="7" t="str">
        <f>TEXT(DATA_3_M[[#This Row],[DTEDAY]],"MMM")</f>
        <v>Feb</v>
      </c>
      <c r="W186" s="7" t="str">
        <f>TEXT(DATA_3_M[[#This Row],[DTEDAY]],"YYY")</f>
        <v>2011</v>
      </c>
      <c r="X186" s="7" t="str" cm="1">
        <f t="array" ref="X186">_xlfn.SWITCH(DATA_3_M[[#This Row],[WEATHERSIT]],1,"CLEAR SKY",2,"MIST SKY",3,"DARK SKY",4,"RAINY &amp; DARK SKY")</f>
        <v>CLEAR SKY</v>
      </c>
      <c r="Y186" s="7" t="str" cm="1">
        <f t="array" ref="Y186">_xlfn.SWITCH(DATA_3_M[[#This Row],[SEASON]],1,"WINTER",2,"SUMMER",3,"MONSOON",4,"POST MONSOON/AUTUMN")</f>
        <v>WINTER</v>
      </c>
    </row>
    <row r="187" spans="1:25" ht="12.75" x14ac:dyDescent="0.2">
      <c r="A187" s="7">
        <v>805</v>
      </c>
      <c r="B187" s="8">
        <v>40579</v>
      </c>
      <c r="C187" s="7">
        <v>1</v>
      </c>
      <c r="D187" s="7">
        <v>0</v>
      </c>
      <c r="E187" s="7">
        <v>2</v>
      </c>
      <c r="F187" s="7">
        <v>23</v>
      </c>
      <c r="G187" s="7" t="b">
        <v>0</v>
      </c>
      <c r="H187" s="7">
        <v>6</v>
      </c>
      <c r="I187" s="7">
        <v>1</v>
      </c>
      <c r="J187" s="26">
        <v>0.26</v>
      </c>
      <c r="K187" s="7">
        <v>0.2576</v>
      </c>
      <c r="L187" s="7">
        <v>0.93</v>
      </c>
      <c r="M187" s="7">
        <v>0.22389999999999999</v>
      </c>
      <c r="N187" s="7">
        <v>7</v>
      </c>
      <c r="O187" s="7">
        <v>52</v>
      </c>
      <c r="P187" s="7">
        <v>59</v>
      </c>
      <c r="Q187" s="7" t="str">
        <f>TEXT(DATA_3_M[[#This Row],[WEEKDAY]]+1,"DDD")</f>
        <v>Sat</v>
      </c>
      <c r="R187" s="26">
        <f>IF(DATA_3_M[[#This Row],[TEMP]]="",AVERAGE(DATA_3_M[TEMP]),DATA_3_M[[#This Row],[TEMP]])</f>
        <v>0.26</v>
      </c>
      <c r="S187" s="26">
        <f>ROUND(IF(DATA_3_M[[#This Row],[ATEMP]]="",AVERAGE(DATA_3_M[ATEMP]),DATA_3_M[[#This Row],[ATEMP]]),2)</f>
        <v>0.26</v>
      </c>
      <c r="T187" s="48">
        <f>ROUND(IF(DATA_3_M[[#This Row],[HUM]]="",AVERAGE(DATA_3_M[HUM]),DATA_3_M[[#This Row],[HUM]]),2)</f>
        <v>0.93</v>
      </c>
      <c r="U187" s="64">
        <f>TIME(DATA_3_M[[#This Row],[HR]],,)</f>
        <v>0.95833333333333337</v>
      </c>
      <c r="V187" s="7" t="str">
        <f>TEXT(DATA_3_M[[#This Row],[DTEDAY]],"MMM")</f>
        <v>Feb</v>
      </c>
      <c r="W187" s="7" t="str">
        <f>TEXT(DATA_3_M[[#This Row],[DTEDAY]],"YYY")</f>
        <v>2011</v>
      </c>
      <c r="X187" s="7" t="str" cm="1">
        <f t="array" ref="X187">_xlfn.SWITCH(DATA_3_M[[#This Row],[WEATHERSIT]],1,"CLEAR SKY",2,"MIST SKY",3,"DARK SKY",4,"RAINY &amp; DARK SKY")</f>
        <v>CLEAR SKY</v>
      </c>
      <c r="Y187" s="7" t="str" cm="1">
        <f t="array" ref="Y187">_xlfn.SWITCH(DATA_3_M[[#This Row],[SEASON]],1,"WINTER",2,"SUMMER",3,"MONSOON",4,"POST MONSOON/AUTUMN")</f>
        <v>WINTER</v>
      </c>
    </row>
    <row r="188" spans="1:25" ht="12.75" x14ac:dyDescent="0.2">
      <c r="A188" s="7">
        <v>806</v>
      </c>
      <c r="B188" s="8">
        <v>40580</v>
      </c>
      <c r="C188" s="7">
        <v>1</v>
      </c>
      <c r="D188" s="7">
        <v>0</v>
      </c>
      <c r="E188" s="7">
        <v>2</v>
      </c>
      <c r="F188" s="7">
        <v>0</v>
      </c>
      <c r="G188" s="7" t="b">
        <v>0</v>
      </c>
      <c r="H188" s="7">
        <v>0</v>
      </c>
      <c r="I188" s="7">
        <v>1</v>
      </c>
      <c r="J188" s="26">
        <v>0.26</v>
      </c>
      <c r="K188" s="7">
        <v>0.2576</v>
      </c>
      <c r="L188" s="7">
        <v>0.7</v>
      </c>
      <c r="M188" s="7">
        <v>0.19400000000000001</v>
      </c>
      <c r="N188" s="7">
        <v>2</v>
      </c>
      <c r="O188" s="7">
        <v>37</v>
      </c>
      <c r="P188" s="7">
        <v>39</v>
      </c>
      <c r="Q188" s="7" t="str">
        <f>TEXT(DATA_3_M[[#This Row],[WEEKDAY]]+1,"DDD")</f>
        <v>Sun</v>
      </c>
      <c r="R188" s="26">
        <f>IF(DATA_3_M[[#This Row],[TEMP]]="",AVERAGE(DATA_3_M[TEMP]),DATA_3_M[[#This Row],[TEMP]])</f>
        <v>0.26</v>
      </c>
      <c r="S188" s="26">
        <f>ROUND(IF(DATA_3_M[[#This Row],[ATEMP]]="",AVERAGE(DATA_3_M[ATEMP]),DATA_3_M[[#This Row],[ATEMP]]),2)</f>
        <v>0.26</v>
      </c>
      <c r="T188" s="48">
        <f>ROUND(IF(DATA_3_M[[#This Row],[HUM]]="",AVERAGE(DATA_3_M[HUM]),DATA_3_M[[#This Row],[HUM]]),2)</f>
        <v>0.7</v>
      </c>
      <c r="U188" s="64">
        <f>TIME(DATA_3_M[[#This Row],[HR]],,)</f>
        <v>0</v>
      </c>
      <c r="V188" s="7" t="str">
        <f>TEXT(DATA_3_M[[#This Row],[DTEDAY]],"MMM")</f>
        <v>Feb</v>
      </c>
      <c r="W188" s="7" t="str">
        <f>TEXT(DATA_3_M[[#This Row],[DTEDAY]],"YYY")</f>
        <v>2011</v>
      </c>
      <c r="X188" s="7" t="str" cm="1">
        <f t="array" ref="X188">_xlfn.SWITCH(DATA_3_M[[#This Row],[WEATHERSIT]],1,"CLEAR SKY",2,"MIST SKY",3,"DARK SKY",4,"RAINY &amp; DARK SKY")</f>
        <v>CLEAR SKY</v>
      </c>
      <c r="Y188" s="7" t="str" cm="1">
        <f t="array" ref="Y188">_xlfn.SWITCH(DATA_3_M[[#This Row],[SEASON]],1,"WINTER",2,"SUMMER",3,"MONSOON",4,"POST MONSOON/AUTUMN")</f>
        <v>WINTER</v>
      </c>
    </row>
    <row r="189" spans="1:25" ht="12.75" x14ac:dyDescent="0.2">
      <c r="A189" s="7">
        <v>807</v>
      </c>
      <c r="B189" s="8">
        <v>40580</v>
      </c>
      <c r="C189" s="7">
        <v>1</v>
      </c>
      <c r="D189" s="7">
        <v>0</v>
      </c>
      <c r="E189" s="7">
        <v>2</v>
      </c>
      <c r="F189" s="7">
        <v>1</v>
      </c>
      <c r="G189" s="7" t="b">
        <v>0</v>
      </c>
      <c r="H189" s="7">
        <v>0</v>
      </c>
      <c r="I189" s="7">
        <v>1</v>
      </c>
      <c r="J189" s="26">
        <v>0.26</v>
      </c>
      <c r="K189" s="7">
        <v>0.2273</v>
      </c>
      <c r="L189" s="7">
        <v>0.65</v>
      </c>
      <c r="M189" s="7">
        <v>0.41789999999999999</v>
      </c>
      <c r="N189" s="7">
        <v>4</v>
      </c>
      <c r="O189" s="7">
        <v>40</v>
      </c>
      <c r="P189" s="7">
        <v>44</v>
      </c>
      <c r="Q189" s="7" t="str">
        <f>TEXT(DATA_3_M[[#This Row],[WEEKDAY]]+1,"DDD")</f>
        <v>Sun</v>
      </c>
      <c r="R189" s="26">
        <f>IF(DATA_3_M[[#This Row],[TEMP]]="",AVERAGE(DATA_3_M[TEMP]),DATA_3_M[[#This Row],[TEMP]])</f>
        <v>0.26</v>
      </c>
      <c r="S189" s="26">
        <f>ROUND(IF(DATA_3_M[[#This Row],[ATEMP]]="",AVERAGE(DATA_3_M[ATEMP]),DATA_3_M[[#This Row],[ATEMP]]),2)</f>
        <v>0.23</v>
      </c>
      <c r="T189" s="48">
        <f>ROUND(IF(DATA_3_M[[#This Row],[HUM]]="",AVERAGE(DATA_3_M[HUM]),DATA_3_M[[#This Row],[HUM]]),2)</f>
        <v>0.65</v>
      </c>
      <c r="U189" s="64">
        <f>TIME(DATA_3_M[[#This Row],[HR]],,)</f>
        <v>4.1666666666666664E-2</v>
      </c>
      <c r="V189" s="7" t="str">
        <f>TEXT(DATA_3_M[[#This Row],[DTEDAY]],"MMM")</f>
        <v>Feb</v>
      </c>
      <c r="W189" s="7" t="str">
        <f>TEXT(DATA_3_M[[#This Row],[DTEDAY]],"YYY")</f>
        <v>2011</v>
      </c>
      <c r="X189" s="7" t="str" cm="1">
        <f t="array" ref="X189">_xlfn.SWITCH(DATA_3_M[[#This Row],[WEATHERSIT]],1,"CLEAR SKY",2,"MIST SKY",3,"DARK SKY",4,"RAINY &amp; DARK SKY")</f>
        <v>CLEAR SKY</v>
      </c>
      <c r="Y189" s="7" t="str" cm="1">
        <f t="array" ref="Y189">_xlfn.SWITCH(DATA_3_M[[#This Row],[SEASON]],1,"WINTER",2,"SUMMER",3,"MONSOON",4,"POST MONSOON/AUTUMN")</f>
        <v>WINTER</v>
      </c>
    </row>
    <row r="190" spans="1:25" ht="12.75" x14ac:dyDescent="0.2">
      <c r="A190" s="7">
        <v>808</v>
      </c>
      <c r="B190" s="8">
        <v>40580</v>
      </c>
      <c r="C190" s="7">
        <v>1</v>
      </c>
      <c r="D190" s="7">
        <v>0</v>
      </c>
      <c r="E190" s="7">
        <v>2</v>
      </c>
      <c r="F190" s="7">
        <v>2</v>
      </c>
      <c r="G190" s="7" t="b">
        <v>0</v>
      </c>
      <c r="H190" s="7">
        <v>0</v>
      </c>
      <c r="I190" s="7">
        <v>1</v>
      </c>
      <c r="J190" s="26">
        <v>0.26</v>
      </c>
      <c r="K190" s="7">
        <v>0.2273</v>
      </c>
      <c r="L190" s="7">
        <v>0.6</v>
      </c>
      <c r="M190" s="7">
        <v>0.32840000000000003</v>
      </c>
      <c r="N190" s="7">
        <v>0</v>
      </c>
      <c r="O190" s="7">
        <v>20</v>
      </c>
      <c r="P190" s="7">
        <v>20</v>
      </c>
      <c r="Q190" s="7" t="str">
        <f>TEXT(DATA_3_M[[#This Row],[WEEKDAY]]+1,"DDD")</f>
        <v>Sun</v>
      </c>
      <c r="R190" s="26">
        <f>IF(DATA_3_M[[#This Row],[TEMP]]="",AVERAGE(DATA_3_M[TEMP]),DATA_3_M[[#This Row],[TEMP]])</f>
        <v>0.26</v>
      </c>
      <c r="S190" s="26">
        <f>ROUND(IF(DATA_3_M[[#This Row],[ATEMP]]="",AVERAGE(DATA_3_M[ATEMP]),DATA_3_M[[#This Row],[ATEMP]]),2)</f>
        <v>0.23</v>
      </c>
      <c r="T190" s="48">
        <f>ROUND(IF(DATA_3_M[[#This Row],[HUM]]="",AVERAGE(DATA_3_M[HUM]),DATA_3_M[[#This Row],[HUM]]),2)</f>
        <v>0.6</v>
      </c>
      <c r="U190" s="64">
        <f>TIME(DATA_3_M[[#This Row],[HR]],,)</f>
        <v>8.3333333333333329E-2</v>
      </c>
      <c r="V190" s="7" t="str">
        <f>TEXT(DATA_3_M[[#This Row],[DTEDAY]],"MMM")</f>
        <v>Feb</v>
      </c>
      <c r="W190" s="7" t="str">
        <f>TEXT(DATA_3_M[[#This Row],[DTEDAY]],"YYY")</f>
        <v>2011</v>
      </c>
      <c r="X190" s="7" t="str" cm="1">
        <f t="array" ref="X190">_xlfn.SWITCH(DATA_3_M[[#This Row],[WEATHERSIT]],1,"CLEAR SKY",2,"MIST SKY",3,"DARK SKY",4,"RAINY &amp; DARK SKY")</f>
        <v>CLEAR SKY</v>
      </c>
      <c r="Y190" s="7" t="str" cm="1">
        <f t="array" ref="Y190">_xlfn.SWITCH(DATA_3_M[[#This Row],[SEASON]],1,"WINTER",2,"SUMMER",3,"MONSOON",4,"POST MONSOON/AUTUMN")</f>
        <v>WINTER</v>
      </c>
    </row>
    <row r="191" spans="1:25" ht="12.75" x14ac:dyDescent="0.2">
      <c r="A191" s="7">
        <v>809</v>
      </c>
      <c r="B191" s="8">
        <v>40580</v>
      </c>
      <c r="C191" s="7">
        <v>1</v>
      </c>
      <c r="D191" s="7">
        <v>0</v>
      </c>
      <c r="E191" s="7">
        <v>2</v>
      </c>
      <c r="F191" s="7">
        <v>3</v>
      </c>
      <c r="G191" s="7" t="b">
        <v>0</v>
      </c>
      <c r="H191" s="7">
        <v>0</v>
      </c>
      <c r="I191" s="7">
        <v>1</v>
      </c>
      <c r="J191" s="26">
        <v>0.26</v>
      </c>
      <c r="K191" s="7">
        <v>0.28789999999999999</v>
      </c>
      <c r="L191" s="7">
        <v>0.6</v>
      </c>
      <c r="M191" s="7">
        <v>8.9599999999999999E-2</v>
      </c>
      <c r="N191" s="7">
        <v>3</v>
      </c>
      <c r="O191" s="7">
        <v>10</v>
      </c>
      <c r="P191" s="7">
        <v>13</v>
      </c>
      <c r="Q191" s="7" t="str">
        <f>TEXT(DATA_3_M[[#This Row],[WEEKDAY]]+1,"DDD")</f>
        <v>Sun</v>
      </c>
      <c r="R191" s="26">
        <f>IF(DATA_3_M[[#This Row],[TEMP]]="",AVERAGE(DATA_3_M[TEMP]),DATA_3_M[[#This Row],[TEMP]])</f>
        <v>0.26</v>
      </c>
      <c r="S191" s="26">
        <f>ROUND(IF(DATA_3_M[[#This Row],[ATEMP]]="",AVERAGE(DATA_3_M[ATEMP]),DATA_3_M[[#This Row],[ATEMP]]),2)</f>
        <v>0.28999999999999998</v>
      </c>
      <c r="T191" s="48">
        <f>ROUND(IF(DATA_3_M[[#This Row],[HUM]]="",AVERAGE(DATA_3_M[HUM]),DATA_3_M[[#This Row],[HUM]]),2)</f>
        <v>0.6</v>
      </c>
      <c r="U191" s="64">
        <f>TIME(DATA_3_M[[#This Row],[HR]],,)</f>
        <v>0.125</v>
      </c>
      <c r="V191" s="7" t="str">
        <f>TEXT(DATA_3_M[[#This Row],[DTEDAY]],"MMM")</f>
        <v>Feb</v>
      </c>
      <c r="W191" s="7" t="str">
        <f>TEXT(DATA_3_M[[#This Row],[DTEDAY]],"YYY")</f>
        <v>2011</v>
      </c>
      <c r="X191" s="7" t="str" cm="1">
        <f t="array" ref="X191">_xlfn.SWITCH(DATA_3_M[[#This Row],[WEATHERSIT]],1,"CLEAR SKY",2,"MIST SKY",3,"DARK SKY",4,"RAINY &amp; DARK SKY")</f>
        <v>CLEAR SKY</v>
      </c>
      <c r="Y191" s="7" t="str" cm="1">
        <f t="array" ref="Y191">_xlfn.SWITCH(DATA_3_M[[#This Row],[SEASON]],1,"WINTER",2,"SUMMER",3,"MONSOON",4,"POST MONSOON/AUTUMN")</f>
        <v>WINTER</v>
      </c>
    </row>
    <row r="192" spans="1:25" ht="12.75" x14ac:dyDescent="0.2">
      <c r="A192" s="7">
        <v>810</v>
      </c>
      <c r="B192" s="8">
        <v>40580</v>
      </c>
      <c r="C192" s="7">
        <v>1</v>
      </c>
      <c r="D192" s="7">
        <v>0</v>
      </c>
      <c r="E192" s="7">
        <v>2</v>
      </c>
      <c r="F192" s="7">
        <v>4</v>
      </c>
      <c r="G192" s="7" t="b">
        <v>0</v>
      </c>
      <c r="H192" s="7">
        <v>0</v>
      </c>
      <c r="I192" s="7">
        <v>1</v>
      </c>
      <c r="J192" s="26">
        <v>0.26</v>
      </c>
      <c r="K192" s="7">
        <v>0.2273</v>
      </c>
      <c r="L192" s="7">
        <v>0.6</v>
      </c>
      <c r="M192" s="7">
        <v>0.35820000000000002</v>
      </c>
      <c r="N192" s="7">
        <v>0</v>
      </c>
      <c r="O192" s="7">
        <v>2</v>
      </c>
      <c r="P192" s="7">
        <v>2</v>
      </c>
      <c r="Q192" s="7" t="str">
        <f>TEXT(DATA_3_M[[#This Row],[WEEKDAY]]+1,"DDD")</f>
        <v>Sun</v>
      </c>
      <c r="R192" s="26">
        <f>IF(DATA_3_M[[#This Row],[TEMP]]="",AVERAGE(DATA_3_M[TEMP]),DATA_3_M[[#This Row],[TEMP]])</f>
        <v>0.26</v>
      </c>
      <c r="S192" s="26">
        <f>ROUND(IF(DATA_3_M[[#This Row],[ATEMP]]="",AVERAGE(DATA_3_M[ATEMP]),DATA_3_M[[#This Row],[ATEMP]]),2)</f>
        <v>0.23</v>
      </c>
      <c r="T192" s="48">
        <f>ROUND(IF(DATA_3_M[[#This Row],[HUM]]="",AVERAGE(DATA_3_M[HUM]),DATA_3_M[[#This Row],[HUM]]),2)</f>
        <v>0.6</v>
      </c>
      <c r="U192" s="64">
        <f>TIME(DATA_3_M[[#This Row],[HR]],,)</f>
        <v>0.16666666666666666</v>
      </c>
      <c r="V192" s="7" t="str">
        <f>TEXT(DATA_3_M[[#This Row],[DTEDAY]],"MMM")</f>
        <v>Feb</v>
      </c>
      <c r="W192" s="7" t="str">
        <f>TEXT(DATA_3_M[[#This Row],[DTEDAY]],"YYY")</f>
        <v>2011</v>
      </c>
      <c r="X192" s="7" t="str" cm="1">
        <f t="array" ref="X192">_xlfn.SWITCH(DATA_3_M[[#This Row],[WEATHERSIT]],1,"CLEAR SKY",2,"MIST SKY",3,"DARK SKY",4,"RAINY &amp; DARK SKY")</f>
        <v>CLEAR SKY</v>
      </c>
      <c r="Y192" s="7" t="str" cm="1">
        <f t="array" ref="Y192">_xlfn.SWITCH(DATA_3_M[[#This Row],[SEASON]],1,"WINTER",2,"SUMMER",3,"MONSOON",4,"POST MONSOON/AUTUMN")</f>
        <v>WINTER</v>
      </c>
    </row>
    <row r="193" spans="1:25" ht="12.75" x14ac:dyDescent="0.2">
      <c r="A193" s="7">
        <v>811</v>
      </c>
      <c r="B193" s="8">
        <v>40580</v>
      </c>
      <c r="C193" s="7">
        <v>1</v>
      </c>
      <c r="D193" s="7">
        <v>0</v>
      </c>
      <c r="E193" s="7">
        <v>2</v>
      </c>
      <c r="F193" s="7">
        <v>5</v>
      </c>
      <c r="G193" s="7" t="b">
        <v>0</v>
      </c>
      <c r="H193" s="7">
        <v>0</v>
      </c>
      <c r="I193" s="7">
        <v>1</v>
      </c>
      <c r="J193" s="26">
        <v>0.26</v>
      </c>
      <c r="K193" s="7">
        <v>0.2576</v>
      </c>
      <c r="L193" s="7">
        <v>0.6</v>
      </c>
      <c r="M193" s="7">
        <v>0.22389999999999999</v>
      </c>
      <c r="N193" s="7">
        <v>0</v>
      </c>
      <c r="O193" s="7">
        <v>1</v>
      </c>
      <c r="P193" s="7">
        <v>1</v>
      </c>
      <c r="Q193" s="7" t="str">
        <f>TEXT(DATA_3_M[[#This Row],[WEEKDAY]]+1,"DDD")</f>
        <v>Sun</v>
      </c>
      <c r="R193" s="26">
        <f>IF(DATA_3_M[[#This Row],[TEMP]]="",AVERAGE(DATA_3_M[TEMP]),DATA_3_M[[#This Row],[TEMP]])</f>
        <v>0.26</v>
      </c>
      <c r="S193" s="26">
        <f>ROUND(IF(DATA_3_M[[#This Row],[ATEMP]]="",AVERAGE(DATA_3_M[ATEMP]),DATA_3_M[[#This Row],[ATEMP]]),2)</f>
        <v>0.26</v>
      </c>
      <c r="T193" s="48">
        <f>ROUND(IF(DATA_3_M[[#This Row],[HUM]]="",AVERAGE(DATA_3_M[HUM]),DATA_3_M[[#This Row],[HUM]]),2)</f>
        <v>0.6</v>
      </c>
      <c r="U193" s="64">
        <f>TIME(DATA_3_M[[#This Row],[HR]],,)</f>
        <v>0.20833333333333334</v>
      </c>
      <c r="V193" s="7" t="str">
        <f>TEXT(DATA_3_M[[#This Row],[DTEDAY]],"MMM")</f>
        <v>Feb</v>
      </c>
      <c r="W193" s="7" t="str">
        <f>TEXT(DATA_3_M[[#This Row],[DTEDAY]],"YYY")</f>
        <v>2011</v>
      </c>
      <c r="X193" s="7" t="str" cm="1">
        <f t="array" ref="X193">_xlfn.SWITCH(DATA_3_M[[#This Row],[WEATHERSIT]],1,"CLEAR SKY",2,"MIST SKY",3,"DARK SKY",4,"RAINY &amp; DARK SKY")</f>
        <v>CLEAR SKY</v>
      </c>
      <c r="Y193" s="7" t="str" cm="1">
        <f t="array" ref="Y193">_xlfn.SWITCH(DATA_3_M[[#This Row],[SEASON]],1,"WINTER",2,"SUMMER",3,"MONSOON",4,"POST MONSOON/AUTUMN")</f>
        <v>WINTER</v>
      </c>
    </row>
    <row r="194" spans="1:25" ht="12.75" x14ac:dyDescent="0.2">
      <c r="A194" s="7">
        <v>812</v>
      </c>
      <c r="B194" s="8">
        <v>40580</v>
      </c>
      <c r="C194" s="7">
        <v>1</v>
      </c>
      <c r="D194" s="7">
        <v>0</v>
      </c>
      <c r="E194" s="7">
        <v>2</v>
      </c>
      <c r="F194" s="7">
        <v>6</v>
      </c>
      <c r="G194" s="7" t="b">
        <v>0</v>
      </c>
      <c r="H194" s="7">
        <v>0</v>
      </c>
      <c r="I194" s="7">
        <v>1</v>
      </c>
      <c r="J194" s="26">
        <v>0.26</v>
      </c>
      <c r="K194" s="7">
        <v>0.2576</v>
      </c>
      <c r="L194" s="7">
        <v>0.6</v>
      </c>
      <c r="M194" s="7">
        <v>0.22389999999999999</v>
      </c>
      <c r="N194" s="7">
        <v>0</v>
      </c>
      <c r="O194" s="7">
        <v>1</v>
      </c>
      <c r="P194" s="7">
        <v>1</v>
      </c>
      <c r="Q194" s="7" t="str">
        <f>TEXT(DATA_3_M[[#This Row],[WEEKDAY]]+1,"DDD")</f>
        <v>Sun</v>
      </c>
      <c r="R194" s="26">
        <f>IF(DATA_3_M[[#This Row],[TEMP]]="",AVERAGE(DATA_3_M[TEMP]),DATA_3_M[[#This Row],[TEMP]])</f>
        <v>0.26</v>
      </c>
      <c r="S194" s="26">
        <f>ROUND(IF(DATA_3_M[[#This Row],[ATEMP]]="",AVERAGE(DATA_3_M[ATEMP]),DATA_3_M[[#This Row],[ATEMP]]),2)</f>
        <v>0.26</v>
      </c>
      <c r="T194" s="48">
        <f>ROUND(IF(DATA_3_M[[#This Row],[HUM]]="",AVERAGE(DATA_3_M[HUM]),DATA_3_M[[#This Row],[HUM]]),2)</f>
        <v>0.6</v>
      </c>
      <c r="U194" s="64">
        <f>TIME(DATA_3_M[[#This Row],[HR]],,)</f>
        <v>0.25</v>
      </c>
      <c r="V194" s="7" t="str">
        <f>TEXT(DATA_3_M[[#This Row],[DTEDAY]],"MMM")</f>
        <v>Feb</v>
      </c>
      <c r="W194" s="7" t="str">
        <f>TEXT(DATA_3_M[[#This Row],[DTEDAY]],"YYY")</f>
        <v>2011</v>
      </c>
      <c r="X194" s="7" t="str" cm="1">
        <f t="array" ref="X194">_xlfn.SWITCH(DATA_3_M[[#This Row],[WEATHERSIT]],1,"CLEAR SKY",2,"MIST SKY",3,"DARK SKY",4,"RAINY &amp; DARK SKY")</f>
        <v>CLEAR SKY</v>
      </c>
      <c r="Y194" s="7" t="str" cm="1">
        <f t="array" ref="Y194">_xlfn.SWITCH(DATA_3_M[[#This Row],[SEASON]],1,"WINTER",2,"SUMMER",3,"MONSOON",4,"POST MONSOON/AUTUMN")</f>
        <v>WINTER</v>
      </c>
    </row>
    <row r="195" spans="1:25" ht="12.75" x14ac:dyDescent="0.2">
      <c r="A195" s="7">
        <v>813</v>
      </c>
      <c r="B195" s="8">
        <v>40580</v>
      </c>
      <c r="C195" s="7">
        <v>1</v>
      </c>
      <c r="D195" s="7">
        <v>0</v>
      </c>
      <c r="E195" s="7">
        <v>2</v>
      </c>
      <c r="F195" s="7">
        <v>7</v>
      </c>
      <c r="G195" s="7" t="b">
        <v>0</v>
      </c>
      <c r="H195" s="7">
        <v>0</v>
      </c>
      <c r="I195" s="7">
        <v>1</v>
      </c>
      <c r="J195" s="26">
        <v>0.24</v>
      </c>
      <c r="K195" s="7">
        <v>0.2424</v>
      </c>
      <c r="L195" s="7">
        <v>0.65</v>
      </c>
      <c r="M195" s="7">
        <v>0.16420000000000001</v>
      </c>
      <c r="N195" s="7">
        <v>0</v>
      </c>
      <c r="O195" s="7">
        <v>8</v>
      </c>
      <c r="P195" s="7">
        <v>8</v>
      </c>
      <c r="Q195" s="7" t="str">
        <f>TEXT(DATA_3_M[[#This Row],[WEEKDAY]]+1,"DDD")</f>
        <v>Sun</v>
      </c>
      <c r="R195" s="26">
        <f>IF(DATA_3_M[[#This Row],[TEMP]]="",AVERAGE(DATA_3_M[TEMP]),DATA_3_M[[#This Row],[TEMP]])</f>
        <v>0.24</v>
      </c>
      <c r="S195" s="26">
        <f>ROUND(IF(DATA_3_M[[#This Row],[ATEMP]]="",AVERAGE(DATA_3_M[ATEMP]),DATA_3_M[[#This Row],[ATEMP]]),2)</f>
        <v>0.24</v>
      </c>
      <c r="T195" s="48">
        <f>ROUND(IF(DATA_3_M[[#This Row],[HUM]]="",AVERAGE(DATA_3_M[HUM]),DATA_3_M[[#This Row],[HUM]]),2)</f>
        <v>0.65</v>
      </c>
      <c r="U195" s="64">
        <f>TIME(DATA_3_M[[#This Row],[HR]],,)</f>
        <v>0.29166666666666669</v>
      </c>
      <c r="V195" s="7" t="str">
        <f>TEXT(DATA_3_M[[#This Row],[DTEDAY]],"MMM")</f>
        <v>Feb</v>
      </c>
      <c r="W195" s="7" t="str">
        <f>TEXT(DATA_3_M[[#This Row],[DTEDAY]],"YYY")</f>
        <v>2011</v>
      </c>
      <c r="X195" s="7" t="str" cm="1">
        <f t="array" ref="X195">_xlfn.SWITCH(DATA_3_M[[#This Row],[WEATHERSIT]],1,"CLEAR SKY",2,"MIST SKY",3,"DARK SKY",4,"RAINY &amp; DARK SKY")</f>
        <v>CLEAR SKY</v>
      </c>
      <c r="Y195" s="7" t="str" cm="1">
        <f t="array" ref="Y195">_xlfn.SWITCH(DATA_3_M[[#This Row],[SEASON]],1,"WINTER",2,"SUMMER",3,"MONSOON",4,"POST MONSOON/AUTUMN")</f>
        <v>WINTER</v>
      </c>
    </row>
    <row r="196" spans="1:25" ht="12.75" x14ac:dyDescent="0.2">
      <c r="A196" s="7">
        <v>814</v>
      </c>
      <c r="B196" s="8">
        <v>40580</v>
      </c>
      <c r="C196" s="7">
        <v>1</v>
      </c>
      <c r="D196" s="7">
        <v>0</v>
      </c>
      <c r="E196" s="7">
        <v>2</v>
      </c>
      <c r="F196" s="7">
        <v>8</v>
      </c>
      <c r="G196" s="7" t="b">
        <v>0</v>
      </c>
      <c r="H196" s="7">
        <v>0</v>
      </c>
      <c r="I196" s="7">
        <v>1</v>
      </c>
      <c r="J196" s="26">
        <v>0.24</v>
      </c>
      <c r="K196" s="7">
        <v>0.2576</v>
      </c>
      <c r="L196" s="7">
        <v>0.65</v>
      </c>
      <c r="M196" s="7">
        <v>0.1045</v>
      </c>
      <c r="N196" s="7">
        <v>2</v>
      </c>
      <c r="O196" s="7">
        <v>21</v>
      </c>
      <c r="P196" s="7">
        <v>23</v>
      </c>
      <c r="Q196" s="7" t="str">
        <f>TEXT(DATA_3_M[[#This Row],[WEEKDAY]]+1,"DDD")</f>
        <v>Sun</v>
      </c>
      <c r="R196" s="26">
        <f>IF(DATA_3_M[[#This Row],[TEMP]]="",AVERAGE(DATA_3_M[TEMP]),DATA_3_M[[#This Row],[TEMP]])</f>
        <v>0.24</v>
      </c>
      <c r="S196" s="26">
        <f>ROUND(IF(DATA_3_M[[#This Row],[ATEMP]]="",AVERAGE(DATA_3_M[ATEMP]),DATA_3_M[[#This Row],[ATEMP]]),2)</f>
        <v>0.26</v>
      </c>
      <c r="T196" s="48">
        <f>ROUND(IF(DATA_3_M[[#This Row],[HUM]]="",AVERAGE(DATA_3_M[HUM]),DATA_3_M[[#This Row],[HUM]]),2)</f>
        <v>0.65</v>
      </c>
      <c r="U196" s="64">
        <f>TIME(DATA_3_M[[#This Row],[HR]],,)</f>
        <v>0.33333333333333331</v>
      </c>
      <c r="V196" s="7" t="str">
        <f>TEXT(DATA_3_M[[#This Row],[DTEDAY]],"MMM")</f>
        <v>Feb</v>
      </c>
      <c r="W196" s="7" t="str">
        <f>TEXT(DATA_3_M[[#This Row],[DTEDAY]],"YYY")</f>
        <v>2011</v>
      </c>
      <c r="X196" s="7" t="str" cm="1">
        <f t="array" ref="X196">_xlfn.SWITCH(DATA_3_M[[#This Row],[WEATHERSIT]],1,"CLEAR SKY",2,"MIST SKY",3,"DARK SKY",4,"RAINY &amp; DARK SKY")</f>
        <v>CLEAR SKY</v>
      </c>
      <c r="Y196" s="7" t="str" cm="1">
        <f t="array" ref="Y196">_xlfn.SWITCH(DATA_3_M[[#This Row],[SEASON]],1,"WINTER",2,"SUMMER",3,"MONSOON",4,"POST MONSOON/AUTUMN")</f>
        <v>WINTER</v>
      </c>
    </row>
    <row r="197" spans="1:25" ht="12.75" x14ac:dyDescent="0.2">
      <c r="A197" s="7">
        <v>815</v>
      </c>
      <c r="B197" s="8">
        <v>40580</v>
      </c>
      <c r="C197" s="7">
        <v>1</v>
      </c>
      <c r="D197" s="7">
        <v>0</v>
      </c>
      <c r="E197" s="7">
        <v>2</v>
      </c>
      <c r="F197" s="7">
        <v>9</v>
      </c>
      <c r="G197" s="7" t="b">
        <v>0</v>
      </c>
      <c r="H197" s="7">
        <v>0</v>
      </c>
      <c r="I197" s="7">
        <v>1</v>
      </c>
      <c r="J197" s="26">
        <v>0.28000000000000003</v>
      </c>
      <c r="K197" s="7">
        <v>0.28789999999999999</v>
      </c>
      <c r="L197" s="7">
        <v>0.56000000000000005</v>
      </c>
      <c r="M197" s="7">
        <v>0.1045</v>
      </c>
      <c r="N197" s="7">
        <v>7</v>
      </c>
      <c r="O197" s="7">
        <v>38</v>
      </c>
      <c r="P197" s="7">
        <v>45</v>
      </c>
      <c r="Q197" s="7" t="str">
        <f>TEXT(DATA_3_M[[#This Row],[WEEKDAY]]+1,"DDD")</f>
        <v>Sun</v>
      </c>
      <c r="R197" s="26">
        <f>IF(DATA_3_M[[#This Row],[TEMP]]="",AVERAGE(DATA_3_M[TEMP]),DATA_3_M[[#This Row],[TEMP]])</f>
        <v>0.28000000000000003</v>
      </c>
      <c r="S197" s="26">
        <f>ROUND(IF(DATA_3_M[[#This Row],[ATEMP]]="",AVERAGE(DATA_3_M[ATEMP]),DATA_3_M[[#This Row],[ATEMP]]),2)</f>
        <v>0.28999999999999998</v>
      </c>
      <c r="T197" s="48">
        <f>ROUND(IF(DATA_3_M[[#This Row],[HUM]]="",AVERAGE(DATA_3_M[HUM]),DATA_3_M[[#This Row],[HUM]]),2)</f>
        <v>0.56000000000000005</v>
      </c>
      <c r="U197" s="64">
        <f>TIME(DATA_3_M[[#This Row],[HR]],,)</f>
        <v>0.375</v>
      </c>
      <c r="V197" s="7" t="str">
        <f>TEXT(DATA_3_M[[#This Row],[DTEDAY]],"MMM")</f>
        <v>Feb</v>
      </c>
      <c r="W197" s="7" t="str">
        <f>TEXT(DATA_3_M[[#This Row],[DTEDAY]],"YYY")</f>
        <v>2011</v>
      </c>
      <c r="X197" s="7" t="str" cm="1">
        <f t="array" ref="X197">_xlfn.SWITCH(DATA_3_M[[#This Row],[WEATHERSIT]],1,"CLEAR SKY",2,"MIST SKY",3,"DARK SKY",4,"RAINY &amp; DARK SKY")</f>
        <v>CLEAR SKY</v>
      </c>
      <c r="Y197" s="7" t="str" cm="1">
        <f t="array" ref="Y197">_xlfn.SWITCH(DATA_3_M[[#This Row],[SEASON]],1,"WINTER",2,"SUMMER",3,"MONSOON",4,"POST MONSOON/AUTUMN")</f>
        <v>WINTER</v>
      </c>
    </row>
    <row r="198" spans="1:25" ht="12.75" x14ac:dyDescent="0.2">
      <c r="A198" s="7">
        <v>816</v>
      </c>
      <c r="B198" s="8">
        <v>40580</v>
      </c>
      <c r="C198" s="7">
        <v>1</v>
      </c>
      <c r="D198" s="7">
        <v>0</v>
      </c>
      <c r="E198" s="7">
        <v>2</v>
      </c>
      <c r="F198" s="7">
        <v>10</v>
      </c>
      <c r="G198" s="7" t="b">
        <v>0</v>
      </c>
      <c r="H198" s="7">
        <v>0</v>
      </c>
      <c r="I198" s="7">
        <v>1</v>
      </c>
      <c r="J198" s="26">
        <v>0.3</v>
      </c>
      <c r="K198" s="7">
        <v>0.28789999999999999</v>
      </c>
      <c r="L198" s="7">
        <v>0.52</v>
      </c>
      <c r="M198" s="7">
        <v>0.25369999999999998</v>
      </c>
      <c r="N198" s="7">
        <v>15</v>
      </c>
      <c r="O198" s="7">
        <v>74</v>
      </c>
      <c r="P198" s="7">
        <v>89</v>
      </c>
      <c r="Q198" s="7" t="str">
        <f>TEXT(DATA_3_M[[#This Row],[WEEKDAY]]+1,"DDD")</f>
        <v>Sun</v>
      </c>
      <c r="R198" s="26">
        <f>IF(DATA_3_M[[#This Row],[TEMP]]="",AVERAGE(DATA_3_M[TEMP]),DATA_3_M[[#This Row],[TEMP]])</f>
        <v>0.3</v>
      </c>
      <c r="S198" s="26">
        <f>ROUND(IF(DATA_3_M[[#This Row],[ATEMP]]="",AVERAGE(DATA_3_M[ATEMP]),DATA_3_M[[#This Row],[ATEMP]]),2)</f>
        <v>0.28999999999999998</v>
      </c>
      <c r="T198" s="48">
        <f>ROUND(IF(DATA_3_M[[#This Row],[HUM]]="",AVERAGE(DATA_3_M[HUM]),DATA_3_M[[#This Row],[HUM]]),2)</f>
        <v>0.52</v>
      </c>
      <c r="U198" s="64">
        <f>TIME(DATA_3_M[[#This Row],[HR]],,)</f>
        <v>0.41666666666666669</v>
      </c>
      <c r="V198" s="7" t="str">
        <f>TEXT(DATA_3_M[[#This Row],[DTEDAY]],"MMM")</f>
        <v>Feb</v>
      </c>
      <c r="W198" s="7" t="str">
        <f>TEXT(DATA_3_M[[#This Row],[DTEDAY]],"YYY")</f>
        <v>2011</v>
      </c>
      <c r="X198" s="7" t="str" cm="1">
        <f t="array" ref="X198">_xlfn.SWITCH(DATA_3_M[[#This Row],[WEATHERSIT]],1,"CLEAR SKY",2,"MIST SKY",3,"DARK SKY",4,"RAINY &amp; DARK SKY")</f>
        <v>CLEAR SKY</v>
      </c>
      <c r="Y198" s="7" t="str" cm="1">
        <f t="array" ref="Y198">_xlfn.SWITCH(DATA_3_M[[#This Row],[SEASON]],1,"WINTER",2,"SUMMER",3,"MONSOON",4,"POST MONSOON/AUTUMN")</f>
        <v>WINTER</v>
      </c>
    </row>
    <row r="199" spans="1:25" ht="12.75" x14ac:dyDescent="0.2">
      <c r="A199" s="7">
        <v>817</v>
      </c>
      <c r="B199" s="8">
        <v>40580</v>
      </c>
      <c r="C199" s="7">
        <v>1</v>
      </c>
      <c r="D199" s="7">
        <v>0</v>
      </c>
      <c r="E199" s="7">
        <v>2</v>
      </c>
      <c r="F199" s="7">
        <v>11</v>
      </c>
      <c r="G199" s="7" t="b">
        <v>0</v>
      </c>
      <c r="H199" s="7">
        <v>0</v>
      </c>
      <c r="I199" s="7">
        <v>1</v>
      </c>
      <c r="J199" s="26">
        <v>0.32</v>
      </c>
      <c r="K199" s="7">
        <v>0.30299999999999999</v>
      </c>
      <c r="L199" s="7">
        <v>0.49</v>
      </c>
      <c r="M199" s="7">
        <v>0.25369999999999998</v>
      </c>
      <c r="N199" s="7">
        <v>28</v>
      </c>
      <c r="O199" s="7">
        <v>89</v>
      </c>
      <c r="P199" s="7">
        <v>117</v>
      </c>
      <c r="Q199" s="7" t="str">
        <f>TEXT(DATA_3_M[[#This Row],[WEEKDAY]]+1,"DDD")</f>
        <v>Sun</v>
      </c>
      <c r="R199" s="26">
        <f>IF(DATA_3_M[[#This Row],[TEMP]]="",AVERAGE(DATA_3_M[TEMP]),DATA_3_M[[#This Row],[TEMP]])</f>
        <v>0.32</v>
      </c>
      <c r="S199" s="26">
        <f>ROUND(IF(DATA_3_M[[#This Row],[ATEMP]]="",AVERAGE(DATA_3_M[ATEMP]),DATA_3_M[[#This Row],[ATEMP]]),2)</f>
        <v>0.3</v>
      </c>
      <c r="T199" s="48">
        <f>ROUND(IF(DATA_3_M[[#This Row],[HUM]]="",AVERAGE(DATA_3_M[HUM]),DATA_3_M[[#This Row],[HUM]]),2)</f>
        <v>0.49</v>
      </c>
      <c r="U199" s="64">
        <f>TIME(DATA_3_M[[#This Row],[HR]],,)</f>
        <v>0.45833333333333331</v>
      </c>
      <c r="V199" s="7" t="str">
        <f>TEXT(DATA_3_M[[#This Row],[DTEDAY]],"MMM")</f>
        <v>Feb</v>
      </c>
      <c r="W199" s="7" t="str">
        <f>TEXT(DATA_3_M[[#This Row],[DTEDAY]],"YYY")</f>
        <v>2011</v>
      </c>
      <c r="X199" s="7" t="str" cm="1">
        <f t="array" ref="X199">_xlfn.SWITCH(DATA_3_M[[#This Row],[WEATHERSIT]],1,"CLEAR SKY",2,"MIST SKY",3,"DARK SKY",4,"RAINY &amp; DARK SKY")</f>
        <v>CLEAR SKY</v>
      </c>
      <c r="Y199" s="7" t="str" cm="1">
        <f t="array" ref="Y199">_xlfn.SWITCH(DATA_3_M[[#This Row],[SEASON]],1,"WINTER",2,"SUMMER",3,"MONSOON",4,"POST MONSOON/AUTUMN")</f>
        <v>WINTER</v>
      </c>
    </row>
    <row r="200" spans="1:25" ht="12.75" x14ac:dyDescent="0.2">
      <c r="A200" s="7">
        <v>818</v>
      </c>
      <c r="B200" s="8">
        <v>40580</v>
      </c>
      <c r="C200" s="7">
        <v>1</v>
      </c>
      <c r="D200" s="7">
        <v>0</v>
      </c>
      <c r="E200" s="7">
        <v>2</v>
      </c>
      <c r="F200" s="7">
        <v>12</v>
      </c>
      <c r="G200" s="7" t="b">
        <v>0</v>
      </c>
      <c r="H200" s="7">
        <v>0</v>
      </c>
      <c r="I200" s="7">
        <v>1</v>
      </c>
      <c r="J200" s="26">
        <v>0.34</v>
      </c>
      <c r="K200" s="7">
        <v>0.33329999999999999</v>
      </c>
      <c r="L200" s="7">
        <v>0.46</v>
      </c>
      <c r="M200" s="23">
        <v>0</v>
      </c>
      <c r="N200" s="7">
        <v>48</v>
      </c>
      <c r="O200" s="7">
        <v>126</v>
      </c>
      <c r="P200" s="7">
        <v>174</v>
      </c>
      <c r="Q200" s="7" t="str">
        <f>TEXT(DATA_3_M[[#This Row],[WEEKDAY]]+1,"DDD")</f>
        <v>Sun</v>
      </c>
      <c r="R200" s="26">
        <f>IF(DATA_3_M[[#This Row],[TEMP]]="",AVERAGE(DATA_3_M[TEMP]),DATA_3_M[[#This Row],[TEMP]])</f>
        <v>0.34</v>
      </c>
      <c r="S200" s="26">
        <f>ROUND(IF(DATA_3_M[[#This Row],[ATEMP]]="",AVERAGE(DATA_3_M[ATEMP]),DATA_3_M[[#This Row],[ATEMP]]),2)</f>
        <v>0.33</v>
      </c>
      <c r="T200" s="48">
        <f>ROUND(IF(DATA_3_M[[#This Row],[HUM]]="",AVERAGE(DATA_3_M[HUM]),DATA_3_M[[#This Row],[HUM]]),2)</f>
        <v>0.46</v>
      </c>
      <c r="U200" s="64">
        <f>TIME(DATA_3_M[[#This Row],[HR]],,)</f>
        <v>0.5</v>
      </c>
      <c r="V200" s="7" t="str">
        <f>TEXT(DATA_3_M[[#This Row],[DTEDAY]],"MMM")</f>
        <v>Feb</v>
      </c>
      <c r="W200" s="7" t="str">
        <f>TEXT(DATA_3_M[[#This Row],[DTEDAY]],"YYY")</f>
        <v>2011</v>
      </c>
      <c r="X200" s="7" t="str" cm="1">
        <f t="array" ref="X200">_xlfn.SWITCH(DATA_3_M[[#This Row],[WEATHERSIT]],1,"CLEAR SKY",2,"MIST SKY",3,"DARK SKY",4,"RAINY &amp; DARK SKY")</f>
        <v>CLEAR SKY</v>
      </c>
      <c r="Y200" s="7" t="str" cm="1">
        <f t="array" ref="Y200">_xlfn.SWITCH(DATA_3_M[[#This Row],[SEASON]],1,"WINTER",2,"SUMMER",3,"MONSOON",4,"POST MONSOON/AUTUMN")</f>
        <v>WINTER</v>
      </c>
    </row>
    <row r="201" spans="1:25" ht="12.75" x14ac:dyDescent="0.2">
      <c r="A201" s="7">
        <v>819</v>
      </c>
      <c r="B201" s="8">
        <v>40580</v>
      </c>
      <c r="C201" s="7">
        <v>1</v>
      </c>
      <c r="D201" s="7">
        <v>0</v>
      </c>
      <c r="E201" s="7">
        <v>2</v>
      </c>
      <c r="F201" s="7">
        <v>13</v>
      </c>
      <c r="G201" s="7" t="b">
        <v>0</v>
      </c>
      <c r="H201" s="7">
        <v>0</v>
      </c>
      <c r="I201" s="7">
        <v>1</v>
      </c>
      <c r="J201" s="26">
        <v>0.34</v>
      </c>
      <c r="K201" s="7">
        <v>0.36359999999999998</v>
      </c>
      <c r="L201" s="7">
        <v>0.46</v>
      </c>
      <c r="M201" s="23">
        <v>0</v>
      </c>
      <c r="N201" s="7">
        <v>47</v>
      </c>
      <c r="O201" s="7">
        <v>135</v>
      </c>
      <c r="P201" s="7">
        <v>182</v>
      </c>
      <c r="Q201" s="7" t="str">
        <f>TEXT(DATA_3_M[[#This Row],[WEEKDAY]]+1,"DDD")</f>
        <v>Sun</v>
      </c>
      <c r="R201" s="26">
        <f>IF(DATA_3_M[[#This Row],[TEMP]]="",AVERAGE(DATA_3_M[TEMP]),DATA_3_M[[#This Row],[TEMP]])</f>
        <v>0.34</v>
      </c>
      <c r="S201" s="26">
        <f>ROUND(IF(DATA_3_M[[#This Row],[ATEMP]]="",AVERAGE(DATA_3_M[ATEMP]),DATA_3_M[[#This Row],[ATEMP]]),2)</f>
        <v>0.36</v>
      </c>
      <c r="T201" s="48">
        <f>ROUND(IF(DATA_3_M[[#This Row],[HUM]]="",AVERAGE(DATA_3_M[HUM]),DATA_3_M[[#This Row],[HUM]]),2)</f>
        <v>0.46</v>
      </c>
      <c r="U201" s="64">
        <f>TIME(DATA_3_M[[#This Row],[HR]],,)</f>
        <v>0.54166666666666663</v>
      </c>
      <c r="V201" s="7" t="str">
        <f>TEXT(DATA_3_M[[#This Row],[DTEDAY]],"MMM")</f>
        <v>Feb</v>
      </c>
      <c r="W201" s="7" t="str">
        <f>TEXT(DATA_3_M[[#This Row],[DTEDAY]],"YYY")</f>
        <v>2011</v>
      </c>
      <c r="X201" s="7" t="str" cm="1">
        <f t="array" ref="X201">_xlfn.SWITCH(DATA_3_M[[#This Row],[WEATHERSIT]],1,"CLEAR SKY",2,"MIST SKY",3,"DARK SKY",4,"RAINY &amp; DARK SKY")</f>
        <v>CLEAR SKY</v>
      </c>
      <c r="Y201" s="7" t="str" cm="1">
        <f t="array" ref="Y201">_xlfn.SWITCH(DATA_3_M[[#This Row],[SEASON]],1,"WINTER",2,"SUMMER",3,"MONSOON",4,"POST MONSOON/AUTUMN")</f>
        <v>WINTER</v>
      </c>
    </row>
    <row r="202" spans="1:25" ht="12.75" x14ac:dyDescent="0.2">
      <c r="A202" s="7">
        <v>820</v>
      </c>
      <c r="B202" s="8">
        <v>40580</v>
      </c>
      <c r="C202" s="7">
        <v>1</v>
      </c>
      <c r="D202" s="7">
        <v>0</v>
      </c>
      <c r="E202" s="7">
        <v>2</v>
      </c>
      <c r="F202" s="7">
        <v>14</v>
      </c>
      <c r="G202" s="7" t="b">
        <v>0</v>
      </c>
      <c r="H202" s="7">
        <v>0</v>
      </c>
      <c r="I202" s="7">
        <v>1</v>
      </c>
      <c r="J202" s="26">
        <v>0.34</v>
      </c>
      <c r="K202" s="7">
        <v>0.34849999999999998</v>
      </c>
      <c r="L202" s="7">
        <v>0.46</v>
      </c>
      <c r="M202" s="7">
        <v>8.9599999999999999E-2</v>
      </c>
      <c r="N202" s="7">
        <v>47</v>
      </c>
      <c r="O202" s="7">
        <v>114</v>
      </c>
      <c r="P202" s="7">
        <v>161</v>
      </c>
      <c r="Q202" s="7" t="str">
        <f>TEXT(DATA_3_M[[#This Row],[WEEKDAY]]+1,"DDD")</f>
        <v>Sun</v>
      </c>
      <c r="R202" s="26">
        <f>IF(DATA_3_M[[#This Row],[TEMP]]="",AVERAGE(DATA_3_M[TEMP]),DATA_3_M[[#This Row],[TEMP]])</f>
        <v>0.34</v>
      </c>
      <c r="S202" s="26">
        <f>ROUND(IF(DATA_3_M[[#This Row],[ATEMP]]="",AVERAGE(DATA_3_M[ATEMP]),DATA_3_M[[#This Row],[ATEMP]]),2)</f>
        <v>0.35</v>
      </c>
      <c r="T202" s="48">
        <f>ROUND(IF(DATA_3_M[[#This Row],[HUM]]="",AVERAGE(DATA_3_M[HUM]),DATA_3_M[[#This Row],[HUM]]),2)</f>
        <v>0.46</v>
      </c>
      <c r="U202" s="64">
        <f>TIME(DATA_3_M[[#This Row],[HR]],,)</f>
        <v>0.58333333333333337</v>
      </c>
      <c r="V202" s="7" t="str">
        <f>TEXT(DATA_3_M[[#This Row],[DTEDAY]],"MMM")</f>
        <v>Feb</v>
      </c>
      <c r="W202" s="7" t="str">
        <f>TEXT(DATA_3_M[[#This Row],[DTEDAY]],"YYY")</f>
        <v>2011</v>
      </c>
      <c r="X202" s="7" t="str" cm="1">
        <f t="array" ref="X202">_xlfn.SWITCH(DATA_3_M[[#This Row],[WEATHERSIT]],1,"CLEAR SKY",2,"MIST SKY",3,"DARK SKY",4,"RAINY &amp; DARK SKY")</f>
        <v>CLEAR SKY</v>
      </c>
      <c r="Y202" s="7" t="str" cm="1">
        <f t="array" ref="Y202">_xlfn.SWITCH(DATA_3_M[[#This Row],[SEASON]],1,"WINTER",2,"SUMMER",3,"MONSOON",4,"POST MONSOON/AUTUMN")</f>
        <v>WINTER</v>
      </c>
    </row>
    <row r="203" spans="1:25" ht="12.75" x14ac:dyDescent="0.2">
      <c r="A203" s="7">
        <v>821</v>
      </c>
      <c r="B203" s="8">
        <v>40580</v>
      </c>
      <c r="C203" s="7">
        <v>1</v>
      </c>
      <c r="D203" s="7">
        <v>0</v>
      </c>
      <c r="E203" s="7">
        <v>2</v>
      </c>
      <c r="F203" s="7">
        <v>15</v>
      </c>
      <c r="G203" s="7" t="b">
        <v>0</v>
      </c>
      <c r="H203" s="7">
        <v>0</v>
      </c>
      <c r="I203" s="7">
        <v>1</v>
      </c>
      <c r="J203" s="26">
        <v>0.34</v>
      </c>
      <c r="K203" s="7">
        <v>0.34849999999999998</v>
      </c>
      <c r="L203" s="7">
        <v>0.46</v>
      </c>
      <c r="M203" s="7">
        <v>8.9599999999999999E-2</v>
      </c>
      <c r="N203" s="7">
        <v>52</v>
      </c>
      <c r="O203" s="7">
        <v>130</v>
      </c>
      <c r="P203" s="7">
        <v>182</v>
      </c>
      <c r="Q203" s="7" t="str">
        <f>TEXT(DATA_3_M[[#This Row],[WEEKDAY]]+1,"DDD")</f>
        <v>Sun</v>
      </c>
      <c r="R203" s="26">
        <f>IF(DATA_3_M[[#This Row],[TEMP]]="",AVERAGE(DATA_3_M[TEMP]),DATA_3_M[[#This Row],[TEMP]])</f>
        <v>0.34</v>
      </c>
      <c r="S203" s="26">
        <f>ROUND(IF(DATA_3_M[[#This Row],[ATEMP]]="",AVERAGE(DATA_3_M[ATEMP]),DATA_3_M[[#This Row],[ATEMP]]),2)</f>
        <v>0.35</v>
      </c>
      <c r="T203" s="48">
        <f>ROUND(IF(DATA_3_M[[#This Row],[HUM]]="",AVERAGE(DATA_3_M[HUM]),DATA_3_M[[#This Row],[HUM]]),2)</f>
        <v>0.46</v>
      </c>
      <c r="U203" s="64">
        <f>TIME(DATA_3_M[[#This Row],[HR]],,)</f>
        <v>0.625</v>
      </c>
      <c r="V203" s="7" t="str">
        <f>TEXT(DATA_3_M[[#This Row],[DTEDAY]],"MMM")</f>
        <v>Feb</v>
      </c>
      <c r="W203" s="7" t="str">
        <f>TEXT(DATA_3_M[[#This Row],[DTEDAY]],"YYY")</f>
        <v>2011</v>
      </c>
      <c r="X203" s="7" t="str" cm="1">
        <f t="array" ref="X203">_xlfn.SWITCH(DATA_3_M[[#This Row],[WEATHERSIT]],1,"CLEAR SKY",2,"MIST SKY",3,"DARK SKY",4,"RAINY &amp; DARK SKY")</f>
        <v>CLEAR SKY</v>
      </c>
      <c r="Y203" s="7" t="str" cm="1">
        <f t="array" ref="Y203">_xlfn.SWITCH(DATA_3_M[[#This Row],[SEASON]],1,"WINTER",2,"SUMMER",3,"MONSOON",4,"POST MONSOON/AUTUMN")</f>
        <v>WINTER</v>
      </c>
    </row>
    <row r="204" spans="1:25" ht="12.75" x14ac:dyDescent="0.2">
      <c r="A204" s="7">
        <v>822</v>
      </c>
      <c r="B204" s="8">
        <v>40580</v>
      </c>
      <c r="C204" s="7">
        <v>1</v>
      </c>
      <c r="D204" s="7">
        <v>0</v>
      </c>
      <c r="E204" s="7">
        <v>2</v>
      </c>
      <c r="F204" s="7">
        <v>16</v>
      </c>
      <c r="G204" s="7" t="b">
        <v>0</v>
      </c>
      <c r="H204" s="7">
        <v>0</v>
      </c>
      <c r="I204" s="7">
        <v>1</v>
      </c>
      <c r="J204" s="26">
        <v>0.34</v>
      </c>
      <c r="K204" s="7">
        <v>0.34849999999999998</v>
      </c>
      <c r="L204" s="7">
        <v>0.49</v>
      </c>
      <c r="M204" s="7">
        <v>0.1045</v>
      </c>
      <c r="N204" s="7">
        <v>42</v>
      </c>
      <c r="O204" s="7">
        <v>115</v>
      </c>
      <c r="P204" s="7">
        <v>157</v>
      </c>
      <c r="Q204" s="7" t="str">
        <f>TEXT(DATA_3_M[[#This Row],[WEEKDAY]]+1,"DDD")</f>
        <v>Sun</v>
      </c>
      <c r="R204" s="26">
        <f>IF(DATA_3_M[[#This Row],[TEMP]]="",AVERAGE(DATA_3_M[TEMP]),DATA_3_M[[#This Row],[TEMP]])</f>
        <v>0.34</v>
      </c>
      <c r="S204" s="26">
        <f>ROUND(IF(DATA_3_M[[#This Row],[ATEMP]]="",AVERAGE(DATA_3_M[ATEMP]),DATA_3_M[[#This Row],[ATEMP]]),2)</f>
        <v>0.35</v>
      </c>
      <c r="T204" s="48">
        <f>ROUND(IF(DATA_3_M[[#This Row],[HUM]]="",AVERAGE(DATA_3_M[HUM]),DATA_3_M[[#This Row],[HUM]]),2)</f>
        <v>0.49</v>
      </c>
      <c r="U204" s="64">
        <f>TIME(DATA_3_M[[#This Row],[HR]],,)</f>
        <v>0.66666666666666663</v>
      </c>
      <c r="V204" s="7" t="str">
        <f>TEXT(DATA_3_M[[#This Row],[DTEDAY]],"MMM")</f>
        <v>Feb</v>
      </c>
      <c r="W204" s="7" t="str">
        <f>TEXT(DATA_3_M[[#This Row],[DTEDAY]],"YYY")</f>
        <v>2011</v>
      </c>
      <c r="X204" s="7" t="str" cm="1">
        <f t="array" ref="X204">_xlfn.SWITCH(DATA_3_M[[#This Row],[WEATHERSIT]],1,"CLEAR SKY",2,"MIST SKY",3,"DARK SKY",4,"RAINY &amp; DARK SKY")</f>
        <v>CLEAR SKY</v>
      </c>
      <c r="Y204" s="7" t="str" cm="1">
        <f t="array" ref="Y204">_xlfn.SWITCH(DATA_3_M[[#This Row],[SEASON]],1,"WINTER",2,"SUMMER",3,"MONSOON",4,"POST MONSOON/AUTUMN")</f>
        <v>WINTER</v>
      </c>
    </row>
    <row r="205" spans="1:25" ht="12.75" x14ac:dyDescent="0.2">
      <c r="A205" s="7">
        <v>823</v>
      </c>
      <c r="B205" s="8">
        <v>40580</v>
      </c>
      <c r="C205" s="7">
        <v>1</v>
      </c>
      <c r="D205" s="7">
        <v>0</v>
      </c>
      <c r="E205" s="7">
        <v>2</v>
      </c>
      <c r="F205" s="7">
        <v>17</v>
      </c>
      <c r="G205" s="7" t="b">
        <v>0</v>
      </c>
      <c r="H205" s="7">
        <v>0</v>
      </c>
      <c r="I205" s="7">
        <v>1</v>
      </c>
      <c r="J205" s="26">
        <v>0.34</v>
      </c>
      <c r="K205" s="7">
        <v>0.36359999999999998</v>
      </c>
      <c r="L205" s="7">
        <v>0.46</v>
      </c>
      <c r="M205" s="23">
        <v>0</v>
      </c>
      <c r="N205" s="7">
        <v>24</v>
      </c>
      <c r="O205" s="7">
        <v>97</v>
      </c>
      <c r="P205" s="7">
        <v>121</v>
      </c>
      <c r="Q205" s="7" t="str">
        <f>TEXT(DATA_3_M[[#This Row],[WEEKDAY]]+1,"DDD")</f>
        <v>Sun</v>
      </c>
      <c r="R205" s="26">
        <f>IF(DATA_3_M[[#This Row],[TEMP]]="",AVERAGE(DATA_3_M[TEMP]),DATA_3_M[[#This Row],[TEMP]])</f>
        <v>0.34</v>
      </c>
      <c r="S205" s="26">
        <f>ROUND(IF(DATA_3_M[[#This Row],[ATEMP]]="",AVERAGE(DATA_3_M[ATEMP]),DATA_3_M[[#This Row],[ATEMP]]),2)</f>
        <v>0.36</v>
      </c>
      <c r="T205" s="48">
        <f>ROUND(IF(DATA_3_M[[#This Row],[HUM]]="",AVERAGE(DATA_3_M[HUM]),DATA_3_M[[#This Row],[HUM]]),2)</f>
        <v>0.46</v>
      </c>
      <c r="U205" s="64">
        <f>TIME(DATA_3_M[[#This Row],[HR]],,)</f>
        <v>0.70833333333333337</v>
      </c>
      <c r="V205" s="7" t="str">
        <f>TEXT(DATA_3_M[[#This Row],[DTEDAY]],"MMM")</f>
        <v>Feb</v>
      </c>
      <c r="W205" s="7" t="str">
        <f>TEXT(DATA_3_M[[#This Row],[DTEDAY]],"YYY")</f>
        <v>2011</v>
      </c>
      <c r="X205" s="7" t="str" cm="1">
        <f t="array" ref="X205">_xlfn.SWITCH(DATA_3_M[[#This Row],[WEATHERSIT]],1,"CLEAR SKY",2,"MIST SKY",3,"DARK SKY",4,"RAINY &amp; DARK SKY")</f>
        <v>CLEAR SKY</v>
      </c>
      <c r="Y205" s="7" t="str" cm="1">
        <f t="array" ref="Y205">_xlfn.SWITCH(DATA_3_M[[#This Row],[SEASON]],1,"WINTER",2,"SUMMER",3,"MONSOON",4,"POST MONSOON/AUTUMN")</f>
        <v>WINTER</v>
      </c>
    </row>
    <row r="206" spans="1:25" ht="12.75" x14ac:dyDescent="0.2">
      <c r="A206" s="7">
        <v>824</v>
      </c>
      <c r="B206" s="8">
        <v>40580</v>
      </c>
      <c r="C206" s="7">
        <v>1</v>
      </c>
      <c r="D206" s="7">
        <v>0</v>
      </c>
      <c r="E206" s="7">
        <v>2</v>
      </c>
      <c r="F206" s="7">
        <v>18</v>
      </c>
      <c r="G206" s="7" t="b">
        <v>0</v>
      </c>
      <c r="H206" s="7">
        <v>0</v>
      </c>
      <c r="I206" s="7">
        <v>1</v>
      </c>
      <c r="J206" s="26">
        <v>0.3</v>
      </c>
      <c r="K206" s="7">
        <v>0.30299999999999999</v>
      </c>
      <c r="L206" s="7">
        <v>0.56000000000000005</v>
      </c>
      <c r="M206" s="7">
        <v>0.16420000000000001</v>
      </c>
      <c r="N206" s="7">
        <v>13</v>
      </c>
      <c r="O206" s="7">
        <v>65</v>
      </c>
      <c r="P206" s="7">
        <v>78</v>
      </c>
      <c r="Q206" s="7" t="str">
        <f>TEXT(DATA_3_M[[#This Row],[WEEKDAY]]+1,"DDD")</f>
        <v>Sun</v>
      </c>
      <c r="R206" s="26">
        <f>IF(DATA_3_M[[#This Row],[TEMP]]="",AVERAGE(DATA_3_M[TEMP]),DATA_3_M[[#This Row],[TEMP]])</f>
        <v>0.3</v>
      </c>
      <c r="S206" s="26">
        <f>ROUND(IF(DATA_3_M[[#This Row],[ATEMP]]="",AVERAGE(DATA_3_M[ATEMP]),DATA_3_M[[#This Row],[ATEMP]]),2)</f>
        <v>0.3</v>
      </c>
      <c r="T206" s="48">
        <f>ROUND(IF(DATA_3_M[[#This Row],[HUM]]="",AVERAGE(DATA_3_M[HUM]),DATA_3_M[[#This Row],[HUM]]),2)</f>
        <v>0.56000000000000005</v>
      </c>
      <c r="U206" s="64">
        <f>TIME(DATA_3_M[[#This Row],[HR]],,)</f>
        <v>0.75</v>
      </c>
      <c r="V206" s="7" t="str">
        <f>TEXT(DATA_3_M[[#This Row],[DTEDAY]],"MMM")</f>
        <v>Feb</v>
      </c>
      <c r="W206" s="7" t="str">
        <f>TEXT(DATA_3_M[[#This Row],[DTEDAY]],"YYY")</f>
        <v>2011</v>
      </c>
      <c r="X206" s="7" t="str" cm="1">
        <f t="array" ref="X206">_xlfn.SWITCH(DATA_3_M[[#This Row],[WEATHERSIT]],1,"CLEAR SKY",2,"MIST SKY",3,"DARK SKY",4,"RAINY &amp; DARK SKY")</f>
        <v>CLEAR SKY</v>
      </c>
      <c r="Y206" s="7" t="str" cm="1">
        <f t="array" ref="Y206">_xlfn.SWITCH(DATA_3_M[[#This Row],[SEASON]],1,"WINTER",2,"SUMMER",3,"MONSOON",4,"POST MONSOON/AUTUMN")</f>
        <v>WINTER</v>
      </c>
    </row>
    <row r="207" spans="1:25" ht="12.75" x14ac:dyDescent="0.2">
      <c r="A207" s="7">
        <v>825</v>
      </c>
      <c r="B207" s="8">
        <v>40580</v>
      </c>
      <c r="C207" s="7">
        <v>1</v>
      </c>
      <c r="D207" s="7">
        <v>0</v>
      </c>
      <c r="E207" s="7">
        <v>2</v>
      </c>
      <c r="F207" s="7">
        <v>19</v>
      </c>
      <c r="G207" s="7" t="b">
        <v>0</v>
      </c>
      <c r="H207" s="7">
        <v>0</v>
      </c>
      <c r="I207" s="7">
        <v>1</v>
      </c>
      <c r="J207" s="26">
        <v>0.28000000000000003</v>
      </c>
      <c r="K207" s="7">
        <v>0.28789999999999999</v>
      </c>
      <c r="L207" s="7">
        <v>0.61</v>
      </c>
      <c r="M207" s="7">
        <v>0.1343</v>
      </c>
      <c r="N207" s="7">
        <v>1</v>
      </c>
      <c r="O207" s="7">
        <v>20</v>
      </c>
      <c r="P207" s="7">
        <v>21</v>
      </c>
      <c r="Q207" s="7" t="str">
        <f>TEXT(DATA_3_M[[#This Row],[WEEKDAY]]+1,"DDD")</f>
        <v>Sun</v>
      </c>
      <c r="R207" s="26">
        <f>IF(DATA_3_M[[#This Row],[TEMP]]="",AVERAGE(DATA_3_M[TEMP]),DATA_3_M[[#This Row],[TEMP]])</f>
        <v>0.28000000000000003</v>
      </c>
      <c r="S207" s="26">
        <f>ROUND(IF(DATA_3_M[[#This Row],[ATEMP]]="",AVERAGE(DATA_3_M[ATEMP]),DATA_3_M[[#This Row],[ATEMP]]),2)</f>
        <v>0.28999999999999998</v>
      </c>
      <c r="T207" s="48">
        <f>ROUND(IF(DATA_3_M[[#This Row],[HUM]]="",AVERAGE(DATA_3_M[HUM]),DATA_3_M[[#This Row],[HUM]]),2)</f>
        <v>0.61</v>
      </c>
      <c r="U207" s="64">
        <f>TIME(DATA_3_M[[#This Row],[HR]],,)</f>
        <v>0.79166666666666663</v>
      </c>
      <c r="V207" s="7" t="str">
        <f>TEXT(DATA_3_M[[#This Row],[DTEDAY]],"MMM")</f>
        <v>Feb</v>
      </c>
      <c r="W207" s="7" t="str">
        <f>TEXT(DATA_3_M[[#This Row],[DTEDAY]],"YYY")</f>
        <v>2011</v>
      </c>
      <c r="X207" s="7" t="str" cm="1">
        <f t="array" ref="X207">_xlfn.SWITCH(DATA_3_M[[#This Row],[WEATHERSIT]],1,"CLEAR SKY",2,"MIST SKY",3,"DARK SKY",4,"RAINY &amp; DARK SKY")</f>
        <v>CLEAR SKY</v>
      </c>
      <c r="Y207" s="7" t="str" cm="1">
        <f t="array" ref="Y207">_xlfn.SWITCH(DATA_3_M[[#This Row],[SEASON]],1,"WINTER",2,"SUMMER",3,"MONSOON",4,"POST MONSOON/AUTUMN")</f>
        <v>WINTER</v>
      </c>
    </row>
    <row r="208" spans="1:25" ht="12.75" x14ac:dyDescent="0.2">
      <c r="A208" s="7">
        <v>826</v>
      </c>
      <c r="B208" s="8">
        <v>40580</v>
      </c>
      <c r="C208" s="7">
        <v>1</v>
      </c>
      <c r="D208" s="7">
        <v>0</v>
      </c>
      <c r="E208" s="7">
        <v>2</v>
      </c>
      <c r="F208" s="7">
        <v>20</v>
      </c>
      <c r="G208" s="7" t="b">
        <v>0</v>
      </c>
      <c r="H208" s="7">
        <v>0</v>
      </c>
      <c r="I208" s="7">
        <v>1</v>
      </c>
      <c r="J208" s="26">
        <v>0.28000000000000003</v>
      </c>
      <c r="K208" s="7">
        <v>0.28789999999999999</v>
      </c>
      <c r="L208" s="7">
        <v>0.61</v>
      </c>
      <c r="M208" s="7">
        <v>0.1045</v>
      </c>
      <c r="N208" s="7">
        <v>5</v>
      </c>
      <c r="O208" s="7">
        <v>21</v>
      </c>
      <c r="P208" s="7">
        <v>26</v>
      </c>
      <c r="Q208" s="7" t="str">
        <f>TEXT(DATA_3_M[[#This Row],[WEEKDAY]]+1,"DDD")</f>
        <v>Sun</v>
      </c>
      <c r="R208" s="26">
        <f>IF(DATA_3_M[[#This Row],[TEMP]]="",AVERAGE(DATA_3_M[TEMP]),DATA_3_M[[#This Row],[TEMP]])</f>
        <v>0.28000000000000003</v>
      </c>
      <c r="S208" s="26">
        <f>ROUND(IF(DATA_3_M[[#This Row],[ATEMP]]="",AVERAGE(DATA_3_M[ATEMP]),DATA_3_M[[#This Row],[ATEMP]]),2)</f>
        <v>0.28999999999999998</v>
      </c>
      <c r="T208" s="48">
        <f>ROUND(IF(DATA_3_M[[#This Row],[HUM]]="",AVERAGE(DATA_3_M[HUM]),DATA_3_M[[#This Row],[HUM]]),2)</f>
        <v>0.61</v>
      </c>
      <c r="U208" s="64">
        <f>TIME(DATA_3_M[[#This Row],[HR]],,)</f>
        <v>0.83333333333333337</v>
      </c>
      <c r="V208" s="7" t="str">
        <f>TEXT(DATA_3_M[[#This Row],[DTEDAY]],"MMM")</f>
        <v>Feb</v>
      </c>
      <c r="W208" s="7" t="str">
        <f>TEXT(DATA_3_M[[#This Row],[DTEDAY]],"YYY")</f>
        <v>2011</v>
      </c>
      <c r="X208" s="7" t="str" cm="1">
        <f t="array" ref="X208">_xlfn.SWITCH(DATA_3_M[[#This Row],[WEATHERSIT]],1,"CLEAR SKY",2,"MIST SKY",3,"DARK SKY",4,"RAINY &amp; DARK SKY")</f>
        <v>CLEAR SKY</v>
      </c>
      <c r="Y208" s="7" t="str" cm="1">
        <f t="array" ref="Y208">_xlfn.SWITCH(DATA_3_M[[#This Row],[SEASON]],1,"WINTER",2,"SUMMER",3,"MONSOON",4,"POST MONSOON/AUTUMN")</f>
        <v>WINTER</v>
      </c>
    </row>
    <row r="209" spans="1:25" ht="12.75" x14ac:dyDescent="0.2">
      <c r="A209" s="7">
        <v>827</v>
      </c>
      <c r="B209" s="8">
        <v>40580</v>
      </c>
      <c r="C209" s="7">
        <v>1</v>
      </c>
      <c r="D209" s="7">
        <v>0</v>
      </c>
      <c r="E209" s="7">
        <v>2</v>
      </c>
      <c r="F209" s="7">
        <v>21</v>
      </c>
      <c r="G209" s="7" t="b">
        <v>0</v>
      </c>
      <c r="H209" s="7">
        <v>0</v>
      </c>
      <c r="I209" s="7">
        <v>1</v>
      </c>
      <c r="J209" s="26">
        <v>0.26</v>
      </c>
      <c r="K209" s="7">
        <v>0.30299999999999999</v>
      </c>
      <c r="L209" s="7">
        <v>0.6</v>
      </c>
      <c r="M209" s="23">
        <v>0</v>
      </c>
      <c r="N209" s="7">
        <v>5</v>
      </c>
      <c r="O209" s="7">
        <v>22</v>
      </c>
      <c r="P209" s="7">
        <v>27</v>
      </c>
      <c r="Q209" s="7" t="str">
        <f>TEXT(DATA_3_M[[#This Row],[WEEKDAY]]+1,"DDD")</f>
        <v>Sun</v>
      </c>
      <c r="R209" s="26">
        <f>IF(DATA_3_M[[#This Row],[TEMP]]="",AVERAGE(DATA_3_M[TEMP]),DATA_3_M[[#This Row],[TEMP]])</f>
        <v>0.26</v>
      </c>
      <c r="S209" s="26">
        <f>ROUND(IF(DATA_3_M[[#This Row],[ATEMP]]="",AVERAGE(DATA_3_M[ATEMP]),DATA_3_M[[#This Row],[ATEMP]]),2)</f>
        <v>0.3</v>
      </c>
      <c r="T209" s="48">
        <f>ROUND(IF(DATA_3_M[[#This Row],[HUM]]="",AVERAGE(DATA_3_M[HUM]),DATA_3_M[[#This Row],[HUM]]),2)</f>
        <v>0.6</v>
      </c>
      <c r="U209" s="64">
        <f>TIME(DATA_3_M[[#This Row],[HR]],,)</f>
        <v>0.875</v>
      </c>
      <c r="V209" s="7" t="str">
        <f>TEXT(DATA_3_M[[#This Row],[DTEDAY]],"MMM")</f>
        <v>Feb</v>
      </c>
      <c r="W209" s="7" t="str">
        <f>TEXT(DATA_3_M[[#This Row],[DTEDAY]],"YYY")</f>
        <v>2011</v>
      </c>
      <c r="X209" s="7" t="str" cm="1">
        <f t="array" ref="X209">_xlfn.SWITCH(DATA_3_M[[#This Row],[WEATHERSIT]],1,"CLEAR SKY",2,"MIST SKY",3,"DARK SKY",4,"RAINY &amp; DARK SKY")</f>
        <v>CLEAR SKY</v>
      </c>
      <c r="Y209" s="7" t="str" cm="1">
        <f t="array" ref="Y209">_xlfn.SWITCH(DATA_3_M[[#This Row],[SEASON]],1,"WINTER",2,"SUMMER",3,"MONSOON",4,"POST MONSOON/AUTUMN")</f>
        <v>WINTER</v>
      </c>
    </row>
    <row r="210" spans="1:25" ht="12.75" x14ac:dyDescent="0.2">
      <c r="A210" s="7">
        <v>828</v>
      </c>
      <c r="B210" s="8">
        <v>40580</v>
      </c>
      <c r="C210" s="7">
        <v>1</v>
      </c>
      <c r="D210" s="7">
        <v>0</v>
      </c>
      <c r="E210" s="7">
        <v>2</v>
      </c>
      <c r="F210" s="7">
        <v>22</v>
      </c>
      <c r="G210" s="7" t="b">
        <v>0</v>
      </c>
      <c r="H210" s="7">
        <v>0</v>
      </c>
      <c r="I210" s="7">
        <v>1</v>
      </c>
      <c r="J210" s="26">
        <v>0.26</v>
      </c>
      <c r="K210" s="7">
        <v>0.30299999999999999</v>
      </c>
      <c r="L210" s="7">
        <v>0.6</v>
      </c>
      <c r="M210" s="23">
        <v>0</v>
      </c>
      <c r="N210" s="7">
        <v>5</v>
      </c>
      <c r="O210" s="7">
        <v>57</v>
      </c>
      <c r="P210" s="7">
        <v>62</v>
      </c>
      <c r="Q210" s="7" t="str">
        <f>TEXT(DATA_3_M[[#This Row],[WEEKDAY]]+1,"DDD")</f>
        <v>Sun</v>
      </c>
      <c r="R210" s="26">
        <f>IF(DATA_3_M[[#This Row],[TEMP]]="",AVERAGE(DATA_3_M[TEMP]),DATA_3_M[[#This Row],[TEMP]])</f>
        <v>0.26</v>
      </c>
      <c r="S210" s="26">
        <f>ROUND(IF(DATA_3_M[[#This Row],[ATEMP]]="",AVERAGE(DATA_3_M[ATEMP]),DATA_3_M[[#This Row],[ATEMP]]),2)</f>
        <v>0.3</v>
      </c>
      <c r="T210" s="48">
        <f>ROUND(IF(DATA_3_M[[#This Row],[HUM]]="",AVERAGE(DATA_3_M[HUM]),DATA_3_M[[#This Row],[HUM]]),2)</f>
        <v>0.6</v>
      </c>
      <c r="U210" s="64">
        <f>TIME(DATA_3_M[[#This Row],[HR]],,)</f>
        <v>0.91666666666666663</v>
      </c>
      <c r="V210" s="7" t="str">
        <f>TEXT(DATA_3_M[[#This Row],[DTEDAY]],"MMM")</f>
        <v>Feb</v>
      </c>
      <c r="W210" s="7" t="str">
        <f>TEXT(DATA_3_M[[#This Row],[DTEDAY]],"YYY")</f>
        <v>2011</v>
      </c>
      <c r="X210" s="7" t="str" cm="1">
        <f t="array" ref="X210">_xlfn.SWITCH(DATA_3_M[[#This Row],[WEATHERSIT]],1,"CLEAR SKY",2,"MIST SKY",3,"DARK SKY",4,"RAINY &amp; DARK SKY")</f>
        <v>CLEAR SKY</v>
      </c>
      <c r="Y210" s="7" t="str" cm="1">
        <f t="array" ref="Y210">_xlfn.SWITCH(DATA_3_M[[#This Row],[SEASON]],1,"WINTER",2,"SUMMER",3,"MONSOON",4,"POST MONSOON/AUTUMN")</f>
        <v>WINTER</v>
      </c>
    </row>
    <row r="211" spans="1:25" ht="12.75" x14ac:dyDescent="0.2">
      <c r="A211" s="7">
        <v>829</v>
      </c>
      <c r="B211" s="8">
        <v>40580</v>
      </c>
      <c r="C211" s="7">
        <v>1</v>
      </c>
      <c r="D211" s="7">
        <v>0</v>
      </c>
      <c r="E211" s="7">
        <v>2</v>
      </c>
      <c r="F211" s="7">
        <v>23</v>
      </c>
      <c r="G211" s="7" t="b">
        <v>0</v>
      </c>
      <c r="H211" s="7">
        <v>0</v>
      </c>
      <c r="I211" s="7">
        <v>1</v>
      </c>
      <c r="J211" s="26">
        <v>0.24</v>
      </c>
      <c r="K211" s="7">
        <v>0.28789999999999999</v>
      </c>
      <c r="L211" s="7">
        <v>0.65</v>
      </c>
      <c r="M211" s="23">
        <v>0</v>
      </c>
      <c r="N211" s="7">
        <v>4</v>
      </c>
      <c r="O211" s="7">
        <v>26</v>
      </c>
      <c r="P211" s="7">
        <v>30</v>
      </c>
      <c r="Q211" s="7" t="str">
        <f>TEXT(DATA_3_M[[#This Row],[WEEKDAY]]+1,"DDD")</f>
        <v>Sun</v>
      </c>
      <c r="R211" s="26">
        <f>IF(DATA_3_M[[#This Row],[TEMP]]="",AVERAGE(DATA_3_M[TEMP]),DATA_3_M[[#This Row],[TEMP]])</f>
        <v>0.24</v>
      </c>
      <c r="S211" s="26">
        <f>ROUND(IF(DATA_3_M[[#This Row],[ATEMP]]="",AVERAGE(DATA_3_M[ATEMP]),DATA_3_M[[#This Row],[ATEMP]]),2)</f>
        <v>0.28999999999999998</v>
      </c>
      <c r="T211" s="48">
        <f>ROUND(IF(DATA_3_M[[#This Row],[HUM]]="",AVERAGE(DATA_3_M[HUM]),DATA_3_M[[#This Row],[HUM]]),2)</f>
        <v>0.65</v>
      </c>
      <c r="U211" s="64">
        <f>TIME(DATA_3_M[[#This Row],[HR]],,)</f>
        <v>0.95833333333333337</v>
      </c>
      <c r="V211" s="7" t="str">
        <f>TEXT(DATA_3_M[[#This Row],[DTEDAY]],"MMM")</f>
        <v>Feb</v>
      </c>
      <c r="W211" s="7" t="str">
        <f>TEXT(DATA_3_M[[#This Row],[DTEDAY]],"YYY")</f>
        <v>2011</v>
      </c>
      <c r="X211" s="7" t="str" cm="1">
        <f t="array" ref="X211">_xlfn.SWITCH(DATA_3_M[[#This Row],[WEATHERSIT]],1,"CLEAR SKY",2,"MIST SKY",3,"DARK SKY",4,"RAINY &amp; DARK SKY")</f>
        <v>CLEAR SKY</v>
      </c>
      <c r="Y211" s="7" t="str" cm="1">
        <f t="array" ref="Y211">_xlfn.SWITCH(DATA_3_M[[#This Row],[SEASON]],1,"WINTER",2,"SUMMER",3,"MONSOON",4,"POST MONSOON/AUTUMN")</f>
        <v>WINTER</v>
      </c>
    </row>
    <row r="212" spans="1:25" ht="12.75" x14ac:dyDescent="0.2">
      <c r="A212" s="7">
        <v>830</v>
      </c>
      <c r="B212" s="8">
        <v>40581</v>
      </c>
      <c r="C212" s="7">
        <v>1</v>
      </c>
      <c r="D212" s="7">
        <v>0</v>
      </c>
      <c r="E212" s="7">
        <v>2</v>
      </c>
      <c r="F212" s="7">
        <v>0</v>
      </c>
      <c r="G212" s="7" t="b">
        <v>0</v>
      </c>
      <c r="H212" s="7">
        <v>1</v>
      </c>
      <c r="I212" s="7">
        <v>1</v>
      </c>
      <c r="J212" s="26">
        <v>0.24</v>
      </c>
      <c r="K212" s="7">
        <v>0.28789999999999999</v>
      </c>
      <c r="L212" s="7">
        <v>0.65</v>
      </c>
      <c r="M212" s="23">
        <v>0</v>
      </c>
      <c r="N212" s="7">
        <v>1</v>
      </c>
      <c r="O212" s="7">
        <v>14</v>
      </c>
      <c r="P212" s="7">
        <v>15</v>
      </c>
      <c r="Q212" s="7" t="str">
        <f>TEXT(DATA_3_M[[#This Row],[WEEKDAY]]+1,"DDD")</f>
        <v>Mon</v>
      </c>
      <c r="R212" s="26">
        <f>IF(DATA_3_M[[#This Row],[TEMP]]="",AVERAGE(DATA_3_M[TEMP]),DATA_3_M[[#This Row],[TEMP]])</f>
        <v>0.24</v>
      </c>
      <c r="S212" s="26">
        <f>ROUND(IF(DATA_3_M[[#This Row],[ATEMP]]="",AVERAGE(DATA_3_M[ATEMP]),DATA_3_M[[#This Row],[ATEMP]]),2)</f>
        <v>0.28999999999999998</v>
      </c>
      <c r="T212" s="48">
        <f>ROUND(IF(DATA_3_M[[#This Row],[HUM]]="",AVERAGE(DATA_3_M[HUM]),DATA_3_M[[#This Row],[HUM]]),2)</f>
        <v>0.65</v>
      </c>
      <c r="U212" s="64">
        <f>TIME(DATA_3_M[[#This Row],[HR]],,)</f>
        <v>0</v>
      </c>
      <c r="V212" s="7" t="str">
        <f>TEXT(DATA_3_M[[#This Row],[DTEDAY]],"MMM")</f>
        <v>Feb</v>
      </c>
      <c r="W212" s="7" t="str">
        <f>TEXT(DATA_3_M[[#This Row],[DTEDAY]],"YYY")</f>
        <v>2011</v>
      </c>
      <c r="X212" s="7" t="str" cm="1">
        <f t="array" ref="X212">_xlfn.SWITCH(DATA_3_M[[#This Row],[WEATHERSIT]],1,"CLEAR SKY",2,"MIST SKY",3,"DARK SKY",4,"RAINY &amp; DARK SKY")</f>
        <v>CLEAR SKY</v>
      </c>
      <c r="Y212" s="7" t="str" cm="1">
        <f t="array" ref="Y212">_xlfn.SWITCH(DATA_3_M[[#This Row],[SEASON]],1,"WINTER",2,"SUMMER",3,"MONSOON",4,"POST MONSOON/AUTUMN")</f>
        <v>WINTER</v>
      </c>
    </row>
    <row r="213" spans="1:25" ht="12.75" x14ac:dyDescent="0.2">
      <c r="A213" s="7">
        <v>831</v>
      </c>
      <c r="B213" s="8">
        <v>40581</v>
      </c>
      <c r="C213" s="7">
        <v>1</v>
      </c>
      <c r="D213" s="7">
        <v>0</v>
      </c>
      <c r="E213" s="7">
        <v>2</v>
      </c>
      <c r="F213" s="7">
        <v>1</v>
      </c>
      <c r="G213" s="7" t="b">
        <v>0</v>
      </c>
      <c r="H213" s="7">
        <v>1</v>
      </c>
      <c r="I213" s="7">
        <v>1</v>
      </c>
      <c r="J213" s="26">
        <v>0.22</v>
      </c>
      <c r="K213" s="7">
        <v>0.2727</v>
      </c>
      <c r="L213" s="7">
        <v>0.75</v>
      </c>
      <c r="M213" s="23">
        <v>0</v>
      </c>
      <c r="N213" s="7">
        <v>1</v>
      </c>
      <c r="O213" s="7">
        <v>4</v>
      </c>
      <c r="P213" s="7">
        <v>5</v>
      </c>
      <c r="Q213" s="7" t="str">
        <f>TEXT(DATA_3_M[[#This Row],[WEEKDAY]]+1,"DDD")</f>
        <v>Mon</v>
      </c>
      <c r="R213" s="26">
        <f>IF(DATA_3_M[[#This Row],[TEMP]]="",AVERAGE(DATA_3_M[TEMP]),DATA_3_M[[#This Row],[TEMP]])</f>
        <v>0.22</v>
      </c>
      <c r="S213" s="26">
        <f>ROUND(IF(DATA_3_M[[#This Row],[ATEMP]]="",AVERAGE(DATA_3_M[ATEMP]),DATA_3_M[[#This Row],[ATEMP]]),2)</f>
        <v>0.27</v>
      </c>
      <c r="T213" s="48">
        <f>ROUND(IF(DATA_3_M[[#This Row],[HUM]]="",AVERAGE(DATA_3_M[HUM]),DATA_3_M[[#This Row],[HUM]]),2)</f>
        <v>0.75</v>
      </c>
      <c r="U213" s="64">
        <f>TIME(DATA_3_M[[#This Row],[HR]],,)</f>
        <v>4.1666666666666664E-2</v>
      </c>
      <c r="V213" s="7" t="str">
        <f>TEXT(DATA_3_M[[#This Row],[DTEDAY]],"MMM")</f>
        <v>Feb</v>
      </c>
      <c r="W213" s="7" t="str">
        <f>TEXT(DATA_3_M[[#This Row],[DTEDAY]],"YYY")</f>
        <v>2011</v>
      </c>
      <c r="X213" s="7" t="str" cm="1">
        <f t="array" ref="X213">_xlfn.SWITCH(DATA_3_M[[#This Row],[WEATHERSIT]],1,"CLEAR SKY",2,"MIST SKY",3,"DARK SKY",4,"RAINY &amp; DARK SKY")</f>
        <v>CLEAR SKY</v>
      </c>
      <c r="Y213" s="7" t="str" cm="1">
        <f t="array" ref="Y213">_xlfn.SWITCH(DATA_3_M[[#This Row],[SEASON]],1,"WINTER",2,"SUMMER",3,"MONSOON",4,"POST MONSOON/AUTUMN")</f>
        <v>WINTER</v>
      </c>
    </row>
    <row r="214" spans="1:25" ht="12.75" x14ac:dyDescent="0.2">
      <c r="A214" s="7">
        <v>832</v>
      </c>
      <c r="B214" s="8">
        <v>40581</v>
      </c>
      <c r="C214" s="7">
        <v>1</v>
      </c>
      <c r="D214" s="7">
        <v>0</v>
      </c>
      <c r="E214" s="7">
        <v>2</v>
      </c>
      <c r="F214" s="7">
        <v>2</v>
      </c>
      <c r="G214" s="7" t="b">
        <v>0</v>
      </c>
      <c r="H214" s="7">
        <v>1</v>
      </c>
      <c r="I214" s="7">
        <v>1</v>
      </c>
      <c r="J214" s="26">
        <v>0.2</v>
      </c>
      <c r="K214" s="7">
        <v>0.2576</v>
      </c>
      <c r="L214" s="7">
        <v>0.8</v>
      </c>
      <c r="M214" s="23">
        <v>0</v>
      </c>
      <c r="N214" s="7">
        <v>0</v>
      </c>
      <c r="O214" s="7">
        <v>3</v>
      </c>
      <c r="P214" s="7">
        <v>3</v>
      </c>
      <c r="Q214" s="7" t="str">
        <f>TEXT(DATA_3_M[[#This Row],[WEEKDAY]]+1,"DDD")</f>
        <v>Mon</v>
      </c>
      <c r="R214" s="26">
        <f>IF(DATA_3_M[[#This Row],[TEMP]]="",AVERAGE(DATA_3_M[TEMP]),DATA_3_M[[#This Row],[TEMP]])</f>
        <v>0.2</v>
      </c>
      <c r="S214" s="26">
        <f>ROUND(IF(DATA_3_M[[#This Row],[ATEMP]]="",AVERAGE(DATA_3_M[ATEMP]),DATA_3_M[[#This Row],[ATEMP]]),2)</f>
        <v>0.26</v>
      </c>
      <c r="T214" s="48">
        <f>ROUND(IF(DATA_3_M[[#This Row],[HUM]]="",AVERAGE(DATA_3_M[HUM]),DATA_3_M[[#This Row],[HUM]]),2)</f>
        <v>0.8</v>
      </c>
      <c r="U214" s="64">
        <f>TIME(DATA_3_M[[#This Row],[HR]],,)</f>
        <v>8.3333333333333329E-2</v>
      </c>
      <c r="V214" s="7" t="str">
        <f>TEXT(DATA_3_M[[#This Row],[DTEDAY]],"MMM")</f>
        <v>Feb</v>
      </c>
      <c r="W214" s="7" t="str">
        <f>TEXT(DATA_3_M[[#This Row],[DTEDAY]],"YYY")</f>
        <v>2011</v>
      </c>
      <c r="X214" s="7" t="str" cm="1">
        <f t="array" ref="X214">_xlfn.SWITCH(DATA_3_M[[#This Row],[WEATHERSIT]],1,"CLEAR SKY",2,"MIST SKY",3,"DARK SKY",4,"RAINY &amp; DARK SKY")</f>
        <v>CLEAR SKY</v>
      </c>
      <c r="Y214" s="7" t="str" cm="1">
        <f t="array" ref="Y214">_xlfn.SWITCH(DATA_3_M[[#This Row],[SEASON]],1,"WINTER",2,"SUMMER",3,"MONSOON",4,"POST MONSOON/AUTUMN")</f>
        <v>WINTER</v>
      </c>
    </row>
    <row r="215" spans="1:25" ht="12.75" x14ac:dyDescent="0.2">
      <c r="A215" s="7">
        <v>833</v>
      </c>
      <c r="B215" s="8">
        <v>40581</v>
      </c>
      <c r="C215" s="7">
        <v>1</v>
      </c>
      <c r="D215" s="7">
        <v>0</v>
      </c>
      <c r="E215" s="7">
        <v>2</v>
      </c>
      <c r="F215" s="7">
        <v>3</v>
      </c>
      <c r="G215" s="7" t="b">
        <v>0</v>
      </c>
      <c r="H215" s="7">
        <v>1</v>
      </c>
      <c r="I215" s="7">
        <v>1</v>
      </c>
      <c r="J215" s="26">
        <v>0.2</v>
      </c>
      <c r="K215" s="7">
        <v>0.2576</v>
      </c>
      <c r="L215" s="7">
        <v>0.86</v>
      </c>
      <c r="M215" s="23">
        <v>0</v>
      </c>
      <c r="N215" s="7">
        <v>0</v>
      </c>
      <c r="O215" s="7">
        <v>1</v>
      </c>
      <c r="P215" s="7">
        <v>1</v>
      </c>
      <c r="Q215" s="7" t="str">
        <f>TEXT(DATA_3_M[[#This Row],[WEEKDAY]]+1,"DDD")</f>
        <v>Mon</v>
      </c>
      <c r="R215" s="26">
        <f>IF(DATA_3_M[[#This Row],[TEMP]]="",AVERAGE(DATA_3_M[TEMP]),DATA_3_M[[#This Row],[TEMP]])</f>
        <v>0.2</v>
      </c>
      <c r="S215" s="26">
        <f>ROUND(IF(DATA_3_M[[#This Row],[ATEMP]]="",AVERAGE(DATA_3_M[ATEMP]),DATA_3_M[[#This Row],[ATEMP]]),2)</f>
        <v>0.26</v>
      </c>
      <c r="T215" s="48">
        <f>ROUND(IF(DATA_3_M[[#This Row],[HUM]]="",AVERAGE(DATA_3_M[HUM]),DATA_3_M[[#This Row],[HUM]]),2)</f>
        <v>0.86</v>
      </c>
      <c r="U215" s="64">
        <f>TIME(DATA_3_M[[#This Row],[HR]],,)</f>
        <v>0.125</v>
      </c>
      <c r="V215" s="7" t="str">
        <f>TEXT(DATA_3_M[[#This Row],[DTEDAY]],"MMM")</f>
        <v>Feb</v>
      </c>
      <c r="W215" s="7" t="str">
        <f>TEXT(DATA_3_M[[#This Row],[DTEDAY]],"YYY")</f>
        <v>2011</v>
      </c>
      <c r="X215" s="7" t="str" cm="1">
        <f t="array" ref="X215">_xlfn.SWITCH(DATA_3_M[[#This Row],[WEATHERSIT]],1,"CLEAR SKY",2,"MIST SKY",3,"DARK SKY",4,"RAINY &amp; DARK SKY")</f>
        <v>CLEAR SKY</v>
      </c>
      <c r="Y215" s="7" t="str" cm="1">
        <f t="array" ref="Y215">_xlfn.SWITCH(DATA_3_M[[#This Row],[SEASON]],1,"WINTER",2,"SUMMER",3,"MONSOON",4,"POST MONSOON/AUTUMN")</f>
        <v>WINTER</v>
      </c>
    </row>
    <row r="216" spans="1:25" ht="12.75" x14ac:dyDescent="0.2">
      <c r="A216" s="7">
        <v>834</v>
      </c>
      <c r="B216" s="8">
        <v>40581</v>
      </c>
      <c r="C216" s="7">
        <v>1</v>
      </c>
      <c r="D216" s="7">
        <v>0</v>
      </c>
      <c r="E216" s="7">
        <v>2</v>
      </c>
      <c r="F216" s="7">
        <v>4</v>
      </c>
      <c r="G216" s="7" t="b">
        <v>0</v>
      </c>
      <c r="H216" s="7">
        <v>1</v>
      </c>
      <c r="I216" s="7">
        <v>1</v>
      </c>
      <c r="J216" s="26">
        <v>0.2</v>
      </c>
      <c r="K216" s="7">
        <v>0.2576</v>
      </c>
      <c r="L216" s="7">
        <v>0.86</v>
      </c>
      <c r="M216" s="23">
        <v>0</v>
      </c>
      <c r="N216" s="7">
        <v>1</v>
      </c>
      <c r="O216" s="7">
        <v>1</v>
      </c>
      <c r="P216" s="7">
        <v>2</v>
      </c>
      <c r="Q216" s="7" t="str">
        <f>TEXT(DATA_3_M[[#This Row],[WEEKDAY]]+1,"DDD")</f>
        <v>Mon</v>
      </c>
      <c r="R216" s="26">
        <f>IF(DATA_3_M[[#This Row],[TEMP]]="",AVERAGE(DATA_3_M[TEMP]),DATA_3_M[[#This Row],[TEMP]])</f>
        <v>0.2</v>
      </c>
      <c r="S216" s="26">
        <f>ROUND(IF(DATA_3_M[[#This Row],[ATEMP]]="",AVERAGE(DATA_3_M[ATEMP]),DATA_3_M[[#This Row],[ATEMP]]),2)</f>
        <v>0.26</v>
      </c>
      <c r="T216" s="48">
        <f>ROUND(IF(DATA_3_M[[#This Row],[HUM]]="",AVERAGE(DATA_3_M[HUM]),DATA_3_M[[#This Row],[HUM]]),2)</f>
        <v>0.86</v>
      </c>
      <c r="U216" s="64">
        <f>TIME(DATA_3_M[[#This Row],[HR]],,)</f>
        <v>0.16666666666666666</v>
      </c>
      <c r="V216" s="7" t="str">
        <f>TEXT(DATA_3_M[[#This Row],[DTEDAY]],"MMM")</f>
        <v>Feb</v>
      </c>
      <c r="W216" s="7" t="str">
        <f>TEXT(DATA_3_M[[#This Row],[DTEDAY]],"YYY")</f>
        <v>2011</v>
      </c>
      <c r="X216" s="7" t="str" cm="1">
        <f t="array" ref="X216">_xlfn.SWITCH(DATA_3_M[[#This Row],[WEATHERSIT]],1,"CLEAR SKY",2,"MIST SKY",3,"DARK SKY",4,"RAINY &amp; DARK SKY")</f>
        <v>CLEAR SKY</v>
      </c>
      <c r="Y216" s="7" t="str" cm="1">
        <f t="array" ref="Y216">_xlfn.SWITCH(DATA_3_M[[#This Row],[SEASON]],1,"WINTER",2,"SUMMER",3,"MONSOON",4,"POST MONSOON/AUTUMN")</f>
        <v>WINTER</v>
      </c>
    </row>
    <row r="217" spans="1:25" ht="12.75" x14ac:dyDescent="0.2">
      <c r="A217" s="7">
        <v>835</v>
      </c>
      <c r="B217" s="8">
        <v>40581</v>
      </c>
      <c r="C217" s="7">
        <v>1</v>
      </c>
      <c r="D217" s="7">
        <v>0</v>
      </c>
      <c r="E217" s="7">
        <v>2</v>
      </c>
      <c r="F217" s="7">
        <v>5</v>
      </c>
      <c r="G217" s="7" t="b">
        <v>0</v>
      </c>
      <c r="H217" s="7">
        <v>1</v>
      </c>
      <c r="I217" s="7">
        <v>1</v>
      </c>
      <c r="J217" s="26">
        <v>0.2</v>
      </c>
      <c r="K217" s="7">
        <v>0.2576</v>
      </c>
      <c r="L217" s="7">
        <v>0.86</v>
      </c>
      <c r="M217" s="23">
        <v>0</v>
      </c>
      <c r="N217" s="7">
        <v>1</v>
      </c>
      <c r="O217" s="7">
        <v>9</v>
      </c>
      <c r="P217" s="7">
        <v>10</v>
      </c>
      <c r="Q217" s="7" t="str">
        <f>TEXT(DATA_3_M[[#This Row],[WEEKDAY]]+1,"DDD")</f>
        <v>Mon</v>
      </c>
      <c r="R217" s="26">
        <f>IF(DATA_3_M[[#This Row],[TEMP]]="",AVERAGE(DATA_3_M[TEMP]),DATA_3_M[[#This Row],[TEMP]])</f>
        <v>0.2</v>
      </c>
      <c r="S217" s="26">
        <f>ROUND(IF(DATA_3_M[[#This Row],[ATEMP]]="",AVERAGE(DATA_3_M[ATEMP]),DATA_3_M[[#This Row],[ATEMP]]),2)</f>
        <v>0.26</v>
      </c>
      <c r="T217" s="48">
        <f>ROUND(IF(DATA_3_M[[#This Row],[HUM]]="",AVERAGE(DATA_3_M[HUM]),DATA_3_M[[#This Row],[HUM]]),2)</f>
        <v>0.86</v>
      </c>
      <c r="U217" s="64">
        <f>TIME(DATA_3_M[[#This Row],[HR]],,)</f>
        <v>0.20833333333333334</v>
      </c>
      <c r="V217" s="7" t="str">
        <f>TEXT(DATA_3_M[[#This Row],[DTEDAY]],"MMM")</f>
        <v>Feb</v>
      </c>
      <c r="W217" s="7" t="str">
        <f>TEXT(DATA_3_M[[#This Row],[DTEDAY]],"YYY")</f>
        <v>2011</v>
      </c>
      <c r="X217" s="7" t="str" cm="1">
        <f t="array" ref="X217">_xlfn.SWITCH(DATA_3_M[[#This Row],[WEATHERSIT]],1,"CLEAR SKY",2,"MIST SKY",3,"DARK SKY",4,"RAINY &amp; DARK SKY")</f>
        <v>CLEAR SKY</v>
      </c>
      <c r="Y217" s="7" t="str" cm="1">
        <f t="array" ref="Y217">_xlfn.SWITCH(DATA_3_M[[#This Row],[SEASON]],1,"WINTER",2,"SUMMER",3,"MONSOON",4,"POST MONSOON/AUTUMN")</f>
        <v>WINTER</v>
      </c>
    </row>
    <row r="218" spans="1:25" ht="12.75" x14ac:dyDescent="0.2">
      <c r="A218" s="7">
        <v>836</v>
      </c>
      <c r="B218" s="8">
        <v>40581</v>
      </c>
      <c r="C218" s="7">
        <v>1</v>
      </c>
      <c r="D218" s="7">
        <v>0</v>
      </c>
      <c r="E218" s="7">
        <v>2</v>
      </c>
      <c r="F218" s="7">
        <v>6</v>
      </c>
      <c r="G218" s="7" t="b">
        <v>0</v>
      </c>
      <c r="H218" s="7">
        <v>1</v>
      </c>
      <c r="I218" s="7">
        <v>1</v>
      </c>
      <c r="J218" s="26">
        <v>0.18</v>
      </c>
      <c r="K218" s="7">
        <v>0.2424</v>
      </c>
      <c r="L218" s="7">
        <v>0.93</v>
      </c>
      <c r="M218" s="23">
        <v>0</v>
      </c>
      <c r="N218" s="7">
        <v>1</v>
      </c>
      <c r="O218" s="7">
        <v>29</v>
      </c>
      <c r="P218" s="7">
        <v>30</v>
      </c>
      <c r="Q218" s="7" t="str">
        <f>TEXT(DATA_3_M[[#This Row],[WEEKDAY]]+1,"DDD")</f>
        <v>Mon</v>
      </c>
      <c r="R218" s="26">
        <f>IF(DATA_3_M[[#This Row],[TEMP]]="",AVERAGE(DATA_3_M[TEMP]),DATA_3_M[[#This Row],[TEMP]])</f>
        <v>0.18</v>
      </c>
      <c r="S218" s="26">
        <f>ROUND(IF(DATA_3_M[[#This Row],[ATEMP]]="",AVERAGE(DATA_3_M[ATEMP]),DATA_3_M[[#This Row],[ATEMP]]),2)</f>
        <v>0.24</v>
      </c>
      <c r="T218" s="48">
        <f>ROUND(IF(DATA_3_M[[#This Row],[HUM]]="",AVERAGE(DATA_3_M[HUM]),DATA_3_M[[#This Row],[HUM]]),2)</f>
        <v>0.93</v>
      </c>
      <c r="U218" s="64">
        <f>TIME(DATA_3_M[[#This Row],[HR]],,)</f>
        <v>0.25</v>
      </c>
      <c r="V218" s="7" t="str">
        <f>TEXT(DATA_3_M[[#This Row],[DTEDAY]],"MMM")</f>
        <v>Feb</v>
      </c>
      <c r="W218" s="7" t="str">
        <f>TEXT(DATA_3_M[[#This Row],[DTEDAY]],"YYY")</f>
        <v>2011</v>
      </c>
      <c r="X218" s="7" t="str" cm="1">
        <f t="array" ref="X218">_xlfn.SWITCH(DATA_3_M[[#This Row],[WEATHERSIT]],1,"CLEAR SKY",2,"MIST SKY",3,"DARK SKY",4,"RAINY &amp; DARK SKY")</f>
        <v>CLEAR SKY</v>
      </c>
      <c r="Y218" s="7" t="str" cm="1">
        <f t="array" ref="Y218">_xlfn.SWITCH(DATA_3_M[[#This Row],[SEASON]],1,"WINTER",2,"SUMMER",3,"MONSOON",4,"POST MONSOON/AUTUMN")</f>
        <v>WINTER</v>
      </c>
    </row>
    <row r="219" spans="1:25" ht="12.75" x14ac:dyDescent="0.2">
      <c r="A219" s="7">
        <v>837</v>
      </c>
      <c r="B219" s="8">
        <v>40581</v>
      </c>
      <c r="C219" s="7">
        <v>1</v>
      </c>
      <c r="D219" s="7">
        <v>0</v>
      </c>
      <c r="E219" s="7">
        <v>2</v>
      </c>
      <c r="F219" s="7">
        <v>7</v>
      </c>
      <c r="G219" s="7" t="b">
        <v>0</v>
      </c>
      <c r="H219" s="7">
        <v>1</v>
      </c>
      <c r="I219" s="7">
        <v>1</v>
      </c>
      <c r="J219" s="26">
        <v>0.18</v>
      </c>
      <c r="K219" s="7">
        <v>0.2424</v>
      </c>
      <c r="L219" s="7">
        <v>0.86</v>
      </c>
      <c r="M219" s="23">
        <v>0</v>
      </c>
      <c r="N219" s="7">
        <v>6</v>
      </c>
      <c r="O219" s="7">
        <v>89</v>
      </c>
      <c r="P219" s="7">
        <v>95</v>
      </c>
      <c r="Q219" s="7" t="str">
        <f>TEXT(DATA_3_M[[#This Row],[WEEKDAY]]+1,"DDD")</f>
        <v>Mon</v>
      </c>
      <c r="R219" s="26">
        <f>IF(DATA_3_M[[#This Row],[TEMP]]="",AVERAGE(DATA_3_M[TEMP]),DATA_3_M[[#This Row],[TEMP]])</f>
        <v>0.18</v>
      </c>
      <c r="S219" s="26">
        <f>ROUND(IF(DATA_3_M[[#This Row],[ATEMP]]="",AVERAGE(DATA_3_M[ATEMP]),DATA_3_M[[#This Row],[ATEMP]]),2)</f>
        <v>0.24</v>
      </c>
      <c r="T219" s="48">
        <f>ROUND(IF(DATA_3_M[[#This Row],[HUM]]="",AVERAGE(DATA_3_M[HUM]),DATA_3_M[[#This Row],[HUM]]),2)</f>
        <v>0.86</v>
      </c>
      <c r="U219" s="64">
        <f>TIME(DATA_3_M[[#This Row],[HR]],,)</f>
        <v>0.29166666666666669</v>
      </c>
      <c r="V219" s="7" t="str">
        <f>TEXT(DATA_3_M[[#This Row],[DTEDAY]],"MMM")</f>
        <v>Feb</v>
      </c>
      <c r="W219" s="7" t="str">
        <f>TEXT(DATA_3_M[[#This Row],[DTEDAY]],"YYY")</f>
        <v>2011</v>
      </c>
      <c r="X219" s="7" t="str" cm="1">
        <f t="array" ref="X219">_xlfn.SWITCH(DATA_3_M[[#This Row],[WEATHERSIT]],1,"CLEAR SKY",2,"MIST SKY",3,"DARK SKY",4,"RAINY &amp; DARK SKY")</f>
        <v>CLEAR SKY</v>
      </c>
      <c r="Y219" s="7" t="str" cm="1">
        <f t="array" ref="Y219">_xlfn.SWITCH(DATA_3_M[[#This Row],[SEASON]],1,"WINTER",2,"SUMMER",3,"MONSOON",4,"POST MONSOON/AUTUMN")</f>
        <v>WINTER</v>
      </c>
    </row>
    <row r="220" spans="1:25" ht="12.75" x14ac:dyDescent="0.2">
      <c r="A220" s="7">
        <v>838</v>
      </c>
      <c r="B220" s="8">
        <v>40581</v>
      </c>
      <c r="C220" s="7">
        <v>1</v>
      </c>
      <c r="D220" s="7">
        <v>0</v>
      </c>
      <c r="E220" s="7">
        <v>2</v>
      </c>
      <c r="F220" s="7">
        <v>8</v>
      </c>
      <c r="G220" s="7" t="b">
        <v>0</v>
      </c>
      <c r="H220" s="7">
        <v>1</v>
      </c>
      <c r="I220" s="7">
        <v>2</v>
      </c>
      <c r="J220" s="26">
        <v>0.16</v>
      </c>
      <c r="K220" s="7">
        <v>0.2273</v>
      </c>
      <c r="L220" s="7">
        <v>1</v>
      </c>
      <c r="M220" s="23">
        <v>0</v>
      </c>
      <c r="N220" s="7">
        <v>7</v>
      </c>
      <c r="O220" s="7">
        <v>223</v>
      </c>
      <c r="P220" s="7">
        <v>230</v>
      </c>
      <c r="Q220" s="7" t="str">
        <f>TEXT(DATA_3_M[[#This Row],[WEEKDAY]]+1,"DDD")</f>
        <v>Mon</v>
      </c>
      <c r="R220" s="26">
        <f>IF(DATA_3_M[[#This Row],[TEMP]]="",AVERAGE(DATA_3_M[TEMP]),DATA_3_M[[#This Row],[TEMP]])</f>
        <v>0.16</v>
      </c>
      <c r="S220" s="26">
        <f>ROUND(IF(DATA_3_M[[#This Row],[ATEMP]]="",AVERAGE(DATA_3_M[ATEMP]),DATA_3_M[[#This Row],[ATEMP]]),2)</f>
        <v>0.23</v>
      </c>
      <c r="T220" s="48">
        <f>ROUND(IF(DATA_3_M[[#This Row],[HUM]]="",AVERAGE(DATA_3_M[HUM]),DATA_3_M[[#This Row],[HUM]]),2)</f>
        <v>1</v>
      </c>
      <c r="U220" s="64">
        <f>TIME(DATA_3_M[[#This Row],[HR]],,)</f>
        <v>0.33333333333333331</v>
      </c>
      <c r="V220" s="7" t="str">
        <f>TEXT(DATA_3_M[[#This Row],[DTEDAY]],"MMM")</f>
        <v>Feb</v>
      </c>
      <c r="W220" s="7" t="str">
        <f>TEXT(DATA_3_M[[#This Row],[DTEDAY]],"YYY")</f>
        <v>2011</v>
      </c>
      <c r="X220" s="7" t="str" cm="1">
        <f t="array" ref="X220">_xlfn.SWITCH(DATA_3_M[[#This Row],[WEATHERSIT]],1,"CLEAR SKY",2,"MIST SKY",3,"DARK SKY",4,"RAINY &amp; DARK SKY")</f>
        <v>MIST SKY</v>
      </c>
      <c r="Y220" s="7" t="str" cm="1">
        <f t="array" ref="Y220">_xlfn.SWITCH(DATA_3_M[[#This Row],[SEASON]],1,"WINTER",2,"SUMMER",3,"MONSOON",4,"POST MONSOON/AUTUMN")</f>
        <v>WINTER</v>
      </c>
    </row>
    <row r="221" spans="1:25" ht="12.75" x14ac:dyDescent="0.2">
      <c r="A221" s="7">
        <v>839</v>
      </c>
      <c r="B221" s="8">
        <v>40581</v>
      </c>
      <c r="C221" s="7">
        <v>1</v>
      </c>
      <c r="D221" s="7">
        <v>0</v>
      </c>
      <c r="E221" s="7">
        <v>2</v>
      </c>
      <c r="F221" s="7">
        <v>9</v>
      </c>
      <c r="G221" s="7" t="b">
        <v>0</v>
      </c>
      <c r="H221" s="7">
        <v>1</v>
      </c>
      <c r="I221" s="7">
        <v>1</v>
      </c>
      <c r="J221" s="26">
        <v>0.22</v>
      </c>
      <c r="K221" s="7">
        <v>0.2727</v>
      </c>
      <c r="L221" s="7">
        <v>0.8</v>
      </c>
      <c r="M221" s="23">
        <v>0</v>
      </c>
      <c r="N221" s="7">
        <v>3</v>
      </c>
      <c r="O221" s="7">
        <v>115</v>
      </c>
      <c r="P221" s="7">
        <v>118</v>
      </c>
      <c r="Q221" s="7" t="str">
        <f>TEXT(DATA_3_M[[#This Row],[WEEKDAY]]+1,"DDD")</f>
        <v>Mon</v>
      </c>
      <c r="R221" s="26">
        <f>IF(DATA_3_M[[#This Row],[TEMP]]="",AVERAGE(DATA_3_M[TEMP]),DATA_3_M[[#This Row],[TEMP]])</f>
        <v>0.22</v>
      </c>
      <c r="S221" s="26">
        <f>ROUND(IF(DATA_3_M[[#This Row],[ATEMP]]="",AVERAGE(DATA_3_M[ATEMP]),DATA_3_M[[#This Row],[ATEMP]]),2)</f>
        <v>0.27</v>
      </c>
      <c r="T221" s="48">
        <f>ROUND(IF(DATA_3_M[[#This Row],[HUM]]="",AVERAGE(DATA_3_M[HUM]),DATA_3_M[[#This Row],[HUM]]),2)</f>
        <v>0.8</v>
      </c>
      <c r="U221" s="64">
        <f>TIME(DATA_3_M[[#This Row],[HR]],,)</f>
        <v>0.375</v>
      </c>
      <c r="V221" s="7" t="str">
        <f>TEXT(DATA_3_M[[#This Row],[DTEDAY]],"MMM")</f>
        <v>Feb</v>
      </c>
      <c r="W221" s="7" t="str">
        <f>TEXT(DATA_3_M[[#This Row],[DTEDAY]],"YYY")</f>
        <v>2011</v>
      </c>
      <c r="X221" s="7" t="str" cm="1">
        <f t="array" ref="X221">_xlfn.SWITCH(DATA_3_M[[#This Row],[WEATHERSIT]],1,"CLEAR SKY",2,"MIST SKY",3,"DARK SKY",4,"RAINY &amp; DARK SKY")</f>
        <v>CLEAR SKY</v>
      </c>
      <c r="Y221" s="7" t="str" cm="1">
        <f t="array" ref="Y221">_xlfn.SWITCH(DATA_3_M[[#This Row],[SEASON]],1,"WINTER",2,"SUMMER",3,"MONSOON",4,"POST MONSOON/AUTUMN")</f>
        <v>WINTER</v>
      </c>
    </row>
    <row r="222" spans="1:25" ht="12.75" x14ac:dyDescent="0.2">
      <c r="A222" s="7">
        <v>840</v>
      </c>
      <c r="B222" s="8">
        <v>40581</v>
      </c>
      <c r="C222" s="7">
        <v>1</v>
      </c>
      <c r="D222" s="7">
        <v>0</v>
      </c>
      <c r="E222" s="7">
        <v>2</v>
      </c>
      <c r="F222" s="7">
        <v>10</v>
      </c>
      <c r="G222" s="7" t="b">
        <v>0</v>
      </c>
      <c r="H222" s="7">
        <v>1</v>
      </c>
      <c r="I222" s="7">
        <v>1</v>
      </c>
      <c r="J222" s="26">
        <v>0.24</v>
      </c>
      <c r="K222" s="7">
        <v>0.2576</v>
      </c>
      <c r="L222" s="7">
        <v>0.75</v>
      </c>
      <c r="M222" s="7">
        <v>0.1045</v>
      </c>
      <c r="N222" s="7">
        <v>6</v>
      </c>
      <c r="O222" s="7">
        <v>49</v>
      </c>
      <c r="P222" s="7">
        <v>55</v>
      </c>
      <c r="Q222" s="7" t="str">
        <f>TEXT(DATA_3_M[[#This Row],[WEEKDAY]]+1,"DDD")</f>
        <v>Mon</v>
      </c>
      <c r="R222" s="26">
        <f>IF(DATA_3_M[[#This Row],[TEMP]]="",AVERAGE(DATA_3_M[TEMP]),DATA_3_M[[#This Row],[TEMP]])</f>
        <v>0.24</v>
      </c>
      <c r="S222" s="26">
        <f>ROUND(IF(DATA_3_M[[#This Row],[ATEMP]]="",AVERAGE(DATA_3_M[ATEMP]),DATA_3_M[[#This Row],[ATEMP]]),2)</f>
        <v>0.26</v>
      </c>
      <c r="T222" s="48">
        <f>ROUND(IF(DATA_3_M[[#This Row],[HUM]]="",AVERAGE(DATA_3_M[HUM]),DATA_3_M[[#This Row],[HUM]]),2)</f>
        <v>0.75</v>
      </c>
      <c r="U222" s="64">
        <f>TIME(DATA_3_M[[#This Row],[HR]],,)</f>
        <v>0.41666666666666669</v>
      </c>
      <c r="V222" s="7" t="str">
        <f>TEXT(DATA_3_M[[#This Row],[DTEDAY]],"MMM")</f>
        <v>Feb</v>
      </c>
      <c r="W222" s="7" t="str">
        <f>TEXT(DATA_3_M[[#This Row],[DTEDAY]],"YYY")</f>
        <v>2011</v>
      </c>
      <c r="X222" s="7" t="str" cm="1">
        <f t="array" ref="X222">_xlfn.SWITCH(DATA_3_M[[#This Row],[WEATHERSIT]],1,"CLEAR SKY",2,"MIST SKY",3,"DARK SKY",4,"RAINY &amp; DARK SKY")</f>
        <v>CLEAR SKY</v>
      </c>
      <c r="Y222" s="7" t="str" cm="1">
        <f t="array" ref="Y222">_xlfn.SWITCH(DATA_3_M[[#This Row],[SEASON]],1,"WINTER",2,"SUMMER",3,"MONSOON",4,"POST MONSOON/AUTUMN")</f>
        <v>WINTER</v>
      </c>
    </row>
    <row r="223" spans="1:25" ht="12.75" x14ac:dyDescent="0.2">
      <c r="A223" s="7">
        <v>841</v>
      </c>
      <c r="B223" s="8">
        <v>40581</v>
      </c>
      <c r="C223" s="7">
        <v>1</v>
      </c>
      <c r="D223" s="7">
        <v>0</v>
      </c>
      <c r="E223" s="7">
        <v>2</v>
      </c>
      <c r="F223" s="7">
        <v>11</v>
      </c>
      <c r="G223" s="7" t="b">
        <v>0</v>
      </c>
      <c r="H223" s="7">
        <v>1</v>
      </c>
      <c r="I223" s="7">
        <v>1</v>
      </c>
      <c r="J223" s="26">
        <v>0.3</v>
      </c>
      <c r="K223" s="7">
        <v>0.31819999999999998</v>
      </c>
      <c r="L223" s="7">
        <v>0.65</v>
      </c>
      <c r="M223" s="7">
        <v>8.9599999999999999E-2</v>
      </c>
      <c r="N223" s="7">
        <v>11</v>
      </c>
      <c r="O223" s="7">
        <v>36</v>
      </c>
      <c r="P223" s="7">
        <v>47</v>
      </c>
      <c r="Q223" s="7" t="str">
        <f>TEXT(DATA_3_M[[#This Row],[WEEKDAY]]+1,"DDD")</f>
        <v>Mon</v>
      </c>
      <c r="R223" s="26">
        <f>IF(DATA_3_M[[#This Row],[TEMP]]="",AVERAGE(DATA_3_M[TEMP]),DATA_3_M[[#This Row],[TEMP]])</f>
        <v>0.3</v>
      </c>
      <c r="S223" s="26">
        <f>ROUND(IF(DATA_3_M[[#This Row],[ATEMP]]="",AVERAGE(DATA_3_M[ATEMP]),DATA_3_M[[#This Row],[ATEMP]]),2)</f>
        <v>0.32</v>
      </c>
      <c r="T223" s="48">
        <f>ROUND(IF(DATA_3_M[[#This Row],[HUM]]="",AVERAGE(DATA_3_M[HUM]),DATA_3_M[[#This Row],[HUM]]),2)</f>
        <v>0.65</v>
      </c>
      <c r="U223" s="64">
        <f>TIME(DATA_3_M[[#This Row],[HR]],,)</f>
        <v>0.45833333333333331</v>
      </c>
      <c r="V223" s="7" t="str">
        <f>TEXT(DATA_3_M[[#This Row],[DTEDAY]],"MMM")</f>
        <v>Feb</v>
      </c>
      <c r="W223" s="7" t="str">
        <f>TEXT(DATA_3_M[[#This Row],[DTEDAY]],"YYY")</f>
        <v>2011</v>
      </c>
      <c r="X223" s="7" t="str" cm="1">
        <f t="array" ref="X223">_xlfn.SWITCH(DATA_3_M[[#This Row],[WEATHERSIT]],1,"CLEAR SKY",2,"MIST SKY",3,"DARK SKY",4,"RAINY &amp; DARK SKY")</f>
        <v>CLEAR SKY</v>
      </c>
      <c r="Y223" s="7" t="str" cm="1">
        <f t="array" ref="Y223">_xlfn.SWITCH(DATA_3_M[[#This Row],[SEASON]],1,"WINTER",2,"SUMMER",3,"MONSOON",4,"POST MONSOON/AUTUMN")</f>
        <v>WINTER</v>
      </c>
    </row>
    <row r="224" spans="1:25" ht="12.75" x14ac:dyDescent="0.2">
      <c r="A224" s="7">
        <v>842</v>
      </c>
      <c r="B224" s="8">
        <v>40581</v>
      </c>
      <c r="C224" s="7">
        <v>1</v>
      </c>
      <c r="D224" s="7">
        <v>0</v>
      </c>
      <c r="E224" s="7">
        <v>2</v>
      </c>
      <c r="F224" s="7">
        <v>12</v>
      </c>
      <c r="G224" s="7" t="b">
        <v>0</v>
      </c>
      <c r="H224" s="7">
        <v>1</v>
      </c>
      <c r="I224" s="7">
        <v>2</v>
      </c>
      <c r="J224" s="26">
        <v>0.32</v>
      </c>
      <c r="K224" s="7">
        <v>0.34849999999999998</v>
      </c>
      <c r="L224" s="7">
        <v>0.62</v>
      </c>
      <c r="M224" s="23">
        <v>0</v>
      </c>
      <c r="N224" s="7">
        <v>7</v>
      </c>
      <c r="O224" s="7">
        <v>59</v>
      </c>
      <c r="P224" s="7">
        <v>66</v>
      </c>
      <c r="Q224" s="7" t="str">
        <f>TEXT(DATA_3_M[[#This Row],[WEEKDAY]]+1,"DDD")</f>
        <v>Mon</v>
      </c>
      <c r="R224" s="26">
        <f>IF(DATA_3_M[[#This Row],[TEMP]]="",AVERAGE(DATA_3_M[TEMP]),DATA_3_M[[#This Row],[TEMP]])</f>
        <v>0.32</v>
      </c>
      <c r="S224" s="26">
        <f>ROUND(IF(DATA_3_M[[#This Row],[ATEMP]]="",AVERAGE(DATA_3_M[ATEMP]),DATA_3_M[[#This Row],[ATEMP]]),2)</f>
        <v>0.35</v>
      </c>
      <c r="T224" s="48">
        <f>ROUND(IF(DATA_3_M[[#This Row],[HUM]]="",AVERAGE(DATA_3_M[HUM]),DATA_3_M[[#This Row],[HUM]]),2)</f>
        <v>0.62</v>
      </c>
      <c r="U224" s="64">
        <f>TIME(DATA_3_M[[#This Row],[HR]],,)</f>
        <v>0.5</v>
      </c>
      <c r="V224" s="7" t="str">
        <f>TEXT(DATA_3_M[[#This Row],[DTEDAY]],"MMM")</f>
        <v>Feb</v>
      </c>
      <c r="W224" s="7" t="str">
        <f>TEXT(DATA_3_M[[#This Row],[DTEDAY]],"YYY")</f>
        <v>2011</v>
      </c>
      <c r="X224" s="7" t="str" cm="1">
        <f t="array" ref="X224">_xlfn.SWITCH(DATA_3_M[[#This Row],[WEATHERSIT]],1,"CLEAR SKY",2,"MIST SKY",3,"DARK SKY",4,"RAINY &amp; DARK SKY")</f>
        <v>MIST SKY</v>
      </c>
      <c r="Y224" s="7" t="str" cm="1">
        <f t="array" ref="Y224">_xlfn.SWITCH(DATA_3_M[[#This Row],[SEASON]],1,"WINTER",2,"SUMMER",3,"MONSOON",4,"POST MONSOON/AUTUMN")</f>
        <v>WINTER</v>
      </c>
    </row>
    <row r="225" spans="1:25" ht="12.75" x14ac:dyDescent="0.2">
      <c r="A225" s="7">
        <v>843</v>
      </c>
      <c r="B225" s="8">
        <v>40581</v>
      </c>
      <c r="C225" s="7">
        <v>1</v>
      </c>
      <c r="D225" s="7">
        <v>0</v>
      </c>
      <c r="E225" s="7">
        <v>2</v>
      </c>
      <c r="F225" s="7">
        <v>13</v>
      </c>
      <c r="G225" s="7" t="b">
        <v>0</v>
      </c>
      <c r="H225" s="7">
        <v>1</v>
      </c>
      <c r="I225" s="7">
        <v>2</v>
      </c>
      <c r="J225" s="26">
        <v>0.36</v>
      </c>
      <c r="K225" s="7">
        <v>0.36359999999999998</v>
      </c>
      <c r="L225" s="7">
        <v>0.56999999999999995</v>
      </c>
      <c r="M225" s="7">
        <v>8.9599999999999999E-2</v>
      </c>
      <c r="N225" s="7">
        <v>10</v>
      </c>
      <c r="O225" s="7">
        <v>54</v>
      </c>
      <c r="P225" s="7">
        <v>64</v>
      </c>
      <c r="Q225" s="7" t="str">
        <f>TEXT(DATA_3_M[[#This Row],[WEEKDAY]]+1,"DDD")</f>
        <v>Mon</v>
      </c>
      <c r="R225" s="26">
        <f>IF(DATA_3_M[[#This Row],[TEMP]]="",AVERAGE(DATA_3_M[TEMP]),DATA_3_M[[#This Row],[TEMP]])</f>
        <v>0.36</v>
      </c>
      <c r="S225" s="26">
        <f>ROUND(IF(DATA_3_M[[#This Row],[ATEMP]]="",AVERAGE(DATA_3_M[ATEMP]),DATA_3_M[[#This Row],[ATEMP]]),2)</f>
        <v>0.36</v>
      </c>
      <c r="T225" s="48">
        <f>ROUND(IF(DATA_3_M[[#This Row],[HUM]]="",AVERAGE(DATA_3_M[HUM]),DATA_3_M[[#This Row],[HUM]]),2)</f>
        <v>0.56999999999999995</v>
      </c>
      <c r="U225" s="64">
        <f>TIME(DATA_3_M[[#This Row],[HR]],,)</f>
        <v>0.54166666666666663</v>
      </c>
      <c r="V225" s="7" t="str">
        <f>TEXT(DATA_3_M[[#This Row],[DTEDAY]],"MMM")</f>
        <v>Feb</v>
      </c>
      <c r="W225" s="7" t="str">
        <f>TEXT(DATA_3_M[[#This Row],[DTEDAY]],"YYY")</f>
        <v>2011</v>
      </c>
      <c r="X225" s="7" t="str" cm="1">
        <f t="array" ref="X225">_xlfn.SWITCH(DATA_3_M[[#This Row],[WEATHERSIT]],1,"CLEAR SKY",2,"MIST SKY",3,"DARK SKY",4,"RAINY &amp; DARK SKY")</f>
        <v>MIST SKY</v>
      </c>
      <c r="Y225" s="7" t="str" cm="1">
        <f t="array" ref="Y225">_xlfn.SWITCH(DATA_3_M[[#This Row],[SEASON]],1,"WINTER",2,"SUMMER",3,"MONSOON",4,"POST MONSOON/AUTUMN")</f>
        <v>WINTER</v>
      </c>
    </row>
    <row r="226" spans="1:25" ht="12.75" x14ac:dyDescent="0.2">
      <c r="A226" s="7">
        <v>844</v>
      </c>
      <c r="B226" s="8">
        <v>40581</v>
      </c>
      <c r="C226" s="7">
        <v>1</v>
      </c>
      <c r="D226" s="7">
        <v>0</v>
      </c>
      <c r="E226" s="7">
        <v>2</v>
      </c>
      <c r="F226" s="7">
        <v>14</v>
      </c>
      <c r="G226" s="7" t="b">
        <v>0</v>
      </c>
      <c r="H226" s="7">
        <v>1</v>
      </c>
      <c r="I226" s="7">
        <v>2</v>
      </c>
      <c r="J226" s="26">
        <v>0.36</v>
      </c>
      <c r="K226" s="7">
        <v>0.36359999999999998</v>
      </c>
      <c r="L226" s="7">
        <v>0.56999999999999995</v>
      </c>
      <c r="M226" s="7">
        <v>8.9599999999999999E-2</v>
      </c>
      <c r="N226" s="7">
        <v>8</v>
      </c>
      <c r="O226" s="7">
        <v>52</v>
      </c>
      <c r="P226" s="7">
        <v>60</v>
      </c>
      <c r="Q226" s="7" t="str">
        <f>TEXT(DATA_3_M[[#This Row],[WEEKDAY]]+1,"DDD")</f>
        <v>Mon</v>
      </c>
      <c r="R226" s="26">
        <f>IF(DATA_3_M[[#This Row],[TEMP]]="",AVERAGE(DATA_3_M[TEMP]),DATA_3_M[[#This Row],[TEMP]])</f>
        <v>0.36</v>
      </c>
      <c r="S226" s="26">
        <f>ROUND(IF(DATA_3_M[[#This Row],[ATEMP]]="",AVERAGE(DATA_3_M[ATEMP]),DATA_3_M[[#This Row],[ATEMP]]),2)</f>
        <v>0.36</v>
      </c>
      <c r="T226" s="48">
        <f>ROUND(IF(DATA_3_M[[#This Row],[HUM]]="",AVERAGE(DATA_3_M[HUM]),DATA_3_M[[#This Row],[HUM]]),2)</f>
        <v>0.56999999999999995</v>
      </c>
      <c r="U226" s="64">
        <f>TIME(DATA_3_M[[#This Row],[HR]],,)</f>
        <v>0.58333333333333337</v>
      </c>
      <c r="V226" s="7" t="str">
        <f>TEXT(DATA_3_M[[#This Row],[DTEDAY]],"MMM")</f>
        <v>Feb</v>
      </c>
      <c r="W226" s="7" t="str">
        <f>TEXT(DATA_3_M[[#This Row],[DTEDAY]],"YYY")</f>
        <v>2011</v>
      </c>
      <c r="X226" s="7" t="str" cm="1">
        <f t="array" ref="X226">_xlfn.SWITCH(DATA_3_M[[#This Row],[WEATHERSIT]],1,"CLEAR SKY",2,"MIST SKY",3,"DARK SKY",4,"RAINY &amp; DARK SKY")</f>
        <v>MIST SKY</v>
      </c>
      <c r="Y226" s="7" t="str" cm="1">
        <f t="array" ref="Y226">_xlfn.SWITCH(DATA_3_M[[#This Row],[SEASON]],1,"WINTER",2,"SUMMER",3,"MONSOON",4,"POST MONSOON/AUTUMN")</f>
        <v>WINTER</v>
      </c>
    </row>
    <row r="227" spans="1:25" ht="12.75" x14ac:dyDescent="0.2">
      <c r="A227" s="7">
        <v>845</v>
      </c>
      <c r="B227" s="8">
        <v>40581</v>
      </c>
      <c r="C227" s="7">
        <v>1</v>
      </c>
      <c r="D227" s="7">
        <v>0</v>
      </c>
      <c r="E227" s="7">
        <v>2</v>
      </c>
      <c r="F227" s="7">
        <v>15</v>
      </c>
      <c r="G227" s="7" t="b">
        <v>0</v>
      </c>
      <c r="H227" s="7">
        <v>1</v>
      </c>
      <c r="I227" s="7">
        <v>2</v>
      </c>
      <c r="J227" s="26">
        <v>0.38</v>
      </c>
      <c r="K227" s="7">
        <v>0.39389999999999997</v>
      </c>
      <c r="L227" s="7">
        <v>0.54</v>
      </c>
      <c r="M227" s="7">
        <v>8.9599999999999999E-2</v>
      </c>
      <c r="N227" s="7">
        <v>4</v>
      </c>
      <c r="O227" s="7">
        <v>46</v>
      </c>
      <c r="P227" s="7">
        <v>50</v>
      </c>
      <c r="Q227" s="7" t="str">
        <f>TEXT(DATA_3_M[[#This Row],[WEEKDAY]]+1,"DDD")</f>
        <v>Mon</v>
      </c>
      <c r="R227" s="26">
        <f>IF(DATA_3_M[[#This Row],[TEMP]]="",AVERAGE(DATA_3_M[TEMP]),DATA_3_M[[#This Row],[TEMP]])</f>
        <v>0.38</v>
      </c>
      <c r="S227" s="26">
        <f>ROUND(IF(DATA_3_M[[#This Row],[ATEMP]]="",AVERAGE(DATA_3_M[ATEMP]),DATA_3_M[[#This Row],[ATEMP]]),2)</f>
        <v>0.39</v>
      </c>
      <c r="T227" s="48">
        <f>ROUND(IF(DATA_3_M[[#This Row],[HUM]]="",AVERAGE(DATA_3_M[HUM]),DATA_3_M[[#This Row],[HUM]]),2)</f>
        <v>0.54</v>
      </c>
      <c r="U227" s="64">
        <f>TIME(DATA_3_M[[#This Row],[HR]],,)</f>
        <v>0.625</v>
      </c>
      <c r="V227" s="7" t="str">
        <f>TEXT(DATA_3_M[[#This Row],[DTEDAY]],"MMM")</f>
        <v>Feb</v>
      </c>
      <c r="W227" s="7" t="str">
        <f>TEXT(DATA_3_M[[#This Row],[DTEDAY]],"YYY")</f>
        <v>2011</v>
      </c>
      <c r="X227" s="7" t="str" cm="1">
        <f t="array" ref="X227">_xlfn.SWITCH(DATA_3_M[[#This Row],[WEATHERSIT]],1,"CLEAR SKY",2,"MIST SKY",3,"DARK SKY",4,"RAINY &amp; DARK SKY")</f>
        <v>MIST SKY</v>
      </c>
      <c r="Y227" s="7" t="str" cm="1">
        <f t="array" ref="Y227">_xlfn.SWITCH(DATA_3_M[[#This Row],[SEASON]],1,"WINTER",2,"SUMMER",3,"MONSOON",4,"POST MONSOON/AUTUMN")</f>
        <v>WINTER</v>
      </c>
    </row>
    <row r="228" spans="1:25" ht="12.75" x14ac:dyDescent="0.2">
      <c r="A228" s="7">
        <v>846</v>
      </c>
      <c r="B228" s="8">
        <v>40581</v>
      </c>
      <c r="C228" s="7">
        <v>1</v>
      </c>
      <c r="D228" s="7">
        <v>0</v>
      </c>
      <c r="E228" s="7">
        <v>2</v>
      </c>
      <c r="F228" s="7">
        <v>16</v>
      </c>
      <c r="G228" s="7" t="b">
        <v>0</v>
      </c>
      <c r="H228" s="7">
        <v>1</v>
      </c>
      <c r="I228" s="7">
        <v>2</v>
      </c>
      <c r="J228" s="26">
        <v>0.36</v>
      </c>
      <c r="K228" s="7">
        <v>0.34849999999999998</v>
      </c>
      <c r="L228" s="7">
        <v>0.56999999999999995</v>
      </c>
      <c r="M228" s="7">
        <v>0.1343</v>
      </c>
      <c r="N228" s="7">
        <v>16</v>
      </c>
      <c r="O228" s="7">
        <v>98</v>
      </c>
      <c r="P228" s="7">
        <v>114</v>
      </c>
      <c r="Q228" s="7" t="str">
        <f>TEXT(DATA_3_M[[#This Row],[WEEKDAY]]+1,"DDD")</f>
        <v>Mon</v>
      </c>
      <c r="R228" s="26">
        <f>IF(DATA_3_M[[#This Row],[TEMP]]="",AVERAGE(DATA_3_M[TEMP]),DATA_3_M[[#This Row],[TEMP]])</f>
        <v>0.36</v>
      </c>
      <c r="S228" s="26">
        <f>ROUND(IF(DATA_3_M[[#This Row],[ATEMP]]="",AVERAGE(DATA_3_M[ATEMP]),DATA_3_M[[#This Row],[ATEMP]]),2)</f>
        <v>0.35</v>
      </c>
      <c r="T228" s="48">
        <f>ROUND(IF(DATA_3_M[[#This Row],[HUM]]="",AVERAGE(DATA_3_M[HUM]),DATA_3_M[[#This Row],[HUM]]),2)</f>
        <v>0.56999999999999995</v>
      </c>
      <c r="U228" s="64">
        <f>TIME(DATA_3_M[[#This Row],[HR]],,)</f>
        <v>0.66666666666666663</v>
      </c>
      <c r="V228" s="7" t="str">
        <f>TEXT(DATA_3_M[[#This Row],[DTEDAY]],"MMM")</f>
        <v>Feb</v>
      </c>
      <c r="W228" s="7" t="str">
        <f>TEXT(DATA_3_M[[#This Row],[DTEDAY]],"YYY")</f>
        <v>2011</v>
      </c>
      <c r="X228" s="7" t="str" cm="1">
        <f t="array" ref="X228">_xlfn.SWITCH(DATA_3_M[[#This Row],[WEATHERSIT]],1,"CLEAR SKY",2,"MIST SKY",3,"DARK SKY",4,"RAINY &amp; DARK SKY")</f>
        <v>MIST SKY</v>
      </c>
      <c r="Y228" s="7" t="str" cm="1">
        <f t="array" ref="Y228">_xlfn.SWITCH(DATA_3_M[[#This Row],[SEASON]],1,"WINTER",2,"SUMMER",3,"MONSOON",4,"POST MONSOON/AUTUMN")</f>
        <v>WINTER</v>
      </c>
    </row>
    <row r="229" spans="1:25" ht="12.75" x14ac:dyDescent="0.2">
      <c r="A229" s="7">
        <v>847</v>
      </c>
      <c r="B229" s="8">
        <v>40581</v>
      </c>
      <c r="C229" s="7">
        <v>1</v>
      </c>
      <c r="D229" s="7">
        <v>0</v>
      </c>
      <c r="E229" s="7">
        <v>2</v>
      </c>
      <c r="F229" s="7">
        <v>17</v>
      </c>
      <c r="G229" s="7" t="b">
        <v>0</v>
      </c>
      <c r="H229" s="7">
        <v>1</v>
      </c>
      <c r="I229" s="7">
        <v>2</v>
      </c>
      <c r="J229" s="26">
        <v>0.32</v>
      </c>
      <c r="K229" s="7">
        <v>0.31819999999999998</v>
      </c>
      <c r="L229" s="7">
        <v>0.7</v>
      </c>
      <c r="M229" s="7">
        <v>0.16420000000000001</v>
      </c>
      <c r="N229" s="7">
        <v>9</v>
      </c>
      <c r="O229" s="7">
        <v>207</v>
      </c>
      <c r="P229" s="7">
        <v>216</v>
      </c>
      <c r="Q229" s="7" t="str">
        <f>TEXT(DATA_3_M[[#This Row],[WEEKDAY]]+1,"DDD")</f>
        <v>Mon</v>
      </c>
      <c r="R229" s="26">
        <f>IF(DATA_3_M[[#This Row],[TEMP]]="",AVERAGE(DATA_3_M[TEMP]),DATA_3_M[[#This Row],[TEMP]])</f>
        <v>0.32</v>
      </c>
      <c r="S229" s="26">
        <f>ROUND(IF(DATA_3_M[[#This Row],[ATEMP]]="",AVERAGE(DATA_3_M[ATEMP]),DATA_3_M[[#This Row],[ATEMP]]),2)</f>
        <v>0.32</v>
      </c>
      <c r="T229" s="48">
        <f>ROUND(IF(DATA_3_M[[#This Row],[HUM]]="",AVERAGE(DATA_3_M[HUM]),DATA_3_M[[#This Row],[HUM]]),2)</f>
        <v>0.7</v>
      </c>
      <c r="U229" s="64">
        <f>TIME(DATA_3_M[[#This Row],[HR]],,)</f>
        <v>0.70833333333333337</v>
      </c>
      <c r="V229" s="7" t="str">
        <f>TEXT(DATA_3_M[[#This Row],[DTEDAY]],"MMM")</f>
        <v>Feb</v>
      </c>
      <c r="W229" s="7" t="str">
        <f>TEXT(DATA_3_M[[#This Row],[DTEDAY]],"YYY")</f>
        <v>2011</v>
      </c>
      <c r="X229" s="7" t="str" cm="1">
        <f t="array" ref="X229">_xlfn.SWITCH(DATA_3_M[[#This Row],[WEATHERSIT]],1,"CLEAR SKY",2,"MIST SKY",3,"DARK SKY",4,"RAINY &amp; DARK SKY")</f>
        <v>MIST SKY</v>
      </c>
      <c r="Y229" s="7" t="str" cm="1">
        <f t="array" ref="Y229">_xlfn.SWITCH(DATA_3_M[[#This Row],[SEASON]],1,"WINTER",2,"SUMMER",3,"MONSOON",4,"POST MONSOON/AUTUMN")</f>
        <v>WINTER</v>
      </c>
    </row>
    <row r="230" spans="1:25" ht="12.75" x14ac:dyDescent="0.2">
      <c r="A230" s="7">
        <v>848</v>
      </c>
      <c r="B230" s="8">
        <v>40581</v>
      </c>
      <c r="C230" s="7">
        <v>1</v>
      </c>
      <c r="D230" s="7">
        <v>0</v>
      </c>
      <c r="E230" s="7">
        <v>2</v>
      </c>
      <c r="F230" s="7">
        <v>18</v>
      </c>
      <c r="G230" s="7" t="b">
        <v>0</v>
      </c>
      <c r="H230" s="7">
        <v>1</v>
      </c>
      <c r="I230" s="7">
        <v>2</v>
      </c>
      <c r="J230" s="26">
        <v>0.34</v>
      </c>
      <c r="K230" s="7">
        <v>0.33329999999999999</v>
      </c>
      <c r="L230" s="7">
        <v>0.66</v>
      </c>
      <c r="M230" s="7">
        <v>0.1343</v>
      </c>
      <c r="N230" s="7">
        <v>5</v>
      </c>
      <c r="O230" s="7">
        <v>170</v>
      </c>
      <c r="P230" s="7">
        <v>175</v>
      </c>
      <c r="Q230" s="7" t="str">
        <f>TEXT(DATA_3_M[[#This Row],[WEEKDAY]]+1,"DDD")</f>
        <v>Mon</v>
      </c>
      <c r="R230" s="26">
        <f>IF(DATA_3_M[[#This Row],[TEMP]]="",AVERAGE(DATA_3_M[TEMP]),DATA_3_M[[#This Row],[TEMP]])</f>
        <v>0.34</v>
      </c>
      <c r="S230" s="26">
        <f>ROUND(IF(DATA_3_M[[#This Row],[ATEMP]]="",AVERAGE(DATA_3_M[ATEMP]),DATA_3_M[[#This Row],[ATEMP]]),2)</f>
        <v>0.33</v>
      </c>
      <c r="T230" s="48">
        <f>ROUND(IF(DATA_3_M[[#This Row],[HUM]]="",AVERAGE(DATA_3_M[HUM]),DATA_3_M[[#This Row],[HUM]]),2)</f>
        <v>0.66</v>
      </c>
      <c r="U230" s="64">
        <f>TIME(DATA_3_M[[#This Row],[HR]],,)</f>
        <v>0.75</v>
      </c>
      <c r="V230" s="7" t="str">
        <f>TEXT(DATA_3_M[[#This Row],[DTEDAY]],"MMM")</f>
        <v>Feb</v>
      </c>
      <c r="W230" s="7" t="str">
        <f>TEXT(DATA_3_M[[#This Row],[DTEDAY]],"YYY")</f>
        <v>2011</v>
      </c>
      <c r="X230" s="7" t="str" cm="1">
        <f t="array" ref="X230">_xlfn.SWITCH(DATA_3_M[[#This Row],[WEATHERSIT]],1,"CLEAR SKY",2,"MIST SKY",3,"DARK SKY",4,"RAINY &amp; DARK SKY")</f>
        <v>MIST SKY</v>
      </c>
      <c r="Y230" s="7" t="str" cm="1">
        <f t="array" ref="Y230">_xlfn.SWITCH(DATA_3_M[[#This Row],[SEASON]],1,"WINTER",2,"SUMMER",3,"MONSOON",4,"POST MONSOON/AUTUMN")</f>
        <v>WINTER</v>
      </c>
    </row>
    <row r="231" spans="1:25" ht="12.75" x14ac:dyDescent="0.2">
      <c r="A231" s="7">
        <v>849</v>
      </c>
      <c r="B231" s="8">
        <v>40581</v>
      </c>
      <c r="C231" s="7">
        <v>1</v>
      </c>
      <c r="D231" s="7">
        <v>0</v>
      </c>
      <c r="E231" s="7">
        <v>2</v>
      </c>
      <c r="F231" s="7">
        <v>19</v>
      </c>
      <c r="G231" s="7" t="b">
        <v>0</v>
      </c>
      <c r="H231" s="7">
        <v>1</v>
      </c>
      <c r="I231" s="7">
        <v>2</v>
      </c>
      <c r="J231" s="26">
        <v>0.32</v>
      </c>
      <c r="K231" s="7">
        <v>0.34849999999999998</v>
      </c>
      <c r="L231" s="7">
        <v>0.7</v>
      </c>
      <c r="M231" s="23">
        <v>0</v>
      </c>
      <c r="N231" s="7">
        <v>5</v>
      </c>
      <c r="O231" s="7">
        <v>123</v>
      </c>
      <c r="P231" s="7">
        <v>128</v>
      </c>
      <c r="Q231" s="7" t="str">
        <f>TEXT(DATA_3_M[[#This Row],[WEEKDAY]]+1,"DDD")</f>
        <v>Mon</v>
      </c>
      <c r="R231" s="26">
        <f>IF(DATA_3_M[[#This Row],[TEMP]]="",AVERAGE(DATA_3_M[TEMP]),DATA_3_M[[#This Row],[TEMP]])</f>
        <v>0.32</v>
      </c>
      <c r="S231" s="26">
        <f>ROUND(IF(DATA_3_M[[#This Row],[ATEMP]]="",AVERAGE(DATA_3_M[ATEMP]),DATA_3_M[[#This Row],[ATEMP]]),2)</f>
        <v>0.35</v>
      </c>
      <c r="T231" s="48">
        <f>ROUND(IF(DATA_3_M[[#This Row],[HUM]]="",AVERAGE(DATA_3_M[HUM]),DATA_3_M[[#This Row],[HUM]]),2)</f>
        <v>0.7</v>
      </c>
      <c r="U231" s="64">
        <f>TIME(DATA_3_M[[#This Row],[HR]],,)</f>
        <v>0.79166666666666663</v>
      </c>
      <c r="V231" s="7" t="str">
        <f>TEXT(DATA_3_M[[#This Row],[DTEDAY]],"MMM")</f>
        <v>Feb</v>
      </c>
      <c r="W231" s="7" t="str">
        <f>TEXT(DATA_3_M[[#This Row],[DTEDAY]],"YYY")</f>
        <v>2011</v>
      </c>
      <c r="X231" s="7" t="str" cm="1">
        <f t="array" ref="X231">_xlfn.SWITCH(DATA_3_M[[#This Row],[WEATHERSIT]],1,"CLEAR SKY",2,"MIST SKY",3,"DARK SKY",4,"RAINY &amp; DARK SKY")</f>
        <v>MIST SKY</v>
      </c>
      <c r="Y231" s="7" t="str" cm="1">
        <f t="array" ref="Y231">_xlfn.SWITCH(DATA_3_M[[#This Row],[SEASON]],1,"WINTER",2,"SUMMER",3,"MONSOON",4,"POST MONSOON/AUTUMN")</f>
        <v>WINTER</v>
      </c>
    </row>
    <row r="232" spans="1:25" ht="12.75" x14ac:dyDescent="0.2">
      <c r="A232" s="7">
        <v>850</v>
      </c>
      <c r="B232" s="8">
        <v>40581</v>
      </c>
      <c r="C232" s="7">
        <v>1</v>
      </c>
      <c r="D232" s="7">
        <v>0</v>
      </c>
      <c r="E232" s="7">
        <v>2</v>
      </c>
      <c r="F232" s="7">
        <v>20</v>
      </c>
      <c r="G232" s="7" t="b">
        <v>0</v>
      </c>
      <c r="H232" s="7">
        <v>1</v>
      </c>
      <c r="I232" s="7">
        <v>2</v>
      </c>
      <c r="J232" s="26">
        <v>0.32</v>
      </c>
      <c r="K232" s="7">
        <v>0.33329999999999999</v>
      </c>
      <c r="L232" s="7">
        <v>0.7</v>
      </c>
      <c r="M232" s="7">
        <v>0.1045</v>
      </c>
      <c r="N232" s="7">
        <v>6</v>
      </c>
      <c r="O232" s="7">
        <v>82</v>
      </c>
      <c r="P232" s="7">
        <v>88</v>
      </c>
      <c r="Q232" s="7" t="str">
        <f>TEXT(DATA_3_M[[#This Row],[WEEKDAY]]+1,"DDD")</f>
        <v>Mon</v>
      </c>
      <c r="R232" s="26">
        <f>IF(DATA_3_M[[#This Row],[TEMP]]="",AVERAGE(DATA_3_M[TEMP]),DATA_3_M[[#This Row],[TEMP]])</f>
        <v>0.32</v>
      </c>
      <c r="S232" s="26">
        <f>ROUND(IF(DATA_3_M[[#This Row],[ATEMP]]="",AVERAGE(DATA_3_M[ATEMP]),DATA_3_M[[#This Row],[ATEMP]]),2)</f>
        <v>0.33</v>
      </c>
      <c r="T232" s="48">
        <f>ROUND(IF(DATA_3_M[[#This Row],[HUM]]="",AVERAGE(DATA_3_M[HUM]),DATA_3_M[[#This Row],[HUM]]),2)</f>
        <v>0.7</v>
      </c>
      <c r="U232" s="64">
        <f>TIME(DATA_3_M[[#This Row],[HR]],,)</f>
        <v>0.83333333333333337</v>
      </c>
      <c r="V232" s="7" t="str">
        <f>TEXT(DATA_3_M[[#This Row],[DTEDAY]],"MMM")</f>
        <v>Feb</v>
      </c>
      <c r="W232" s="7" t="str">
        <f>TEXT(DATA_3_M[[#This Row],[DTEDAY]],"YYY")</f>
        <v>2011</v>
      </c>
      <c r="X232" s="7" t="str" cm="1">
        <f t="array" ref="X232">_xlfn.SWITCH(DATA_3_M[[#This Row],[WEATHERSIT]],1,"CLEAR SKY",2,"MIST SKY",3,"DARK SKY",4,"RAINY &amp; DARK SKY")</f>
        <v>MIST SKY</v>
      </c>
      <c r="Y232" s="7" t="str" cm="1">
        <f t="array" ref="Y232">_xlfn.SWITCH(DATA_3_M[[#This Row],[SEASON]],1,"WINTER",2,"SUMMER",3,"MONSOON",4,"POST MONSOON/AUTUMN")</f>
        <v>WINTER</v>
      </c>
    </row>
    <row r="233" spans="1:25" ht="12.75" x14ac:dyDescent="0.2">
      <c r="A233" s="7">
        <v>851</v>
      </c>
      <c r="B233" s="8">
        <v>40581</v>
      </c>
      <c r="C233" s="7">
        <v>1</v>
      </c>
      <c r="D233" s="7">
        <v>0</v>
      </c>
      <c r="E233" s="7">
        <v>2</v>
      </c>
      <c r="F233" s="7">
        <v>21</v>
      </c>
      <c r="G233" s="7" t="b">
        <v>0</v>
      </c>
      <c r="H233" s="7">
        <v>1</v>
      </c>
      <c r="I233" s="7">
        <v>1</v>
      </c>
      <c r="J233" s="26">
        <v>0.32</v>
      </c>
      <c r="K233" s="7">
        <v>0.34849999999999998</v>
      </c>
      <c r="L233" s="7">
        <v>0.7</v>
      </c>
      <c r="M233" s="23">
        <v>0</v>
      </c>
      <c r="N233" s="7">
        <v>3</v>
      </c>
      <c r="O233" s="7">
        <v>75</v>
      </c>
      <c r="P233" s="7">
        <v>78</v>
      </c>
      <c r="Q233" s="7" t="str">
        <f>TEXT(DATA_3_M[[#This Row],[WEEKDAY]]+1,"DDD")</f>
        <v>Mon</v>
      </c>
      <c r="R233" s="26">
        <f>IF(DATA_3_M[[#This Row],[TEMP]]="",AVERAGE(DATA_3_M[TEMP]),DATA_3_M[[#This Row],[TEMP]])</f>
        <v>0.32</v>
      </c>
      <c r="S233" s="26">
        <f>ROUND(IF(DATA_3_M[[#This Row],[ATEMP]]="",AVERAGE(DATA_3_M[ATEMP]),DATA_3_M[[#This Row],[ATEMP]]),2)</f>
        <v>0.35</v>
      </c>
      <c r="T233" s="48">
        <f>ROUND(IF(DATA_3_M[[#This Row],[HUM]]="",AVERAGE(DATA_3_M[HUM]),DATA_3_M[[#This Row],[HUM]]),2)</f>
        <v>0.7</v>
      </c>
      <c r="U233" s="64">
        <f>TIME(DATA_3_M[[#This Row],[HR]],,)</f>
        <v>0.875</v>
      </c>
      <c r="V233" s="7" t="str">
        <f>TEXT(DATA_3_M[[#This Row],[DTEDAY]],"MMM")</f>
        <v>Feb</v>
      </c>
      <c r="W233" s="7" t="str">
        <f>TEXT(DATA_3_M[[#This Row],[DTEDAY]],"YYY")</f>
        <v>2011</v>
      </c>
      <c r="X233" s="7" t="str" cm="1">
        <f t="array" ref="X233">_xlfn.SWITCH(DATA_3_M[[#This Row],[WEATHERSIT]],1,"CLEAR SKY",2,"MIST SKY",3,"DARK SKY",4,"RAINY &amp; DARK SKY")</f>
        <v>CLEAR SKY</v>
      </c>
      <c r="Y233" s="7" t="str" cm="1">
        <f t="array" ref="Y233">_xlfn.SWITCH(DATA_3_M[[#This Row],[SEASON]],1,"WINTER",2,"SUMMER",3,"MONSOON",4,"POST MONSOON/AUTUMN")</f>
        <v>WINTER</v>
      </c>
    </row>
    <row r="234" spans="1:25" ht="12.75" x14ac:dyDescent="0.2">
      <c r="A234" s="7">
        <v>852</v>
      </c>
      <c r="B234" s="8">
        <v>40581</v>
      </c>
      <c r="C234" s="7">
        <v>1</v>
      </c>
      <c r="D234" s="7">
        <v>0</v>
      </c>
      <c r="E234" s="7">
        <v>2</v>
      </c>
      <c r="F234" s="7">
        <v>22</v>
      </c>
      <c r="G234" s="7" t="b">
        <v>0</v>
      </c>
      <c r="H234" s="7">
        <v>1</v>
      </c>
      <c r="I234" s="7">
        <v>1</v>
      </c>
      <c r="J234" s="26">
        <v>0.28000000000000003</v>
      </c>
      <c r="K234" s="7">
        <v>0.30299999999999999</v>
      </c>
      <c r="L234" s="7">
        <v>0.81</v>
      </c>
      <c r="M234" s="7">
        <v>8.9599999999999999E-2</v>
      </c>
      <c r="N234" s="7">
        <v>3</v>
      </c>
      <c r="O234" s="7">
        <v>34</v>
      </c>
      <c r="P234" s="7">
        <v>37</v>
      </c>
      <c r="Q234" s="7" t="str">
        <f>TEXT(DATA_3_M[[#This Row],[WEEKDAY]]+1,"DDD")</f>
        <v>Mon</v>
      </c>
      <c r="R234" s="26">
        <f>IF(DATA_3_M[[#This Row],[TEMP]]="",AVERAGE(DATA_3_M[TEMP]),DATA_3_M[[#This Row],[TEMP]])</f>
        <v>0.28000000000000003</v>
      </c>
      <c r="S234" s="26">
        <f>ROUND(IF(DATA_3_M[[#This Row],[ATEMP]]="",AVERAGE(DATA_3_M[ATEMP]),DATA_3_M[[#This Row],[ATEMP]]),2)</f>
        <v>0.3</v>
      </c>
      <c r="T234" s="48">
        <f>ROUND(IF(DATA_3_M[[#This Row],[HUM]]="",AVERAGE(DATA_3_M[HUM]),DATA_3_M[[#This Row],[HUM]]),2)</f>
        <v>0.81</v>
      </c>
      <c r="U234" s="64">
        <f>TIME(DATA_3_M[[#This Row],[HR]],,)</f>
        <v>0.91666666666666663</v>
      </c>
      <c r="V234" s="7" t="str">
        <f>TEXT(DATA_3_M[[#This Row],[DTEDAY]],"MMM")</f>
        <v>Feb</v>
      </c>
      <c r="W234" s="7" t="str">
        <f>TEXT(DATA_3_M[[#This Row],[DTEDAY]],"YYY")</f>
        <v>2011</v>
      </c>
      <c r="X234" s="7" t="str" cm="1">
        <f t="array" ref="X234">_xlfn.SWITCH(DATA_3_M[[#This Row],[WEATHERSIT]],1,"CLEAR SKY",2,"MIST SKY",3,"DARK SKY",4,"RAINY &amp; DARK SKY")</f>
        <v>CLEAR SKY</v>
      </c>
      <c r="Y234" s="7" t="str" cm="1">
        <f t="array" ref="Y234">_xlfn.SWITCH(DATA_3_M[[#This Row],[SEASON]],1,"WINTER",2,"SUMMER",3,"MONSOON",4,"POST MONSOON/AUTUMN")</f>
        <v>WINTER</v>
      </c>
    </row>
    <row r="235" spans="1:25" ht="12.75" x14ac:dyDescent="0.2">
      <c r="A235" s="7">
        <v>853</v>
      </c>
      <c r="B235" s="8">
        <v>40581</v>
      </c>
      <c r="C235" s="7">
        <v>1</v>
      </c>
      <c r="D235" s="7">
        <v>0</v>
      </c>
      <c r="E235" s="7">
        <v>2</v>
      </c>
      <c r="F235" s="7">
        <v>23</v>
      </c>
      <c r="G235" s="7" t="b">
        <v>0</v>
      </c>
      <c r="H235" s="7">
        <v>1</v>
      </c>
      <c r="I235" s="7">
        <v>2</v>
      </c>
      <c r="J235" s="26">
        <v>0.3</v>
      </c>
      <c r="K235" s="7">
        <v>0.33329999999999999</v>
      </c>
      <c r="L235" s="7">
        <v>0.81</v>
      </c>
      <c r="M235" s="23">
        <v>0</v>
      </c>
      <c r="N235" s="7">
        <v>6</v>
      </c>
      <c r="O235" s="7">
        <v>19</v>
      </c>
      <c r="P235" s="7">
        <v>25</v>
      </c>
      <c r="Q235" s="7" t="str">
        <f>TEXT(DATA_3_M[[#This Row],[WEEKDAY]]+1,"DDD")</f>
        <v>Mon</v>
      </c>
      <c r="R235" s="26">
        <f>IF(DATA_3_M[[#This Row],[TEMP]]="",AVERAGE(DATA_3_M[TEMP]),DATA_3_M[[#This Row],[TEMP]])</f>
        <v>0.3</v>
      </c>
      <c r="S235" s="26">
        <f>ROUND(IF(DATA_3_M[[#This Row],[ATEMP]]="",AVERAGE(DATA_3_M[ATEMP]),DATA_3_M[[#This Row],[ATEMP]]),2)</f>
        <v>0.33</v>
      </c>
      <c r="T235" s="48">
        <f>ROUND(IF(DATA_3_M[[#This Row],[HUM]]="",AVERAGE(DATA_3_M[HUM]),DATA_3_M[[#This Row],[HUM]]),2)</f>
        <v>0.81</v>
      </c>
      <c r="U235" s="64">
        <f>TIME(DATA_3_M[[#This Row],[HR]],,)</f>
        <v>0.95833333333333337</v>
      </c>
      <c r="V235" s="7" t="str">
        <f>TEXT(DATA_3_M[[#This Row],[DTEDAY]],"MMM")</f>
        <v>Feb</v>
      </c>
      <c r="W235" s="7" t="str">
        <f>TEXT(DATA_3_M[[#This Row],[DTEDAY]],"YYY")</f>
        <v>2011</v>
      </c>
      <c r="X235" s="7" t="str" cm="1">
        <f t="array" ref="X235">_xlfn.SWITCH(DATA_3_M[[#This Row],[WEATHERSIT]],1,"CLEAR SKY",2,"MIST SKY",3,"DARK SKY",4,"RAINY &amp; DARK SKY")</f>
        <v>MIST SKY</v>
      </c>
      <c r="Y235" s="7" t="str" cm="1">
        <f t="array" ref="Y235">_xlfn.SWITCH(DATA_3_M[[#This Row],[SEASON]],1,"WINTER",2,"SUMMER",3,"MONSOON",4,"POST MONSOON/AUTUMN")</f>
        <v>WINTER</v>
      </c>
    </row>
    <row r="236" spans="1:25" ht="12.75" x14ac:dyDescent="0.2">
      <c r="A236" s="7">
        <v>854</v>
      </c>
      <c r="B236" s="8">
        <v>40582</v>
      </c>
      <c r="C236" s="7">
        <v>1</v>
      </c>
      <c r="D236" s="7">
        <v>0</v>
      </c>
      <c r="E236" s="7">
        <v>2</v>
      </c>
      <c r="F236" s="7">
        <v>0</v>
      </c>
      <c r="G236" s="7" t="b">
        <v>0</v>
      </c>
      <c r="H236" s="7">
        <v>2</v>
      </c>
      <c r="I236" s="7">
        <v>2</v>
      </c>
      <c r="J236" s="26">
        <v>0.28000000000000003</v>
      </c>
      <c r="K236" s="7">
        <v>0.31819999999999998</v>
      </c>
      <c r="L236" s="7">
        <v>0.87</v>
      </c>
      <c r="M236" s="23">
        <v>0</v>
      </c>
      <c r="N236" s="7">
        <v>4</v>
      </c>
      <c r="O236" s="7">
        <v>6</v>
      </c>
      <c r="P236" s="7">
        <v>10</v>
      </c>
      <c r="Q236" s="7" t="str">
        <f>TEXT(DATA_3_M[[#This Row],[WEEKDAY]]+1,"DDD")</f>
        <v>Tue</v>
      </c>
      <c r="R236" s="26">
        <f>IF(DATA_3_M[[#This Row],[TEMP]]="",AVERAGE(DATA_3_M[TEMP]),DATA_3_M[[#This Row],[TEMP]])</f>
        <v>0.28000000000000003</v>
      </c>
      <c r="S236" s="26">
        <f>ROUND(IF(DATA_3_M[[#This Row],[ATEMP]]="",AVERAGE(DATA_3_M[ATEMP]),DATA_3_M[[#This Row],[ATEMP]]),2)</f>
        <v>0.32</v>
      </c>
      <c r="T236" s="48">
        <f>ROUND(IF(DATA_3_M[[#This Row],[HUM]]="",AVERAGE(DATA_3_M[HUM]),DATA_3_M[[#This Row],[HUM]]),2)</f>
        <v>0.87</v>
      </c>
      <c r="U236" s="64">
        <f>TIME(DATA_3_M[[#This Row],[HR]],,)</f>
        <v>0</v>
      </c>
      <c r="V236" s="7" t="str">
        <f>TEXT(DATA_3_M[[#This Row],[DTEDAY]],"MMM")</f>
        <v>Feb</v>
      </c>
      <c r="W236" s="7" t="str">
        <f>TEXT(DATA_3_M[[#This Row],[DTEDAY]],"YYY")</f>
        <v>2011</v>
      </c>
      <c r="X236" s="7" t="str" cm="1">
        <f t="array" ref="X236">_xlfn.SWITCH(DATA_3_M[[#This Row],[WEATHERSIT]],1,"CLEAR SKY",2,"MIST SKY",3,"DARK SKY",4,"RAINY &amp; DARK SKY")</f>
        <v>MIST SKY</v>
      </c>
      <c r="Y236" s="7" t="str" cm="1">
        <f t="array" ref="Y236">_xlfn.SWITCH(DATA_3_M[[#This Row],[SEASON]],1,"WINTER",2,"SUMMER",3,"MONSOON",4,"POST MONSOON/AUTUMN")</f>
        <v>WINTER</v>
      </c>
    </row>
    <row r="237" spans="1:25" ht="12.75" x14ac:dyDescent="0.2">
      <c r="A237" s="7">
        <v>855</v>
      </c>
      <c r="B237" s="8">
        <v>40582</v>
      </c>
      <c r="C237" s="7">
        <v>1</v>
      </c>
      <c r="D237" s="7">
        <v>0</v>
      </c>
      <c r="E237" s="7">
        <v>2</v>
      </c>
      <c r="F237" s="7">
        <v>1</v>
      </c>
      <c r="G237" s="7" t="b">
        <v>0</v>
      </c>
      <c r="H237" s="7">
        <v>2</v>
      </c>
      <c r="I237" s="7">
        <v>2</v>
      </c>
      <c r="J237" s="26">
        <v>0.28000000000000003</v>
      </c>
      <c r="K237" s="7">
        <v>0.31819999999999998</v>
      </c>
      <c r="L237" s="7">
        <v>0.87</v>
      </c>
      <c r="M237" s="23">
        <v>0</v>
      </c>
      <c r="N237" s="7">
        <v>0</v>
      </c>
      <c r="O237" s="7">
        <v>4</v>
      </c>
      <c r="P237" s="7">
        <v>4</v>
      </c>
      <c r="Q237" s="7" t="str">
        <f>TEXT(DATA_3_M[[#This Row],[WEEKDAY]]+1,"DDD")</f>
        <v>Tue</v>
      </c>
      <c r="R237" s="26">
        <f>IF(DATA_3_M[[#This Row],[TEMP]]="",AVERAGE(DATA_3_M[TEMP]),DATA_3_M[[#This Row],[TEMP]])</f>
        <v>0.28000000000000003</v>
      </c>
      <c r="S237" s="26">
        <f>ROUND(IF(DATA_3_M[[#This Row],[ATEMP]]="",AVERAGE(DATA_3_M[ATEMP]),DATA_3_M[[#This Row],[ATEMP]]),2)</f>
        <v>0.32</v>
      </c>
      <c r="T237" s="48">
        <f>ROUND(IF(DATA_3_M[[#This Row],[HUM]]="",AVERAGE(DATA_3_M[HUM]),DATA_3_M[[#This Row],[HUM]]),2)</f>
        <v>0.87</v>
      </c>
      <c r="U237" s="64">
        <f>TIME(DATA_3_M[[#This Row],[HR]],,)</f>
        <v>4.1666666666666664E-2</v>
      </c>
      <c r="V237" s="7" t="str">
        <f>TEXT(DATA_3_M[[#This Row],[DTEDAY]],"MMM")</f>
        <v>Feb</v>
      </c>
      <c r="W237" s="7" t="str">
        <f>TEXT(DATA_3_M[[#This Row],[DTEDAY]],"YYY")</f>
        <v>2011</v>
      </c>
      <c r="X237" s="7" t="str" cm="1">
        <f t="array" ref="X237">_xlfn.SWITCH(DATA_3_M[[#This Row],[WEATHERSIT]],1,"CLEAR SKY",2,"MIST SKY",3,"DARK SKY",4,"RAINY &amp; DARK SKY")</f>
        <v>MIST SKY</v>
      </c>
      <c r="Y237" s="7" t="str" cm="1">
        <f t="array" ref="Y237">_xlfn.SWITCH(DATA_3_M[[#This Row],[SEASON]],1,"WINTER",2,"SUMMER",3,"MONSOON",4,"POST MONSOON/AUTUMN")</f>
        <v>WINTER</v>
      </c>
    </row>
    <row r="238" spans="1:25" ht="12.75" x14ac:dyDescent="0.2">
      <c r="A238" s="7">
        <v>856</v>
      </c>
      <c r="B238" s="8">
        <v>40582</v>
      </c>
      <c r="C238" s="7">
        <v>1</v>
      </c>
      <c r="D238" s="7">
        <v>0</v>
      </c>
      <c r="E238" s="7">
        <v>2</v>
      </c>
      <c r="F238" s="7">
        <v>2</v>
      </c>
      <c r="G238" s="7" t="b">
        <v>0</v>
      </c>
      <c r="H238" s="7">
        <v>2</v>
      </c>
      <c r="I238" s="7">
        <v>2</v>
      </c>
      <c r="J238" s="26">
        <v>0.26</v>
      </c>
      <c r="K238" s="7">
        <v>0.2727</v>
      </c>
      <c r="L238" s="7">
        <v>0.93</v>
      </c>
      <c r="M238" s="7">
        <v>0.1045</v>
      </c>
      <c r="N238" s="7">
        <v>1</v>
      </c>
      <c r="O238" s="7">
        <v>1</v>
      </c>
      <c r="P238" s="7">
        <v>2</v>
      </c>
      <c r="Q238" s="7" t="str">
        <f>TEXT(DATA_3_M[[#This Row],[WEEKDAY]]+1,"DDD")</f>
        <v>Tue</v>
      </c>
      <c r="R238" s="26">
        <f>IF(DATA_3_M[[#This Row],[TEMP]]="",AVERAGE(DATA_3_M[TEMP]),DATA_3_M[[#This Row],[TEMP]])</f>
        <v>0.26</v>
      </c>
      <c r="S238" s="26">
        <f>ROUND(IF(DATA_3_M[[#This Row],[ATEMP]]="",AVERAGE(DATA_3_M[ATEMP]),DATA_3_M[[#This Row],[ATEMP]]),2)</f>
        <v>0.27</v>
      </c>
      <c r="T238" s="48">
        <f>ROUND(IF(DATA_3_M[[#This Row],[HUM]]="",AVERAGE(DATA_3_M[HUM]),DATA_3_M[[#This Row],[HUM]]),2)</f>
        <v>0.93</v>
      </c>
      <c r="U238" s="64">
        <f>TIME(DATA_3_M[[#This Row],[HR]],,)</f>
        <v>8.3333333333333329E-2</v>
      </c>
      <c r="V238" s="7" t="str">
        <f>TEXT(DATA_3_M[[#This Row],[DTEDAY]],"MMM")</f>
        <v>Feb</v>
      </c>
      <c r="W238" s="7" t="str">
        <f>TEXT(DATA_3_M[[#This Row],[DTEDAY]],"YYY")</f>
        <v>2011</v>
      </c>
      <c r="X238" s="7" t="str" cm="1">
        <f t="array" ref="X238">_xlfn.SWITCH(DATA_3_M[[#This Row],[WEATHERSIT]],1,"CLEAR SKY",2,"MIST SKY",3,"DARK SKY",4,"RAINY &amp; DARK SKY")</f>
        <v>MIST SKY</v>
      </c>
      <c r="Y238" s="7" t="str" cm="1">
        <f t="array" ref="Y238">_xlfn.SWITCH(DATA_3_M[[#This Row],[SEASON]],1,"WINTER",2,"SUMMER",3,"MONSOON",4,"POST MONSOON/AUTUMN")</f>
        <v>WINTER</v>
      </c>
    </row>
    <row r="239" spans="1:25" ht="12.75" x14ac:dyDescent="0.2">
      <c r="A239" s="7">
        <v>857</v>
      </c>
      <c r="B239" s="8">
        <v>40582</v>
      </c>
      <c r="C239" s="7">
        <v>1</v>
      </c>
      <c r="D239" s="7">
        <v>0</v>
      </c>
      <c r="E239" s="7">
        <v>2</v>
      </c>
      <c r="F239" s="7">
        <v>3</v>
      </c>
      <c r="G239" s="7" t="b">
        <v>0</v>
      </c>
      <c r="H239" s="7">
        <v>2</v>
      </c>
      <c r="I239" s="7">
        <v>3</v>
      </c>
      <c r="J239" s="26">
        <v>0.28000000000000003</v>
      </c>
      <c r="K239" s="7">
        <v>0.2727</v>
      </c>
      <c r="L239" s="7">
        <v>0.93</v>
      </c>
      <c r="M239" s="7">
        <v>0.16420000000000001</v>
      </c>
      <c r="N239" s="7">
        <v>0</v>
      </c>
      <c r="O239" s="7">
        <v>1</v>
      </c>
      <c r="P239" s="7">
        <v>1</v>
      </c>
      <c r="Q239" s="7" t="str">
        <f>TEXT(DATA_3_M[[#This Row],[WEEKDAY]]+1,"DDD")</f>
        <v>Tue</v>
      </c>
      <c r="R239" s="26">
        <f>IF(DATA_3_M[[#This Row],[TEMP]]="",AVERAGE(DATA_3_M[TEMP]),DATA_3_M[[#This Row],[TEMP]])</f>
        <v>0.28000000000000003</v>
      </c>
      <c r="S239" s="26">
        <f>ROUND(IF(DATA_3_M[[#This Row],[ATEMP]]="",AVERAGE(DATA_3_M[ATEMP]),DATA_3_M[[#This Row],[ATEMP]]),2)</f>
        <v>0.27</v>
      </c>
      <c r="T239" s="48">
        <f>ROUND(IF(DATA_3_M[[#This Row],[HUM]]="",AVERAGE(DATA_3_M[HUM]),DATA_3_M[[#This Row],[HUM]]),2)</f>
        <v>0.93</v>
      </c>
      <c r="U239" s="64">
        <f>TIME(DATA_3_M[[#This Row],[HR]],,)</f>
        <v>0.125</v>
      </c>
      <c r="V239" s="7" t="str">
        <f>TEXT(DATA_3_M[[#This Row],[DTEDAY]],"MMM")</f>
        <v>Feb</v>
      </c>
      <c r="W239" s="7" t="str">
        <f>TEXT(DATA_3_M[[#This Row],[DTEDAY]],"YYY")</f>
        <v>2011</v>
      </c>
      <c r="X239" s="7" t="str" cm="1">
        <f t="array" ref="X239">_xlfn.SWITCH(DATA_3_M[[#This Row],[WEATHERSIT]],1,"CLEAR SKY",2,"MIST SKY",3,"DARK SKY",4,"RAINY &amp; DARK SKY")</f>
        <v>DARK SKY</v>
      </c>
      <c r="Y239" s="7" t="str" cm="1">
        <f t="array" ref="Y239">_xlfn.SWITCH(DATA_3_M[[#This Row],[SEASON]],1,"WINTER",2,"SUMMER",3,"MONSOON",4,"POST MONSOON/AUTUMN")</f>
        <v>WINTER</v>
      </c>
    </row>
    <row r="240" spans="1:25" ht="12.75" x14ac:dyDescent="0.2">
      <c r="A240" s="7">
        <v>858</v>
      </c>
      <c r="B240" s="8">
        <v>40582</v>
      </c>
      <c r="C240" s="7">
        <v>1</v>
      </c>
      <c r="D240" s="7">
        <v>0</v>
      </c>
      <c r="E240" s="7">
        <v>2</v>
      </c>
      <c r="F240" s="7">
        <v>4</v>
      </c>
      <c r="G240" s="7" t="b">
        <v>0</v>
      </c>
      <c r="H240" s="7">
        <v>2</v>
      </c>
      <c r="I240" s="7">
        <v>1</v>
      </c>
      <c r="J240" s="26">
        <v>0.26</v>
      </c>
      <c r="K240" s="7">
        <v>0.2576</v>
      </c>
      <c r="L240" s="7">
        <v>0.93</v>
      </c>
      <c r="M240" s="7">
        <v>0.16420000000000001</v>
      </c>
      <c r="N240" s="7">
        <v>0</v>
      </c>
      <c r="O240" s="7">
        <v>3</v>
      </c>
      <c r="P240" s="7">
        <v>3</v>
      </c>
      <c r="Q240" s="7" t="str">
        <f>TEXT(DATA_3_M[[#This Row],[WEEKDAY]]+1,"DDD")</f>
        <v>Tue</v>
      </c>
      <c r="R240" s="26">
        <f>IF(DATA_3_M[[#This Row],[TEMP]]="",AVERAGE(DATA_3_M[TEMP]),DATA_3_M[[#This Row],[TEMP]])</f>
        <v>0.26</v>
      </c>
      <c r="S240" s="26">
        <f>ROUND(IF(DATA_3_M[[#This Row],[ATEMP]]="",AVERAGE(DATA_3_M[ATEMP]),DATA_3_M[[#This Row],[ATEMP]]),2)</f>
        <v>0.26</v>
      </c>
      <c r="T240" s="48">
        <f>ROUND(IF(DATA_3_M[[#This Row],[HUM]]="",AVERAGE(DATA_3_M[HUM]),DATA_3_M[[#This Row],[HUM]]),2)</f>
        <v>0.93</v>
      </c>
      <c r="U240" s="64">
        <f>TIME(DATA_3_M[[#This Row],[HR]],,)</f>
        <v>0.16666666666666666</v>
      </c>
      <c r="V240" s="7" t="str">
        <f>TEXT(DATA_3_M[[#This Row],[DTEDAY]],"MMM")</f>
        <v>Feb</v>
      </c>
      <c r="W240" s="7" t="str">
        <f>TEXT(DATA_3_M[[#This Row],[DTEDAY]],"YYY")</f>
        <v>2011</v>
      </c>
      <c r="X240" s="7" t="str" cm="1">
        <f t="array" ref="X240">_xlfn.SWITCH(DATA_3_M[[#This Row],[WEATHERSIT]],1,"CLEAR SKY",2,"MIST SKY",3,"DARK SKY",4,"RAINY &amp; DARK SKY")</f>
        <v>CLEAR SKY</v>
      </c>
      <c r="Y240" s="7" t="str" cm="1">
        <f t="array" ref="Y240">_xlfn.SWITCH(DATA_3_M[[#This Row],[SEASON]],1,"WINTER",2,"SUMMER",3,"MONSOON",4,"POST MONSOON/AUTUMN")</f>
        <v>WINTER</v>
      </c>
    </row>
    <row r="241" spans="1:25" ht="12.75" x14ac:dyDescent="0.2">
      <c r="A241" s="7">
        <v>859</v>
      </c>
      <c r="B241" s="8">
        <v>40582</v>
      </c>
      <c r="C241" s="7">
        <v>1</v>
      </c>
      <c r="D241" s="7">
        <v>0</v>
      </c>
      <c r="E241" s="7">
        <v>2</v>
      </c>
      <c r="F241" s="7">
        <v>5</v>
      </c>
      <c r="G241" s="7" t="b">
        <v>0</v>
      </c>
      <c r="H241" s="7">
        <v>2</v>
      </c>
      <c r="I241" s="7">
        <v>1</v>
      </c>
      <c r="J241" s="26">
        <v>0.26</v>
      </c>
      <c r="K241" s="7">
        <v>0.2273</v>
      </c>
      <c r="L241" s="7">
        <v>0.81</v>
      </c>
      <c r="M241" s="7">
        <v>0.32840000000000003</v>
      </c>
      <c r="N241" s="7">
        <v>0</v>
      </c>
      <c r="O241" s="7">
        <v>2</v>
      </c>
      <c r="P241" s="7">
        <v>2</v>
      </c>
      <c r="Q241" s="7" t="str">
        <f>TEXT(DATA_3_M[[#This Row],[WEEKDAY]]+1,"DDD")</f>
        <v>Tue</v>
      </c>
      <c r="R241" s="26">
        <f>IF(DATA_3_M[[#This Row],[TEMP]]="",AVERAGE(DATA_3_M[TEMP]),DATA_3_M[[#This Row],[TEMP]])</f>
        <v>0.26</v>
      </c>
      <c r="S241" s="26">
        <f>ROUND(IF(DATA_3_M[[#This Row],[ATEMP]]="",AVERAGE(DATA_3_M[ATEMP]),DATA_3_M[[#This Row],[ATEMP]]),2)</f>
        <v>0.23</v>
      </c>
      <c r="T241" s="48">
        <f>ROUND(IF(DATA_3_M[[#This Row],[HUM]]="",AVERAGE(DATA_3_M[HUM]),DATA_3_M[[#This Row],[HUM]]),2)</f>
        <v>0.81</v>
      </c>
      <c r="U241" s="64">
        <f>TIME(DATA_3_M[[#This Row],[HR]],,)</f>
        <v>0.20833333333333334</v>
      </c>
      <c r="V241" s="7" t="str">
        <f>TEXT(DATA_3_M[[#This Row],[DTEDAY]],"MMM")</f>
        <v>Feb</v>
      </c>
      <c r="W241" s="7" t="str">
        <f>TEXT(DATA_3_M[[#This Row],[DTEDAY]],"YYY")</f>
        <v>2011</v>
      </c>
      <c r="X241" s="7" t="str" cm="1">
        <f t="array" ref="X241">_xlfn.SWITCH(DATA_3_M[[#This Row],[WEATHERSIT]],1,"CLEAR SKY",2,"MIST SKY",3,"DARK SKY",4,"RAINY &amp; DARK SKY")</f>
        <v>CLEAR SKY</v>
      </c>
      <c r="Y241" s="7" t="str" cm="1">
        <f t="array" ref="Y241">_xlfn.SWITCH(DATA_3_M[[#This Row],[SEASON]],1,"WINTER",2,"SUMMER",3,"MONSOON",4,"POST MONSOON/AUTUMN")</f>
        <v>WINTER</v>
      </c>
    </row>
    <row r="242" spans="1:25" ht="12.75" x14ac:dyDescent="0.2">
      <c r="A242" s="7">
        <v>860</v>
      </c>
      <c r="B242" s="8">
        <v>40582</v>
      </c>
      <c r="C242" s="7">
        <v>1</v>
      </c>
      <c r="D242" s="7">
        <v>0</v>
      </c>
      <c r="E242" s="7">
        <v>2</v>
      </c>
      <c r="F242" s="7">
        <v>6</v>
      </c>
      <c r="G242" s="7" t="b">
        <v>0</v>
      </c>
      <c r="H242" s="7">
        <v>2</v>
      </c>
      <c r="I242" s="7">
        <v>1</v>
      </c>
      <c r="J242" s="26">
        <v>0.26</v>
      </c>
      <c r="K242" s="7">
        <v>0.2273</v>
      </c>
      <c r="L242" s="7">
        <v>0.7</v>
      </c>
      <c r="M242" s="7">
        <v>0.32840000000000003</v>
      </c>
      <c r="N242" s="7">
        <v>0</v>
      </c>
      <c r="O242" s="7">
        <v>39</v>
      </c>
      <c r="P242" s="7">
        <v>39</v>
      </c>
      <c r="Q242" s="7" t="str">
        <f>TEXT(DATA_3_M[[#This Row],[WEEKDAY]]+1,"DDD")</f>
        <v>Tue</v>
      </c>
      <c r="R242" s="26">
        <f>IF(DATA_3_M[[#This Row],[TEMP]]="",AVERAGE(DATA_3_M[TEMP]),DATA_3_M[[#This Row],[TEMP]])</f>
        <v>0.26</v>
      </c>
      <c r="S242" s="26">
        <f>ROUND(IF(DATA_3_M[[#This Row],[ATEMP]]="",AVERAGE(DATA_3_M[ATEMP]),DATA_3_M[[#This Row],[ATEMP]]),2)</f>
        <v>0.23</v>
      </c>
      <c r="T242" s="48">
        <f>ROUND(IF(DATA_3_M[[#This Row],[HUM]]="",AVERAGE(DATA_3_M[HUM]),DATA_3_M[[#This Row],[HUM]]),2)</f>
        <v>0.7</v>
      </c>
      <c r="U242" s="64">
        <f>TIME(DATA_3_M[[#This Row],[HR]],,)</f>
        <v>0.25</v>
      </c>
      <c r="V242" s="7" t="str">
        <f>TEXT(DATA_3_M[[#This Row],[DTEDAY]],"MMM")</f>
        <v>Feb</v>
      </c>
      <c r="W242" s="7" t="str">
        <f>TEXT(DATA_3_M[[#This Row],[DTEDAY]],"YYY")</f>
        <v>2011</v>
      </c>
      <c r="X242" s="7" t="str" cm="1">
        <f t="array" ref="X242">_xlfn.SWITCH(DATA_3_M[[#This Row],[WEATHERSIT]],1,"CLEAR SKY",2,"MIST SKY",3,"DARK SKY",4,"RAINY &amp; DARK SKY")</f>
        <v>CLEAR SKY</v>
      </c>
      <c r="Y242" s="7" t="str" cm="1">
        <f t="array" ref="Y242">_xlfn.SWITCH(DATA_3_M[[#This Row],[SEASON]],1,"WINTER",2,"SUMMER",3,"MONSOON",4,"POST MONSOON/AUTUMN")</f>
        <v>WINTER</v>
      </c>
    </row>
    <row r="243" spans="1:25" ht="12.75" x14ac:dyDescent="0.2">
      <c r="A243" s="7">
        <v>861</v>
      </c>
      <c r="B243" s="8">
        <v>40582</v>
      </c>
      <c r="C243" s="7">
        <v>1</v>
      </c>
      <c r="D243" s="7">
        <v>0</v>
      </c>
      <c r="E243" s="7">
        <v>2</v>
      </c>
      <c r="F243" s="7">
        <v>7</v>
      </c>
      <c r="G243" s="7" t="b">
        <v>0</v>
      </c>
      <c r="H243" s="7">
        <v>2</v>
      </c>
      <c r="I243" s="7">
        <v>1</v>
      </c>
      <c r="J243" s="26">
        <v>0.24</v>
      </c>
      <c r="K243" s="7">
        <v>0.19700000000000001</v>
      </c>
      <c r="L243" s="7">
        <v>0.65</v>
      </c>
      <c r="M243" s="7">
        <v>0.41789999999999999</v>
      </c>
      <c r="N243" s="7">
        <v>3</v>
      </c>
      <c r="O243" s="7">
        <v>97</v>
      </c>
      <c r="P243" s="7">
        <v>100</v>
      </c>
      <c r="Q243" s="7" t="str">
        <f>TEXT(DATA_3_M[[#This Row],[WEEKDAY]]+1,"DDD")</f>
        <v>Tue</v>
      </c>
      <c r="R243" s="26">
        <f>IF(DATA_3_M[[#This Row],[TEMP]]="",AVERAGE(DATA_3_M[TEMP]),DATA_3_M[[#This Row],[TEMP]])</f>
        <v>0.24</v>
      </c>
      <c r="S243" s="26">
        <f>ROUND(IF(DATA_3_M[[#This Row],[ATEMP]]="",AVERAGE(DATA_3_M[ATEMP]),DATA_3_M[[#This Row],[ATEMP]]),2)</f>
        <v>0.2</v>
      </c>
      <c r="T243" s="48">
        <f>ROUND(IF(DATA_3_M[[#This Row],[HUM]]="",AVERAGE(DATA_3_M[HUM]),DATA_3_M[[#This Row],[HUM]]),2)</f>
        <v>0.65</v>
      </c>
      <c r="U243" s="64">
        <f>TIME(DATA_3_M[[#This Row],[HR]],,)</f>
        <v>0.29166666666666669</v>
      </c>
      <c r="V243" s="7" t="str">
        <f>TEXT(DATA_3_M[[#This Row],[DTEDAY]],"MMM")</f>
        <v>Feb</v>
      </c>
      <c r="W243" s="7" t="str">
        <f>TEXT(DATA_3_M[[#This Row],[DTEDAY]],"YYY")</f>
        <v>2011</v>
      </c>
      <c r="X243" s="7" t="str" cm="1">
        <f t="array" ref="X243">_xlfn.SWITCH(DATA_3_M[[#This Row],[WEATHERSIT]],1,"CLEAR SKY",2,"MIST SKY",3,"DARK SKY",4,"RAINY &amp; DARK SKY")</f>
        <v>CLEAR SKY</v>
      </c>
      <c r="Y243" s="7" t="str" cm="1">
        <f t="array" ref="Y243">_xlfn.SWITCH(DATA_3_M[[#This Row],[SEASON]],1,"WINTER",2,"SUMMER",3,"MONSOON",4,"POST MONSOON/AUTUMN")</f>
        <v>WINTER</v>
      </c>
    </row>
    <row r="244" spans="1:25" ht="12.75" x14ac:dyDescent="0.2">
      <c r="A244" s="7">
        <v>862</v>
      </c>
      <c r="B244" s="8">
        <v>40582</v>
      </c>
      <c r="C244" s="7">
        <v>1</v>
      </c>
      <c r="D244" s="7">
        <v>0</v>
      </c>
      <c r="E244" s="7">
        <v>2</v>
      </c>
      <c r="F244" s="7">
        <v>8</v>
      </c>
      <c r="G244" s="7" t="b">
        <v>0</v>
      </c>
      <c r="H244" s="7">
        <v>2</v>
      </c>
      <c r="I244" s="7">
        <v>1</v>
      </c>
      <c r="J244" s="26">
        <v>0.24</v>
      </c>
      <c r="K244" s="7">
        <v>0.19700000000000001</v>
      </c>
      <c r="L244" s="7">
        <v>0.56000000000000005</v>
      </c>
      <c r="M244" s="7">
        <v>0.49249999999999999</v>
      </c>
      <c r="N244" s="7">
        <v>7</v>
      </c>
      <c r="O244" s="7">
        <v>236</v>
      </c>
      <c r="P244" s="7">
        <v>243</v>
      </c>
      <c r="Q244" s="7" t="str">
        <f>TEXT(DATA_3_M[[#This Row],[WEEKDAY]]+1,"DDD")</f>
        <v>Tue</v>
      </c>
      <c r="R244" s="26">
        <f>IF(DATA_3_M[[#This Row],[TEMP]]="",AVERAGE(DATA_3_M[TEMP]),DATA_3_M[[#This Row],[TEMP]])</f>
        <v>0.24</v>
      </c>
      <c r="S244" s="26">
        <f>ROUND(IF(DATA_3_M[[#This Row],[ATEMP]]="",AVERAGE(DATA_3_M[ATEMP]),DATA_3_M[[#This Row],[ATEMP]]),2)</f>
        <v>0.2</v>
      </c>
      <c r="T244" s="48">
        <f>ROUND(IF(DATA_3_M[[#This Row],[HUM]]="",AVERAGE(DATA_3_M[HUM]),DATA_3_M[[#This Row],[HUM]]),2)</f>
        <v>0.56000000000000005</v>
      </c>
      <c r="U244" s="64">
        <f>TIME(DATA_3_M[[#This Row],[HR]],,)</f>
        <v>0.33333333333333331</v>
      </c>
      <c r="V244" s="7" t="str">
        <f>TEXT(DATA_3_M[[#This Row],[DTEDAY]],"MMM")</f>
        <v>Feb</v>
      </c>
      <c r="W244" s="7" t="str">
        <f>TEXT(DATA_3_M[[#This Row],[DTEDAY]],"YYY")</f>
        <v>2011</v>
      </c>
      <c r="X244" s="7" t="str" cm="1">
        <f t="array" ref="X244">_xlfn.SWITCH(DATA_3_M[[#This Row],[WEATHERSIT]],1,"CLEAR SKY",2,"MIST SKY",3,"DARK SKY",4,"RAINY &amp; DARK SKY")</f>
        <v>CLEAR SKY</v>
      </c>
      <c r="Y244" s="7" t="str" cm="1">
        <f t="array" ref="Y244">_xlfn.SWITCH(DATA_3_M[[#This Row],[SEASON]],1,"WINTER",2,"SUMMER",3,"MONSOON",4,"POST MONSOON/AUTUMN")</f>
        <v>WINTER</v>
      </c>
    </row>
    <row r="245" spans="1:25" ht="12.75" x14ac:dyDescent="0.2">
      <c r="A245" s="7">
        <v>863</v>
      </c>
      <c r="B245" s="8">
        <v>40582</v>
      </c>
      <c r="C245" s="7">
        <v>1</v>
      </c>
      <c r="D245" s="7">
        <v>0</v>
      </c>
      <c r="E245" s="7">
        <v>2</v>
      </c>
      <c r="F245" s="7">
        <v>9</v>
      </c>
      <c r="G245" s="7" t="b">
        <v>0</v>
      </c>
      <c r="H245" s="7">
        <v>2</v>
      </c>
      <c r="I245" s="7">
        <v>1</v>
      </c>
      <c r="J245" s="26">
        <v>0.24</v>
      </c>
      <c r="K245" s="7">
        <v>0.19700000000000001</v>
      </c>
      <c r="L245" s="7">
        <v>0.52</v>
      </c>
      <c r="M245" s="7">
        <v>0.49249999999999999</v>
      </c>
      <c r="N245" s="7">
        <v>7</v>
      </c>
      <c r="O245" s="7">
        <v>128</v>
      </c>
      <c r="P245" s="7">
        <v>135</v>
      </c>
      <c r="Q245" s="7" t="str">
        <f>TEXT(DATA_3_M[[#This Row],[WEEKDAY]]+1,"DDD")</f>
        <v>Tue</v>
      </c>
      <c r="R245" s="26">
        <f>IF(DATA_3_M[[#This Row],[TEMP]]="",AVERAGE(DATA_3_M[TEMP]),DATA_3_M[[#This Row],[TEMP]])</f>
        <v>0.24</v>
      </c>
      <c r="S245" s="26">
        <f>ROUND(IF(DATA_3_M[[#This Row],[ATEMP]]="",AVERAGE(DATA_3_M[ATEMP]),DATA_3_M[[#This Row],[ATEMP]]),2)</f>
        <v>0.2</v>
      </c>
      <c r="T245" s="48">
        <f>ROUND(IF(DATA_3_M[[#This Row],[HUM]]="",AVERAGE(DATA_3_M[HUM]),DATA_3_M[[#This Row],[HUM]]),2)</f>
        <v>0.52</v>
      </c>
      <c r="U245" s="64">
        <f>TIME(DATA_3_M[[#This Row],[HR]],,)</f>
        <v>0.375</v>
      </c>
      <c r="V245" s="7" t="str">
        <f>TEXT(DATA_3_M[[#This Row],[DTEDAY]],"MMM")</f>
        <v>Feb</v>
      </c>
      <c r="W245" s="7" t="str">
        <f>TEXT(DATA_3_M[[#This Row],[DTEDAY]],"YYY")</f>
        <v>2011</v>
      </c>
      <c r="X245" s="7" t="str" cm="1">
        <f t="array" ref="X245">_xlfn.SWITCH(DATA_3_M[[#This Row],[WEATHERSIT]],1,"CLEAR SKY",2,"MIST SKY",3,"DARK SKY",4,"RAINY &amp; DARK SKY")</f>
        <v>CLEAR SKY</v>
      </c>
      <c r="Y245" s="7" t="str" cm="1">
        <f t="array" ref="Y245">_xlfn.SWITCH(DATA_3_M[[#This Row],[SEASON]],1,"WINTER",2,"SUMMER",3,"MONSOON",4,"POST MONSOON/AUTUMN")</f>
        <v>WINTER</v>
      </c>
    </row>
    <row r="246" spans="1:25" ht="12.75" x14ac:dyDescent="0.2">
      <c r="A246" s="7">
        <v>864</v>
      </c>
      <c r="B246" s="8">
        <v>40582</v>
      </c>
      <c r="C246" s="7">
        <v>1</v>
      </c>
      <c r="D246" s="7">
        <v>0</v>
      </c>
      <c r="E246" s="7">
        <v>2</v>
      </c>
      <c r="F246" s="7">
        <v>10</v>
      </c>
      <c r="G246" s="7" t="b">
        <v>0</v>
      </c>
      <c r="H246" s="7">
        <v>2</v>
      </c>
      <c r="I246" s="7">
        <v>1</v>
      </c>
      <c r="J246" s="26">
        <v>0.22</v>
      </c>
      <c r="K246" s="7">
        <v>0.18179999999999999</v>
      </c>
      <c r="L246" s="7">
        <v>0.47</v>
      </c>
      <c r="M246" s="7">
        <v>0.55220000000000002</v>
      </c>
      <c r="N246" s="7">
        <v>4</v>
      </c>
      <c r="O246" s="7">
        <v>44</v>
      </c>
      <c r="P246" s="7">
        <v>48</v>
      </c>
      <c r="Q246" s="7" t="str">
        <f>TEXT(DATA_3_M[[#This Row],[WEEKDAY]]+1,"DDD")</f>
        <v>Tue</v>
      </c>
      <c r="R246" s="26">
        <f>IF(DATA_3_M[[#This Row],[TEMP]]="",AVERAGE(DATA_3_M[TEMP]),DATA_3_M[[#This Row],[TEMP]])</f>
        <v>0.22</v>
      </c>
      <c r="S246" s="26">
        <f>ROUND(IF(DATA_3_M[[#This Row],[ATEMP]]="",AVERAGE(DATA_3_M[ATEMP]),DATA_3_M[[#This Row],[ATEMP]]),2)</f>
        <v>0.18</v>
      </c>
      <c r="T246" s="48">
        <f>ROUND(IF(DATA_3_M[[#This Row],[HUM]]="",AVERAGE(DATA_3_M[HUM]),DATA_3_M[[#This Row],[HUM]]),2)</f>
        <v>0.47</v>
      </c>
      <c r="U246" s="64">
        <f>TIME(DATA_3_M[[#This Row],[HR]],,)</f>
        <v>0.41666666666666669</v>
      </c>
      <c r="V246" s="7" t="str">
        <f>TEXT(DATA_3_M[[#This Row],[DTEDAY]],"MMM")</f>
        <v>Feb</v>
      </c>
      <c r="W246" s="7" t="str">
        <f>TEXT(DATA_3_M[[#This Row],[DTEDAY]],"YYY")</f>
        <v>2011</v>
      </c>
      <c r="X246" s="7" t="str" cm="1">
        <f t="array" ref="X246">_xlfn.SWITCH(DATA_3_M[[#This Row],[WEATHERSIT]],1,"CLEAR SKY",2,"MIST SKY",3,"DARK SKY",4,"RAINY &amp; DARK SKY")</f>
        <v>CLEAR SKY</v>
      </c>
      <c r="Y246" s="7" t="str" cm="1">
        <f t="array" ref="Y246">_xlfn.SWITCH(DATA_3_M[[#This Row],[SEASON]],1,"WINTER",2,"SUMMER",3,"MONSOON",4,"POST MONSOON/AUTUMN")</f>
        <v>WINTER</v>
      </c>
    </row>
    <row r="247" spans="1:25" ht="12.75" x14ac:dyDescent="0.2">
      <c r="A247" s="7">
        <v>865</v>
      </c>
      <c r="B247" s="8">
        <v>40582</v>
      </c>
      <c r="C247" s="7">
        <v>1</v>
      </c>
      <c r="D247" s="7">
        <v>0</v>
      </c>
      <c r="E247" s="7">
        <v>2</v>
      </c>
      <c r="F247" s="7">
        <v>11</v>
      </c>
      <c r="G247" s="7" t="b">
        <v>0</v>
      </c>
      <c r="H247" s="7">
        <v>2</v>
      </c>
      <c r="I247" s="7">
        <v>1</v>
      </c>
      <c r="J247" s="26">
        <v>0.22</v>
      </c>
      <c r="K247" s="7">
        <v>0.18179999999999999</v>
      </c>
      <c r="L247" s="7">
        <v>0.47</v>
      </c>
      <c r="M247" s="7">
        <v>0.4627</v>
      </c>
      <c r="N247" s="7">
        <v>1</v>
      </c>
      <c r="O247" s="7">
        <v>49</v>
      </c>
      <c r="P247" s="7">
        <v>50</v>
      </c>
      <c r="Q247" s="7" t="str">
        <f>TEXT(DATA_3_M[[#This Row],[WEEKDAY]]+1,"DDD")</f>
        <v>Tue</v>
      </c>
      <c r="R247" s="26">
        <f>IF(DATA_3_M[[#This Row],[TEMP]]="",AVERAGE(DATA_3_M[TEMP]),DATA_3_M[[#This Row],[TEMP]])</f>
        <v>0.22</v>
      </c>
      <c r="S247" s="26">
        <f>ROUND(IF(DATA_3_M[[#This Row],[ATEMP]]="",AVERAGE(DATA_3_M[ATEMP]),DATA_3_M[[#This Row],[ATEMP]]),2)</f>
        <v>0.18</v>
      </c>
      <c r="T247" s="48">
        <f>ROUND(IF(DATA_3_M[[#This Row],[HUM]]="",AVERAGE(DATA_3_M[HUM]),DATA_3_M[[#This Row],[HUM]]),2)</f>
        <v>0.47</v>
      </c>
      <c r="U247" s="64">
        <f>TIME(DATA_3_M[[#This Row],[HR]],,)</f>
        <v>0.45833333333333331</v>
      </c>
      <c r="V247" s="7" t="str">
        <f>TEXT(DATA_3_M[[#This Row],[DTEDAY]],"MMM")</f>
        <v>Feb</v>
      </c>
      <c r="W247" s="7" t="str">
        <f>TEXT(DATA_3_M[[#This Row],[DTEDAY]],"YYY")</f>
        <v>2011</v>
      </c>
      <c r="X247" s="7" t="str" cm="1">
        <f t="array" ref="X247">_xlfn.SWITCH(DATA_3_M[[#This Row],[WEATHERSIT]],1,"CLEAR SKY",2,"MIST SKY",3,"DARK SKY",4,"RAINY &amp; DARK SKY")</f>
        <v>CLEAR SKY</v>
      </c>
      <c r="Y247" s="7" t="str" cm="1">
        <f t="array" ref="Y247">_xlfn.SWITCH(DATA_3_M[[#This Row],[SEASON]],1,"WINTER",2,"SUMMER",3,"MONSOON",4,"POST MONSOON/AUTUMN")</f>
        <v>WINTER</v>
      </c>
    </row>
    <row r="248" spans="1:25" ht="12.75" x14ac:dyDescent="0.2">
      <c r="A248" s="7">
        <v>866</v>
      </c>
      <c r="B248" s="8">
        <v>40582</v>
      </c>
      <c r="C248" s="7">
        <v>1</v>
      </c>
      <c r="D248" s="7">
        <v>0</v>
      </c>
      <c r="E248" s="7">
        <v>2</v>
      </c>
      <c r="F248" s="7">
        <v>12</v>
      </c>
      <c r="G248" s="7" t="b">
        <v>0</v>
      </c>
      <c r="H248" s="7">
        <v>2</v>
      </c>
      <c r="I248" s="7">
        <v>1</v>
      </c>
      <c r="J248" s="26">
        <v>0.24</v>
      </c>
      <c r="K248" s="7">
        <v>0.19700000000000001</v>
      </c>
      <c r="L248" s="7">
        <v>0.38</v>
      </c>
      <c r="M248" s="7">
        <v>0.49249999999999999</v>
      </c>
      <c r="N248" s="7">
        <v>2</v>
      </c>
      <c r="O248" s="7">
        <v>63</v>
      </c>
      <c r="P248" s="7">
        <v>65</v>
      </c>
      <c r="Q248" s="7" t="str">
        <f>TEXT(DATA_3_M[[#This Row],[WEEKDAY]]+1,"DDD")</f>
        <v>Tue</v>
      </c>
      <c r="R248" s="26">
        <f>IF(DATA_3_M[[#This Row],[TEMP]]="",AVERAGE(DATA_3_M[TEMP]),DATA_3_M[[#This Row],[TEMP]])</f>
        <v>0.24</v>
      </c>
      <c r="S248" s="26">
        <f>ROUND(IF(DATA_3_M[[#This Row],[ATEMP]]="",AVERAGE(DATA_3_M[ATEMP]),DATA_3_M[[#This Row],[ATEMP]]),2)</f>
        <v>0.2</v>
      </c>
      <c r="T248" s="48">
        <f>ROUND(IF(DATA_3_M[[#This Row],[HUM]]="",AVERAGE(DATA_3_M[HUM]),DATA_3_M[[#This Row],[HUM]]),2)</f>
        <v>0.38</v>
      </c>
      <c r="U248" s="64">
        <f>TIME(DATA_3_M[[#This Row],[HR]],,)</f>
        <v>0.5</v>
      </c>
      <c r="V248" s="7" t="str">
        <f>TEXT(DATA_3_M[[#This Row],[DTEDAY]],"MMM")</f>
        <v>Feb</v>
      </c>
      <c r="W248" s="7" t="str">
        <f>TEXT(DATA_3_M[[#This Row],[DTEDAY]],"YYY")</f>
        <v>2011</v>
      </c>
      <c r="X248" s="7" t="str" cm="1">
        <f t="array" ref="X248">_xlfn.SWITCH(DATA_3_M[[#This Row],[WEATHERSIT]],1,"CLEAR SKY",2,"MIST SKY",3,"DARK SKY",4,"RAINY &amp; DARK SKY")</f>
        <v>CLEAR SKY</v>
      </c>
      <c r="Y248" s="7" t="str" cm="1">
        <f t="array" ref="Y248">_xlfn.SWITCH(DATA_3_M[[#This Row],[SEASON]],1,"WINTER",2,"SUMMER",3,"MONSOON",4,"POST MONSOON/AUTUMN")</f>
        <v>WINTER</v>
      </c>
    </row>
    <row r="249" spans="1:25" ht="12.75" x14ac:dyDescent="0.2">
      <c r="A249" s="7">
        <v>867</v>
      </c>
      <c r="B249" s="8">
        <v>40582</v>
      </c>
      <c r="C249" s="7">
        <v>1</v>
      </c>
      <c r="D249" s="7">
        <v>0</v>
      </c>
      <c r="E249" s="7">
        <v>2</v>
      </c>
      <c r="F249" s="7">
        <v>13</v>
      </c>
      <c r="G249" s="7" t="b">
        <v>0</v>
      </c>
      <c r="H249" s="7">
        <v>2</v>
      </c>
      <c r="I249" s="7">
        <v>2</v>
      </c>
      <c r="J249" s="26">
        <v>0.24</v>
      </c>
      <c r="K249" s="7">
        <v>0.19700000000000001</v>
      </c>
      <c r="L249" s="7">
        <v>0.32</v>
      </c>
      <c r="M249" s="7">
        <v>0.44779999999999998</v>
      </c>
      <c r="N249" s="7">
        <v>2</v>
      </c>
      <c r="O249" s="7">
        <v>48</v>
      </c>
      <c r="P249" s="7">
        <v>50</v>
      </c>
      <c r="Q249" s="7" t="str">
        <f>TEXT(DATA_3_M[[#This Row],[WEEKDAY]]+1,"DDD")</f>
        <v>Tue</v>
      </c>
      <c r="R249" s="26">
        <f>IF(DATA_3_M[[#This Row],[TEMP]]="",AVERAGE(DATA_3_M[TEMP]),DATA_3_M[[#This Row],[TEMP]])</f>
        <v>0.24</v>
      </c>
      <c r="S249" s="26">
        <f>ROUND(IF(DATA_3_M[[#This Row],[ATEMP]]="",AVERAGE(DATA_3_M[ATEMP]),DATA_3_M[[#This Row],[ATEMP]]),2)</f>
        <v>0.2</v>
      </c>
      <c r="T249" s="48">
        <f>ROUND(IF(DATA_3_M[[#This Row],[HUM]]="",AVERAGE(DATA_3_M[HUM]),DATA_3_M[[#This Row],[HUM]]),2)</f>
        <v>0.32</v>
      </c>
      <c r="U249" s="64">
        <f>TIME(DATA_3_M[[#This Row],[HR]],,)</f>
        <v>0.54166666666666663</v>
      </c>
      <c r="V249" s="7" t="str">
        <f>TEXT(DATA_3_M[[#This Row],[DTEDAY]],"MMM")</f>
        <v>Feb</v>
      </c>
      <c r="W249" s="7" t="str">
        <f>TEXT(DATA_3_M[[#This Row],[DTEDAY]],"YYY")</f>
        <v>2011</v>
      </c>
      <c r="X249" s="7" t="str" cm="1">
        <f t="array" ref="X249">_xlfn.SWITCH(DATA_3_M[[#This Row],[WEATHERSIT]],1,"CLEAR SKY",2,"MIST SKY",3,"DARK SKY",4,"RAINY &amp; DARK SKY")</f>
        <v>MIST SKY</v>
      </c>
      <c r="Y249" s="7" t="str" cm="1">
        <f t="array" ref="Y249">_xlfn.SWITCH(DATA_3_M[[#This Row],[SEASON]],1,"WINTER",2,"SUMMER",3,"MONSOON",4,"POST MONSOON/AUTUMN")</f>
        <v>WINTER</v>
      </c>
    </row>
    <row r="250" spans="1:25" ht="12.75" x14ac:dyDescent="0.2">
      <c r="A250" s="7">
        <v>868</v>
      </c>
      <c r="B250" s="8">
        <v>40582</v>
      </c>
      <c r="C250" s="7">
        <v>1</v>
      </c>
      <c r="D250" s="7">
        <v>0</v>
      </c>
      <c r="E250" s="7">
        <v>2</v>
      </c>
      <c r="F250" s="7">
        <v>14</v>
      </c>
      <c r="G250" s="7" t="b">
        <v>0</v>
      </c>
      <c r="H250" s="7">
        <v>2</v>
      </c>
      <c r="I250" s="7">
        <v>1</v>
      </c>
      <c r="J250" s="26">
        <v>0.22</v>
      </c>
      <c r="K250" s="7">
        <v>0.19700000000000001</v>
      </c>
      <c r="L250" s="7">
        <v>0.37</v>
      </c>
      <c r="M250" s="7">
        <v>0.41789999999999999</v>
      </c>
      <c r="N250" s="7">
        <v>3</v>
      </c>
      <c r="O250" s="7">
        <v>61</v>
      </c>
      <c r="P250" s="7">
        <v>64</v>
      </c>
      <c r="Q250" s="7" t="str">
        <f>TEXT(DATA_3_M[[#This Row],[WEEKDAY]]+1,"DDD")</f>
        <v>Tue</v>
      </c>
      <c r="R250" s="26">
        <f>IF(DATA_3_M[[#This Row],[TEMP]]="",AVERAGE(DATA_3_M[TEMP]),DATA_3_M[[#This Row],[TEMP]])</f>
        <v>0.22</v>
      </c>
      <c r="S250" s="26">
        <f>ROUND(IF(DATA_3_M[[#This Row],[ATEMP]]="",AVERAGE(DATA_3_M[ATEMP]),DATA_3_M[[#This Row],[ATEMP]]),2)</f>
        <v>0.2</v>
      </c>
      <c r="T250" s="48">
        <f>ROUND(IF(DATA_3_M[[#This Row],[HUM]]="",AVERAGE(DATA_3_M[HUM]),DATA_3_M[[#This Row],[HUM]]),2)</f>
        <v>0.37</v>
      </c>
      <c r="U250" s="64">
        <f>TIME(DATA_3_M[[#This Row],[HR]],,)</f>
        <v>0.58333333333333337</v>
      </c>
      <c r="V250" s="7" t="str">
        <f>TEXT(DATA_3_M[[#This Row],[DTEDAY]],"MMM")</f>
        <v>Feb</v>
      </c>
      <c r="W250" s="7" t="str">
        <f>TEXT(DATA_3_M[[#This Row],[DTEDAY]],"YYY")</f>
        <v>2011</v>
      </c>
      <c r="X250" s="7" t="str" cm="1">
        <f t="array" ref="X250">_xlfn.SWITCH(DATA_3_M[[#This Row],[WEATHERSIT]],1,"CLEAR SKY",2,"MIST SKY",3,"DARK SKY",4,"RAINY &amp; DARK SKY")</f>
        <v>CLEAR SKY</v>
      </c>
      <c r="Y250" s="7" t="str" cm="1">
        <f t="array" ref="Y250">_xlfn.SWITCH(DATA_3_M[[#This Row],[SEASON]],1,"WINTER",2,"SUMMER",3,"MONSOON",4,"POST MONSOON/AUTUMN")</f>
        <v>WINTER</v>
      </c>
    </row>
    <row r="251" spans="1:25" ht="12.75" x14ac:dyDescent="0.2">
      <c r="A251" s="7">
        <v>869</v>
      </c>
      <c r="B251" s="8">
        <v>40582</v>
      </c>
      <c r="C251" s="7">
        <v>1</v>
      </c>
      <c r="D251" s="7">
        <v>0</v>
      </c>
      <c r="E251" s="7">
        <v>2</v>
      </c>
      <c r="F251" s="7">
        <v>15</v>
      </c>
      <c r="G251" s="7" t="b">
        <v>0</v>
      </c>
      <c r="H251" s="7">
        <v>2</v>
      </c>
      <c r="I251" s="7">
        <v>1</v>
      </c>
      <c r="J251" s="26">
        <v>0.22</v>
      </c>
      <c r="K251" s="7">
        <v>0.19700000000000001</v>
      </c>
      <c r="L251" s="7">
        <v>0.35</v>
      </c>
      <c r="M251" s="7">
        <v>0.3881</v>
      </c>
      <c r="N251" s="7">
        <v>6</v>
      </c>
      <c r="O251" s="7">
        <v>45</v>
      </c>
      <c r="P251" s="7">
        <v>51</v>
      </c>
      <c r="Q251" s="7" t="str">
        <f>TEXT(DATA_3_M[[#This Row],[WEEKDAY]]+1,"DDD")</f>
        <v>Tue</v>
      </c>
      <c r="R251" s="26">
        <f>IF(DATA_3_M[[#This Row],[TEMP]]="",AVERAGE(DATA_3_M[TEMP]),DATA_3_M[[#This Row],[TEMP]])</f>
        <v>0.22</v>
      </c>
      <c r="S251" s="26">
        <f>ROUND(IF(DATA_3_M[[#This Row],[ATEMP]]="",AVERAGE(DATA_3_M[ATEMP]),DATA_3_M[[#This Row],[ATEMP]]),2)</f>
        <v>0.2</v>
      </c>
      <c r="T251" s="48">
        <f>ROUND(IF(DATA_3_M[[#This Row],[HUM]]="",AVERAGE(DATA_3_M[HUM]),DATA_3_M[[#This Row],[HUM]]),2)</f>
        <v>0.35</v>
      </c>
      <c r="U251" s="64">
        <f>TIME(DATA_3_M[[#This Row],[HR]],,)</f>
        <v>0.625</v>
      </c>
      <c r="V251" s="7" t="str">
        <f>TEXT(DATA_3_M[[#This Row],[DTEDAY]],"MMM")</f>
        <v>Feb</v>
      </c>
      <c r="W251" s="7" t="str">
        <f>TEXT(DATA_3_M[[#This Row],[DTEDAY]],"YYY")</f>
        <v>2011</v>
      </c>
      <c r="X251" s="7" t="str" cm="1">
        <f t="array" ref="X251">_xlfn.SWITCH(DATA_3_M[[#This Row],[WEATHERSIT]],1,"CLEAR SKY",2,"MIST SKY",3,"DARK SKY",4,"RAINY &amp; DARK SKY")</f>
        <v>CLEAR SKY</v>
      </c>
      <c r="Y251" s="7" t="str" cm="1">
        <f t="array" ref="Y251">_xlfn.SWITCH(DATA_3_M[[#This Row],[SEASON]],1,"WINTER",2,"SUMMER",3,"MONSOON",4,"POST MONSOON/AUTUMN")</f>
        <v>WINTER</v>
      </c>
    </row>
    <row r="252" spans="1:25" ht="12.75" x14ac:dyDescent="0.2">
      <c r="A252" s="7">
        <v>870</v>
      </c>
      <c r="B252" s="8">
        <v>40582</v>
      </c>
      <c r="C252" s="7">
        <v>1</v>
      </c>
      <c r="D252" s="7">
        <v>0</v>
      </c>
      <c r="E252" s="7">
        <v>2</v>
      </c>
      <c r="F252" s="7">
        <v>16</v>
      </c>
      <c r="G252" s="7" t="b">
        <v>0</v>
      </c>
      <c r="H252" s="7">
        <v>2</v>
      </c>
      <c r="I252" s="7">
        <v>1</v>
      </c>
      <c r="J252" s="26">
        <v>0.22</v>
      </c>
      <c r="K252" s="7">
        <v>0.18179999999999999</v>
      </c>
      <c r="L252" s="7">
        <v>0.35</v>
      </c>
      <c r="M252" s="7">
        <v>0.52239999999999998</v>
      </c>
      <c r="N252" s="7">
        <v>4</v>
      </c>
      <c r="O252" s="7">
        <v>79</v>
      </c>
      <c r="P252" s="7">
        <v>83</v>
      </c>
      <c r="Q252" s="7" t="str">
        <f>TEXT(DATA_3_M[[#This Row],[WEEKDAY]]+1,"DDD")</f>
        <v>Tue</v>
      </c>
      <c r="R252" s="26">
        <f>IF(DATA_3_M[[#This Row],[TEMP]]="",AVERAGE(DATA_3_M[TEMP]),DATA_3_M[[#This Row],[TEMP]])</f>
        <v>0.22</v>
      </c>
      <c r="S252" s="26">
        <f>ROUND(IF(DATA_3_M[[#This Row],[ATEMP]]="",AVERAGE(DATA_3_M[ATEMP]),DATA_3_M[[#This Row],[ATEMP]]),2)</f>
        <v>0.18</v>
      </c>
      <c r="T252" s="48">
        <f>ROUND(IF(DATA_3_M[[#This Row],[HUM]]="",AVERAGE(DATA_3_M[HUM]),DATA_3_M[[#This Row],[HUM]]),2)</f>
        <v>0.35</v>
      </c>
      <c r="U252" s="64">
        <f>TIME(DATA_3_M[[#This Row],[HR]],,)</f>
        <v>0.66666666666666663</v>
      </c>
      <c r="V252" s="7" t="str">
        <f>TEXT(DATA_3_M[[#This Row],[DTEDAY]],"MMM")</f>
        <v>Feb</v>
      </c>
      <c r="W252" s="7" t="str">
        <f>TEXT(DATA_3_M[[#This Row],[DTEDAY]],"YYY")</f>
        <v>2011</v>
      </c>
      <c r="X252" s="7" t="str" cm="1">
        <f t="array" ref="X252">_xlfn.SWITCH(DATA_3_M[[#This Row],[WEATHERSIT]],1,"CLEAR SKY",2,"MIST SKY",3,"DARK SKY",4,"RAINY &amp; DARK SKY")</f>
        <v>CLEAR SKY</v>
      </c>
      <c r="Y252" s="7" t="str" cm="1">
        <f t="array" ref="Y252">_xlfn.SWITCH(DATA_3_M[[#This Row],[SEASON]],1,"WINTER",2,"SUMMER",3,"MONSOON",4,"POST MONSOON/AUTUMN")</f>
        <v>WINTER</v>
      </c>
    </row>
    <row r="253" spans="1:25" ht="12.75" x14ac:dyDescent="0.2">
      <c r="A253" s="7">
        <v>871</v>
      </c>
      <c r="B253" s="8">
        <v>40582</v>
      </c>
      <c r="C253" s="7">
        <v>1</v>
      </c>
      <c r="D253" s="7">
        <v>0</v>
      </c>
      <c r="E253" s="7">
        <v>2</v>
      </c>
      <c r="F253" s="7">
        <v>17</v>
      </c>
      <c r="G253" s="7" t="b">
        <v>0</v>
      </c>
      <c r="H253" s="7">
        <v>2</v>
      </c>
      <c r="I253" s="7">
        <v>1</v>
      </c>
      <c r="J253" s="26">
        <v>0.22</v>
      </c>
      <c r="K253" s="7">
        <v>0.18179999999999999</v>
      </c>
      <c r="L253" s="7">
        <v>0.32</v>
      </c>
      <c r="M253" s="7">
        <v>0.58209999999999995</v>
      </c>
      <c r="N253" s="7">
        <v>4</v>
      </c>
      <c r="O253" s="7">
        <v>172</v>
      </c>
      <c r="P253" s="7">
        <v>176</v>
      </c>
      <c r="Q253" s="7" t="str">
        <f>TEXT(DATA_3_M[[#This Row],[WEEKDAY]]+1,"DDD")</f>
        <v>Tue</v>
      </c>
      <c r="R253" s="26">
        <f>IF(DATA_3_M[[#This Row],[TEMP]]="",AVERAGE(DATA_3_M[TEMP]),DATA_3_M[[#This Row],[TEMP]])</f>
        <v>0.22</v>
      </c>
      <c r="S253" s="26">
        <f>ROUND(IF(DATA_3_M[[#This Row],[ATEMP]]="",AVERAGE(DATA_3_M[ATEMP]),DATA_3_M[[#This Row],[ATEMP]]),2)</f>
        <v>0.18</v>
      </c>
      <c r="T253" s="48">
        <f>ROUND(IF(DATA_3_M[[#This Row],[HUM]]="",AVERAGE(DATA_3_M[HUM]),DATA_3_M[[#This Row],[HUM]]),2)</f>
        <v>0.32</v>
      </c>
      <c r="U253" s="64">
        <f>TIME(DATA_3_M[[#This Row],[HR]],,)</f>
        <v>0.70833333333333337</v>
      </c>
      <c r="V253" s="7" t="str">
        <f>TEXT(DATA_3_M[[#This Row],[DTEDAY]],"MMM")</f>
        <v>Feb</v>
      </c>
      <c r="W253" s="7" t="str">
        <f>TEXT(DATA_3_M[[#This Row],[DTEDAY]],"YYY")</f>
        <v>2011</v>
      </c>
      <c r="X253" s="7" t="str" cm="1">
        <f t="array" ref="X253">_xlfn.SWITCH(DATA_3_M[[#This Row],[WEATHERSIT]],1,"CLEAR SKY",2,"MIST SKY",3,"DARK SKY",4,"RAINY &amp; DARK SKY")</f>
        <v>CLEAR SKY</v>
      </c>
      <c r="Y253" s="7" t="str" cm="1">
        <f t="array" ref="Y253">_xlfn.SWITCH(DATA_3_M[[#This Row],[SEASON]],1,"WINTER",2,"SUMMER",3,"MONSOON",4,"POST MONSOON/AUTUMN")</f>
        <v>WINTER</v>
      </c>
    </row>
    <row r="254" spans="1:25" ht="12.75" x14ac:dyDescent="0.2">
      <c r="A254" s="7">
        <v>872</v>
      </c>
      <c r="B254" s="8">
        <v>40582</v>
      </c>
      <c r="C254" s="7">
        <v>1</v>
      </c>
      <c r="D254" s="7">
        <v>0</v>
      </c>
      <c r="E254" s="7">
        <v>2</v>
      </c>
      <c r="F254" s="7">
        <v>18</v>
      </c>
      <c r="G254" s="7" t="b">
        <v>0</v>
      </c>
      <c r="H254" s="7">
        <v>2</v>
      </c>
      <c r="I254" s="7">
        <v>1</v>
      </c>
      <c r="J254" s="26">
        <v>0.2</v>
      </c>
      <c r="K254" s="7">
        <v>0.18179999999999999</v>
      </c>
      <c r="L254" s="7">
        <v>0.32</v>
      </c>
      <c r="M254" s="7">
        <v>0.3881</v>
      </c>
      <c r="N254" s="7">
        <v>1</v>
      </c>
      <c r="O254" s="7">
        <v>151</v>
      </c>
      <c r="P254" s="7">
        <v>152</v>
      </c>
      <c r="Q254" s="7" t="str">
        <f>TEXT(DATA_3_M[[#This Row],[WEEKDAY]]+1,"DDD")</f>
        <v>Tue</v>
      </c>
      <c r="R254" s="26">
        <f>IF(DATA_3_M[[#This Row],[TEMP]]="",AVERAGE(DATA_3_M[TEMP]),DATA_3_M[[#This Row],[TEMP]])</f>
        <v>0.2</v>
      </c>
      <c r="S254" s="26">
        <f>ROUND(IF(DATA_3_M[[#This Row],[ATEMP]]="",AVERAGE(DATA_3_M[ATEMP]),DATA_3_M[[#This Row],[ATEMP]]),2)</f>
        <v>0.18</v>
      </c>
      <c r="T254" s="48">
        <f>ROUND(IF(DATA_3_M[[#This Row],[HUM]]="",AVERAGE(DATA_3_M[HUM]),DATA_3_M[[#This Row],[HUM]]),2)</f>
        <v>0.32</v>
      </c>
      <c r="U254" s="64">
        <f>TIME(DATA_3_M[[#This Row],[HR]],,)</f>
        <v>0.75</v>
      </c>
      <c r="V254" s="7" t="str">
        <f>TEXT(DATA_3_M[[#This Row],[DTEDAY]],"MMM")</f>
        <v>Feb</v>
      </c>
      <c r="W254" s="7" t="str">
        <f>TEXT(DATA_3_M[[#This Row],[DTEDAY]],"YYY")</f>
        <v>2011</v>
      </c>
      <c r="X254" s="7" t="str" cm="1">
        <f t="array" ref="X254">_xlfn.SWITCH(DATA_3_M[[#This Row],[WEATHERSIT]],1,"CLEAR SKY",2,"MIST SKY",3,"DARK SKY",4,"RAINY &amp; DARK SKY")</f>
        <v>CLEAR SKY</v>
      </c>
      <c r="Y254" s="7" t="str" cm="1">
        <f t="array" ref="Y254">_xlfn.SWITCH(DATA_3_M[[#This Row],[SEASON]],1,"WINTER",2,"SUMMER",3,"MONSOON",4,"POST MONSOON/AUTUMN")</f>
        <v>WINTER</v>
      </c>
    </row>
    <row r="255" spans="1:25" ht="12.75" x14ac:dyDescent="0.2">
      <c r="A255" s="7">
        <v>873</v>
      </c>
      <c r="B255" s="8">
        <v>40582</v>
      </c>
      <c r="C255" s="7">
        <v>1</v>
      </c>
      <c r="D255" s="7">
        <v>0</v>
      </c>
      <c r="E255" s="7">
        <v>2</v>
      </c>
      <c r="F255" s="7">
        <v>19</v>
      </c>
      <c r="G255" s="7" t="b">
        <v>0</v>
      </c>
      <c r="H255" s="7">
        <v>2</v>
      </c>
      <c r="I255" s="7">
        <v>1</v>
      </c>
      <c r="J255" s="26">
        <v>0.16</v>
      </c>
      <c r="K255" s="7">
        <v>0.1212</v>
      </c>
      <c r="L255" s="7">
        <v>0.4</v>
      </c>
      <c r="M255" s="7">
        <v>0.4627</v>
      </c>
      <c r="N255" s="7">
        <v>1</v>
      </c>
      <c r="O255" s="7">
        <v>100</v>
      </c>
      <c r="P255" s="7">
        <v>101</v>
      </c>
      <c r="Q255" s="7" t="str">
        <f>TEXT(DATA_3_M[[#This Row],[WEEKDAY]]+1,"DDD")</f>
        <v>Tue</v>
      </c>
      <c r="R255" s="26">
        <f>IF(DATA_3_M[[#This Row],[TEMP]]="",AVERAGE(DATA_3_M[TEMP]),DATA_3_M[[#This Row],[TEMP]])</f>
        <v>0.16</v>
      </c>
      <c r="S255" s="26">
        <f>ROUND(IF(DATA_3_M[[#This Row],[ATEMP]]="",AVERAGE(DATA_3_M[ATEMP]),DATA_3_M[[#This Row],[ATEMP]]),2)</f>
        <v>0.12</v>
      </c>
      <c r="T255" s="48">
        <f>ROUND(IF(DATA_3_M[[#This Row],[HUM]]="",AVERAGE(DATA_3_M[HUM]),DATA_3_M[[#This Row],[HUM]]),2)</f>
        <v>0.4</v>
      </c>
      <c r="U255" s="64">
        <f>TIME(DATA_3_M[[#This Row],[HR]],,)</f>
        <v>0.79166666666666663</v>
      </c>
      <c r="V255" s="7" t="str">
        <f>TEXT(DATA_3_M[[#This Row],[DTEDAY]],"MMM")</f>
        <v>Feb</v>
      </c>
      <c r="W255" s="7" t="str">
        <f>TEXT(DATA_3_M[[#This Row],[DTEDAY]],"YYY")</f>
        <v>2011</v>
      </c>
      <c r="X255" s="7" t="str" cm="1">
        <f t="array" ref="X255">_xlfn.SWITCH(DATA_3_M[[#This Row],[WEATHERSIT]],1,"CLEAR SKY",2,"MIST SKY",3,"DARK SKY",4,"RAINY &amp; DARK SKY")</f>
        <v>CLEAR SKY</v>
      </c>
      <c r="Y255" s="7" t="str" cm="1">
        <f t="array" ref="Y255">_xlfn.SWITCH(DATA_3_M[[#This Row],[SEASON]],1,"WINTER",2,"SUMMER",3,"MONSOON",4,"POST MONSOON/AUTUMN")</f>
        <v>WINTER</v>
      </c>
    </row>
    <row r="256" spans="1:25" ht="12.75" x14ac:dyDescent="0.2">
      <c r="A256" s="7">
        <v>874</v>
      </c>
      <c r="B256" s="8">
        <v>40582</v>
      </c>
      <c r="C256" s="7">
        <v>1</v>
      </c>
      <c r="D256" s="7">
        <v>0</v>
      </c>
      <c r="E256" s="7">
        <v>2</v>
      </c>
      <c r="F256" s="7">
        <v>20</v>
      </c>
      <c r="G256" s="7" t="b">
        <v>0</v>
      </c>
      <c r="H256" s="7">
        <v>2</v>
      </c>
      <c r="I256" s="7">
        <v>1</v>
      </c>
      <c r="J256" s="26">
        <v>0.16</v>
      </c>
      <c r="K256" s="7">
        <v>0.13639999999999999</v>
      </c>
      <c r="L256" s="7">
        <v>0.4</v>
      </c>
      <c r="M256" s="7">
        <v>0.32840000000000003</v>
      </c>
      <c r="N256" s="7">
        <v>3</v>
      </c>
      <c r="O256" s="7">
        <v>53</v>
      </c>
      <c r="P256" s="7">
        <v>56</v>
      </c>
      <c r="Q256" s="7" t="str">
        <f>TEXT(DATA_3_M[[#This Row],[WEEKDAY]]+1,"DDD")</f>
        <v>Tue</v>
      </c>
      <c r="R256" s="26">
        <f>IF(DATA_3_M[[#This Row],[TEMP]]="",AVERAGE(DATA_3_M[TEMP]),DATA_3_M[[#This Row],[TEMP]])</f>
        <v>0.16</v>
      </c>
      <c r="S256" s="26">
        <f>ROUND(IF(DATA_3_M[[#This Row],[ATEMP]]="",AVERAGE(DATA_3_M[ATEMP]),DATA_3_M[[#This Row],[ATEMP]]),2)</f>
        <v>0.14000000000000001</v>
      </c>
      <c r="T256" s="48">
        <f>ROUND(IF(DATA_3_M[[#This Row],[HUM]]="",AVERAGE(DATA_3_M[HUM]),DATA_3_M[[#This Row],[HUM]]),2)</f>
        <v>0.4</v>
      </c>
      <c r="U256" s="64">
        <f>TIME(DATA_3_M[[#This Row],[HR]],,)</f>
        <v>0.83333333333333337</v>
      </c>
      <c r="V256" s="7" t="str">
        <f>TEXT(DATA_3_M[[#This Row],[DTEDAY]],"MMM")</f>
        <v>Feb</v>
      </c>
      <c r="W256" s="7" t="str">
        <f>TEXT(DATA_3_M[[#This Row],[DTEDAY]],"YYY")</f>
        <v>2011</v>
      </c>
      <c r="X256" s="7" t="str" cm="1">
        <f t="array" ref="X256">_xlfn.SWITCH(DATA_3_M[[#This Row],[WEATHERSIT]],1,"CLEAR SKY",2,"MIST SKY",3,"DARK SKY",4,"RAINY &amp; DARK SKY")</f>
        <v>CLEAR SKY</v>
      </c>
      <c r="Y256" s="7" t="str" cm="1">
        <f t="array" ref="Y256">_xlfn.SWITCH(DATA_3_M[[#This Row],[SEASON]],1,"WINTER",2,"SUMMER",3,"MONSOON",4,"POST MONSOON/AUTUMN")</f>
        <v>WINTER</v>
      </c>
    </row>
    <row r="257" spans="1:25" ht="12.75" x14ac:dyDescent="0.2">
      <c r="A257" s="7">
        <v>875</v>
      </c>
      <c r="B257" s="8">
        <v>40582</v>
      </c>
      <c r="C257" s="7">
        <v>1</v>
      </c>
      <c r="D257" s="7">
        <v>0</v>
      </c>
      <c r="E257" s="7">
        <v>2</v>
      </c>
      <c r="F257" s="7">
        <v>21</v>
      </c>
      <c r="G257" s="7" t="b">
        <v>0</v>
      </c>
      <c r="H257" s="7">
        <v>2</v>
      </c>
      <c r="I257" s="7">
        <v>1</v>
      </c>
      <c r="J257" s="26">
        <v>0.14000000000000001</v>
      </c>
      <c r="K257" s="7">
        <v>0.1061</v>
      </c>
      <c r="L257" s="7">
        <v>0.33</v>
      </c>
      <c r="M257" s="7">
        <v>0.4627</v>
      </c>
      <c r="N257" s="7">
        <v>8</v>
      </c>
      <c r="O257" s="7">
        <v>46</v>
      </c>
      <c r="P257" s="7">
        <v>54</v>
      </c>
      <c r="Q257" s="7" t="str">
        <f>TEXT(DATA_3_M[[#This Row],[WEEKDAY]]+1,"DDD")</f>
        <v>Tue</v>
      </c>
      <c r="R257" s="26">
        <f>IF(DATA_3_M[[#This Row],[TEMP]]="",AVERAGE(DATA_3_M[TEMP]),DATA_3_M[[#This Row],[TEMP]])</f>
        <v>0.14000000000000001</v>
      </c>
      <c r="S257" s="26">
        <f>ROUND(IF(DATA_3_M[[#This Row],[ATEMP]]="",AVERAGE(DATA_3_M[ATEMP]),DATA_3_M[[#This Row],[ATEMP]]),2)</f>
        <v>0.11</v>
      </c>
      <c r="T257" s="48">
        <f>ROUND(IF(DATA_3_M[[#This Row],[HUM]]="",AVERAGE(DATA_3_M[HUM]),DATA_3_M[[#This Row],[HUM]]),2)</f>
        <v>0.33</v>
      </c>
      <c r="U257" s="64">
        <f>TIME(DATA_3_M[[#This Row],[HR]],,)</f>
        <v>0.875</v>
      </c>
      <c r="V257" s="7" t="str">
        <f>TEXT(DATA_3_M[[#This Row],[DTEDAY]],"MMM")</f>
        <v>Feb</v>
      </c>
      <c r="W257" s="7" t="str">
        <f>TEXT(DATA_3_M[[#This Row],[DTEDAY]],"YYY")</f>
        <v>2011</v>
      </c>
      <c r="X257" s="7" t="str" cm="1">
        <f t="array" ref="X257">_xlfn.SWITCH(DATA_3_M[[#This Row],[WEATHERSIT]],1,"CLEAR SKY",2,"MIST SKY",3,"DARK SKY",4,"RAINY &amp; DARK SKY")</f>
        <v>CLEAR SKY</v>
      </c>
      <c r="Y257" s="7" t="str" cm="1">
        <f t="array" ref="Y257">_xlfn.SWITCH(DATA_3_M[[#This Row],[SEASON]],1,"WINTER",2,"SUMMER",3,"MONSOON",4,"POST MONSOON/AUTUMN")</f>
        <v>WINTER</v>
      </c>
    </row>
    <row r="258" spans="1:25" ht="12.75" x14ac:dyDescent="0.2">
      <c r="A258" s="7">
        <v>876</v>
      </c>
      <c r="B258" s="8">
        <v>40582</v>
      </c>
      <c r="C258" s="7">
        <v>1</v>
      </c>
      <c r="D258" s="7">
        <v>0</v>
      </c>
      <c r="E258" s="7">
        <v>2</v>
      </c>
      <c r="F258" s="7">
        <v>22</v>
      </c>
      <c r="G258" s="7" t="b">
        <v>0</v>
      </c>
      <c r="H258" s="7">
        <v>2</v>
      </c>
      <c r="I258" s="7">
        <v>1</v>
      </c>
      <c r="J258" s="26">
        <v>0.12</v>
      </c>
      <c r="K258" s="7">
        <v>0.1061</v>
      </c>
      <c r="L258" s="7">
        <v>0.33</v>
      </c>
      <c r="M258" s="7">
        <v>0.35820000000000002</v>
      </c>
      <c r="N258" s="7">
        <v>0</v>
      </c>
      <c r="O258" s="7">
        <v>29</v>
      </c>
      <c r="P258" s="7">
        <v>29</v>
      </c>
      <c r="Q258" s="7" t="str">
        <f>TEXT(DATA_3_M[[#This Row],[WEEKDAY]]+1,"DDD")</f>
        <v>Tue</v>
      </c>
      <c r="R258" s="26">
        <f>IF(DATA_3_M[[#This Row],[TEMP]]="",AVERAGE(DATA_3_M[TEMP]),DATA_3_M[[#This Row],[TEMP]])</f>
        <v>0.12</v>
      </c>
      <c r="S258" s="26">
        <f>ROUND(IF(DATA_3_M[[#This Row],[ATEMP]]="",AVERAGE(DATA_3_M[ATEMP]),DATA_3_M[[#This Row],[ATEMP]]),2)</f>
        <v>0.11</v>
      </c>
      <c r="T258" s="48">
        <f>ROUND(IF(DATA_3_M[[#This Row],[HUM]]="",AVERAGE(DATA_3_M[HUM]),DATA_3_M[[#This Row],[HUM]]),2)</f>
        <v>0.33</v>
      </c>
      <c r="U258" s="64">
        <f>TIME(DATA_3_M[[#This Row],[HR]],,)</f>
        <v>0.91666666666666663</v>
      </c>
      <c r="V258" s="7" t="str">
        <f>TEXT(DATA_3_M[[#This Row],[DTEDAY]],"MMM")</f>
        <v>Feb</v>
      </c>
      <c r="W258" s="7" t="str">
        <f>TEXT(DATA_3_M[[#This Row],[DTEDAY]],"YYY")</f>
        <v>2011</v>
      </c>
      <c r="X258" s="7" t="str" cm="1">
        <f t="array" ref="X258">_xlfn.SWITCH(DATA_3_M[[#This Row],[WEATHERSIT]],1,"CLEAR SKY",2,"MIST SKY",3,"DARK SKY",4,"RAINY &amp; DARK SKY")</f>
        <v>CLEAR SKY</v>
      </c>
      <c r="Y258" s="7" t="str" cm="1">
        <f t="array" ref="Y258">_xlfn.SWITCH(DATA_3_M[[#This Row],[SEASON]],1,"WINTER",2,"SUMMER",3,"MONSOON",4,"POST MONSOON/AUTUMN")</f>
        <v>WINTER</v>
      </c>
    </row>
    <row r="259" spans="1:25" ht="12.75" x14ac:dyDescent="0.2">
      <c r="A259" s="7">
        <v>877</v>
      </c>
      <c r="B259" s="8">
        <v>40582</v>
      </c>
      <c r="C259" s="7">
        <v>1</v>
      </c>
      <c r="D259" s="7">
        <v>0</v>
      </c>
      <c r="E259" s="7">
        <v>2</v>
      </c>
      <c r="F259" s="7">
        <v>23</v>
      </c>
      <c r="G259" s="7" t="b">
        <v>0</v>
      </c>
      <c r="H259" s="7">
        <v>2</v>
      </c>
      <c r="I259" s="7">
        <v>1</v>
      </c>
      <c r="J259" s="26">
        <v>0.12</v>
      </c>
      <c r="K259" s="7">
        <v>0.1061</v>
      </c>
      <c r="L259" s="7">
        <v>0.33</v>
      </c>
      <c r="M259" s="7">
        <v>0.32840000000000003</v>
      </c>
      <c r="N259" s="7">
        <v>3</v>
      </c>
      <c r="O259" s="7">
        <v>9</v>
      </c>
      <c r="P259" s="7">
        <v>12</v>
      </c>
      <c r="Q259" s="7" t="str">
        <f>TEXT(DATA_3_M[[#This Row],[WEEKDAY]]+1,"DDD")</f>
        <v>Tue</v>
      </c>
      <c r="R259" s="26">
        <f>IF(DATA_3_M[[#This Row],[TEMP]]="",AVERAGE(DATA_3_M[TEMP]),DATA_3_M[[#This Row],[TEMP]])</f>
        <v>0.12</v>
      </c>
      <c r="S259" s="26">
        <f>ROUND(IF(DATA_3_M[[#This Row],[ATEMP]]="",AVERAGE(DATA_3_M[ATEMP]),DATA_3_M[[#This Row],[ATEMP]]),2)</f>
        <v>0.11</v>
      </c>
      <c r="T259" s="48">
        <f>ROUND(IF(DATA_3_M[[#This Row],[HUM]]="",AVERAGE(DATA_3_M[HUM]),DATA_3_M[[#This Row],[HUM]]),2)</f>
        <v>0.33</v>
      </c>
      <c r="U259" s="64">
        <f>TIME(DATA_3_M[[#This Row],[HR]],,)</f>
        <v>0.95833333333333337</v>
      </c>
      <c r="V259" s="7" t="str">
        <f>TEXT(DATA_3_M[[#This Row],[DTEDAY]],"MMM")</f>
        <v>Feb</v>
      </c>
      <c r="W259" s="7" t="str">
        <f>TEXT(DATA_3_M[[#This Row],[DTEDAY]],"YYY")</f>
        <v>2011</v>
      </c>
      <c r="X259" s="7" t="str" cm="1">
        <f t="array" ref="X259">_xlfn.SWITCH(DATA_3_M[[#This Row],[WEATHERSIT]],1,"CLEAR SKY",2,"MIST SKY",3,"DARK SKY",4,"RAINY &amp; DARK SKY")</f>
        <v>CLEAR SKY</v>
      </c>
      <c r="Y259" s="7" t="str" cm="1">
        <f t="array" ref="Y259">_xlfn.SWITCH(DATA_3_M[[#This Row],[SEASON]],1,"WINTER",2,"SUMMER",3,"MONSOON",4,"POST MONSOON/AUTUMN")</f>
        <v>WINTER</v>
      </c>
    </row>
    <row r="260" spans="1:25" ht="12.75" x14ac:dyDescent="0.2">
      <c r="A260" s="7">
        <v>878</v>
      </c>
      <c r="B260" s="8">
        <v>40583</v>
      </c>
      <c r="C260" s="7">
        <v>1</v>
      </c>
      <c r="D260" s="7">
        <v>0</v>
      </c>
      <c r="E260" s="7">
        <v>2</v>
      </c>
      <c r="F260" s="7">
        <v>0</v>
      </c>
      <c r="G260" s="7" t="b">
        <v>0</v>
      </c>
      <c r="H260" s="7">
        <v>3</v>
      </c>
      <c r="I260" s="7">
        <v>1</v>
      </c>
      <c r="J260" s="26">
        <v>0.1</v>
      </c>
      <c r="K260" s="7">
        <v>7.5800000000000006E-2</v>
      </c>
      <c r="L260" s="7">
        <v>0.36</v>
      </c>
      <c r="M260" s="7">
        <v>0.35820000000000002</v>
      </c>
      <c r="N260" s="7">
        <v>0</v>
      </c>
      <c r="O260" s="7">
        <v>17</v>
      </c>
      <c r="P260" s="7">
        <v>17</v>
      </c>
      <c r="Q260" s="7" t="str">
        <f>TEXT(DATA_3_M[[#This Row],[WEEKDAY]]+1,"DDD")</f>
        <v>Wed</v>
      </c>
      <c r="R260" s="26">
        <f>IF(DATA_3_M[[#This Row],[TEMP]]="",AVERAGE(DATA_3_M[TEMP]),DATA_3_M[[#This Row],[TEMP]])</f>
        <v>0.1</v>
      </c>
      <c r="S260" s="26">
        <f>ROUND(IF(DATA_3_M[[#This Row],[ATEMP]]="",AVERAGE(DATA_3_M[ATEMP]),DATA_3_M[[#This Row],[ATEMP]]),2)</f>
        <v>0.08</v>
      </c>
      <c r="T260" s="48">
        <f>ROUND(IF(DATA_3_M[[#This Row],[HUM]]="",AVERAGE(DATA_3_M[HUM]),DATA_3_M[[#This Row],[HUM]]),2)</f>
        <v>0.36</v>
      </c>
      <c r="U260" s="64">
        <f>TIME(DATA_3_M[[#This Row],[HR]],,)</f>
        <v>0</v>
      </c>
      <c r="V260" s="7" t="str">
        <f>TEXT(DATA_3_M[[#This Row],[DTEDAY]],"MMM")</f>
        <v>Feb</v>
      </c>
      <c r="W260" s="7" t="str">
        <f>TEXT(DATA_3_M[[#This Row],[DTEDAY]],"YYY")</f>
        <v>2011</v>
      </c>
      <c r="X260" s="7" t="str" cm="1">
        <f t="array" ref="X260">_xlfn.SWITCH(DATA_3_M[[#This Row],[WEATHERSIT]],1,"CLEAR SKY",2,"MIST SKY",3,"DARK SKY",4,"RAINY &amp; DARK SKY")</f>
        <v>CLEAR SKY</v>
      </c>
      <c r="Y260" s="7" t="str" cm="1">
        <f t="array" ref="Y260">_xlfn.SWITCH(DATA_3_M[[#This Row],[SEASON]],1,"WINTER",2,"SUMMER",3,"MONSOON",4,"POST MONSOON/AUTUMN")</f>
        <v>WINTER</v>
      </c>
    </row>
    <row r="261" spans="1:25" ht="12.75" x14ac:dyDescent="0.2">
      <c r="A261" s="7">
        <v>879</v>
      </c>
      <c r="B261" s="8">
        <v>40583</v>
      </c>
      <c r="C261" s="7">
        <v>1</v>
      </c>
      <c r="D261" s="7">
        <v>0</v>
      </c>
      <c r="E261" s="7">
        <v>2</v>
      </c>
      <c r="F261" s="7">
        <v>1</v>
      </c>
      <c r="G261" s="7" t="b">
        <v>0</v>
      </c>
      <c r="H261" s="7">
        <v>3</v>
      </c>
      <c r="I261" s="7">
        <v>1</v>
      </c>
      <c r="J261" s="26">
        <v>0.1</v>
      </c>
      <c r="K261" s="7">
        <v>0.1061</v>
      </c>
      <c r="L261" s="7">
        <v>0.36</v>
      </c>
      <c r="M261" s="7">
        <v>0.22389999999999999</v>
      </c>
      <c r="N261" s="7">
        <v>0</v>
      </c>
      <c r="O261" s="7">
        <v>7</v>
      </c>
      <c r="P261" s="7">
        <v>7</v>
      </c>
      <c r="Q261" s="7" t="str">
        <f>TEXT(DATA_3_M[[#This Row],[WEEKDAY]]+1,"DDD")</f>
        <v>Wed</v>
      </c>
      <c r="R261" s="26">
        <f>IF(DATA_3_M[[#This Row],[TEMP]]="",AVERAGE(DATA_3_M[TEMP]),DATA_3_M[[#This Row],[TEMP]])</f>
        <v>0.1</v>
      </c>
      <c r="S261" s="26">
        <f>ROUND(IF(DATA_3_M[[#This Row],[ATEMP]]="",AVERAGE(DATA_3_M[ATEMP]),DATA_3_M[[#This Row],[ATEMP]]),2)</f>
        <v>0.11</v>
      </c>
      <c r="T261" s="48">
        <f>ROUND(IF(DATA_3_M[[#This Row],[HUM]]="",AVERAGE(DATA_3_M[HUM]),DATA_3_M[[#This Row],[HUM]]),2)</f>
        <v>0.36</v>
      </c>
      <c r="U261" s="64">
        <f>TIME(DATA_3_M[[#This Row],[HR]],,)</f>
        <v>4.1666666666666664E-2</v>
      </c>
      <c r="V261" s="7" t="str">
        <f>TEXT(DATA_3_M[[#This Row],[DTEDAY]],"MMM")</f>
        <v>Feb</v>
      </c>
      <c r="W261" s="7" t="str">
        <f>TEXT(DATA_3_M[[#This Row],[DTEDAY]],"YYY")</f>
        <v>2011</v>
      </c>
      <c r="X261" s="7" t="str" cm="1">
        <f t="array" ref="X261">_xlfn.SWITCH(DATA_3_M[[#This Row],[WEATHERSIT]],1,"CLEAR SKY",2,"MIST SKY",3,"DARK SKY",4,"RAINY &amp; DARK SKY")</f>
        <v>CLEAR SKY</v>
      </c>
      <c r="Y261" s="7" t="str" cm="1">
        <f t="array" ref="Y261">_xlfn.SWITCH(DATA_3_M[[#This Row],[SEASON]],1,"WINTER",2,"SUMMER",3,"MONSOON",4,"POST MONSOON/AUTUMN")</f>
        <v>WINTER</v>
      </c>
    </row>
    <row r="262" spans="1:25" ht="12.75" x14ac:dyDescent="0.2">
      <c r="A262" s="7">
        <v>880</v>
      </c>
      <c r="B262" s="8">
        <v>40583</v>
      </c>
      <c r="C262" s="7">
        <v>1</v>
      </c>
      <c r="D262" s="7">
        <v>0</v>
      </c>
      <c r="E262" s="7">
        <v>2</v>
      </c>
      <c r="F262" s="7">
        <v>2</v>
      </c>
      <c r="G262" s="7" t="b">
        <v>0</v>
      </c>
      <c r="H262" s="7">
        <v>3</v>
      </c>
      <c r="I262" s="7">
        <v>1</v>
      </c>
      <c r="J262" s="26">
        <v>0.08</v>
      </c>
      <c r="K262" s="7">
        <v>7.5800000000000006E-2</v>
      </c>
      <c r="L262" s="7">
        <v>0.38</v>
      </c>
      <c r="M262" s="7">
        <v>0.28360000000000002</v>
      </c>
      <c r="N262" s="7">
        <v>1</v>
      </c>
      <c r="O262" s="7">
        <v>2</v>
      </c>
      <c r="P262" s="7">
        <v>3</v>
      </c>
      <c r="Q262" s="7" t="str">
        <f>TEXT(DATA_3_M[[#This Row],[WEEKDAY]]+1,"DDD")</f>
        <v>Wed</v>
      </c>
      <c r="R262" s="26">
        <f>IF(DATA_3_M[[#This Row],[TEMP]]="",AVERAGE(DATA_3_M[TEMP]),DATA_3_M[[#This Row],[TEMP]])</f>
        <v>0.08</v>
      </c>
      <c r="S262" s="26">
        <f>ROUND(IF(DATA_3_M[[#This Row],[ATEMP]]="",AVERAGE(DATA_3_M[ATEMP]),DATA_3_M[[#This Row],[ATEMP]]),2)</f>
        <v>0.08</v>
      </c>
      <c r="T262" s="48">
        <f>ROUND(IF(DATA_3_M[[#This Row],[HUM]]="",AVERAGE(DATA_3_M[HUM]),DATA_3_M[[#This Row],[HUM]]),2)</f>
        <v>0.38</v>
      </c>
      <c r="U262" s="64">
        <f>TIME(DATA_3_M[[#This Row],[HR]],,)</f>
        <v>8.3333333333333329E-2</v>
      </c>
      <c r="V262" s="7" t="str">
        <f>TEXT(DATA_3_M[[#This Row],[DTEDAY]],"MMM")</f>
        <v>Feb</v>
      </c>
      <c r="W262" s="7" t="str">
        <f>TEXT(DATA_3_M[[#This Row],[DTEDAY]],"YYY")</f>
        <v>2011</v>
      </c>
      <c r="X262" s="7" t="str" cm="1">
        <f t="array" ref="X262">_xlfn.SWITCH(DATA_3_M[[#This Row],[WEATHERSIT]],1,"CLEAR SKY",2,"MIST SKY",3,"DARK SKY",4,"RAINY &amp; DARK SKY")</f>
        <v>CLEAR SKY</v>
      </c>
      <c r="Y262" s="7" t="str" cm="1">
        <f t="array" ref="Y262">_xlfn.SWITCH(DATA_3_M[[#This Row],[SEASON]],1,"WINTER",2,"SUMMER",3,"MONSOON",4,"POST MONSOON/AUTUMN")</f>
        <v>WINTER</v>
      </c>
    </row>
    <row r="263" spans="1:25" ht="12.75" x14ac:dyDescent="0.2">
      <c r="A263" s="7">
        <v>881</v>
      </c>
      <c r="B263" s="8">
        <v>40583</v>
      </c>
      <c r="C263" s="7">
        <v>1</v>
      </c>
      <c r="D263" s="7">
        <v>0</v>
      </c>
      <c r="E263" s="7">
        <v>2</v>
      </c>
      <c r="F263" s="7">
        <v>3</v>
      </c>
      <c r="G263" s="7" t="b">
        <v>0</v>
      </c>
      <c r="H263" s="7">
        <v>3</v>
      </c>
      <c r="I263" s="7">
        <v>1</v>
      </c>
      <c r="J263" s="26">
        <v>0.06</v>
      </c>
      <c r="K263" s="7">
        <v>7.5800000000000006E-2</v>
      </c>
      <c r="L263" s="7">
        <v>0.45</v>
      </c>
      <c r="M263" s="7">
        <v>0.1343</v>
      </c>
      <c r="N263" s="7">
        <v>0</v>
      </c>
      <c r="O263" s="7">
        <v>2</v>
      </c>
      <c r="P263" s="7">
        <v>2</v>
      </c>
      <c r="Q263" s="7" t="str">
        <f>TEXT(DATA_3_M[[#This Row],[WEEKDAY]]+1,"DDD")</f>
        <v>Wed</v>
      </c>
      <c r="R263" s="26">
        <f>IF(DATA_3_M[[#This Row],[TEMP]]="",AVERAGE(DATA_3_M[TEMP]),DATA_3_M[[#This Row],[TEMP]])</f>
        <v>0.06</v>
      </c>
      <c r="S263" s="26">
        <f>ROUND(IF(DATA_3_M[[#This Row],[ATEMP]]="",AVERAGE(DATA_3_M[ATEMP]),DATA_3_M[[#This Row],[ATEMP]]),2)</f>
        <v>0.08</v>
      </c>
      <c r="T263" s="48">
        <f>ROUND(IF(DATA_3_M[[#This Row],[HUM]]="",AVERAGE(DATA_3_M[HUM]),DATA_3_M[[#This Row],[HUM]]),2)</f>
        <v>0.45</v>
      </c>
      <c r="U263" s="64">
        <f>TIME(DATA_3_M[[#This Row],[HR]],,)</f>
        <v>0.125</v>
      </c>
      <c r="V263" s="7" t="str">
        <f>TEXT(DATA_3_M[[#This Row],[DTEDAY]],"MMM")</f>
        <v>Feb</v>
      </c>
      <c r="W263" s="7" t="str">
        <f>TEXT(DATA_3_M[[#This Row],[DTEDAY]],"YYY")</f>
        <v>2011</v>
      </c>
      <c r="X263" s="7" t="str" cm="1">
        <f t="array" ref="X263">_xlfn.SWITCH(DATA_3_M[[#This Row],[WEATHERSIT]],1,"CLEAR SKY",2,"MIST SKY",3,"DARK SKY",4,"RAINY &amp; DARK SKY")</f>
        <v>CLEAR SKY</v>
      </c>
      <c r="Y263" s="7" t="str" cm="1">
        <f t="array" ref="Y263">_xlfn.SWITCH(DATA_3_M[[#This Row],[SEASON]],1,"WINTER",2,"SUMMER",3,"MONSOON",4,"POST MONSOON/AUTUMN")</f>
        <v>WINTER</v>
      </c>
    </row>
    <row r="264" spans="1:25" ht="12.75" x14ac:dyDescent="0.2">
      <c r="A264" s="7">
        <v>882</v>
      </c>
      <c r="B264" s="8">
        <v>40583</v>
      </c>
      <c r="C264" s="7">
        <v>1</v>
      </c>
      <c r="D264" s="7">
        <v>0</v>
      </c>
      <c r="E264" s="7">
        <v>2</v>
      </c>
      <c r="F264" s="7">
        <v>5</v>
      </c>
      <c r="G264" s="7" t="b">
        <v>0</v>
      </c>
      <c r="H264" s="7">
        <v>3</v>
      </c>
      <c r="I264" s="7">
        <v>1</v>
      </c>
      <c r="J264" s="26">
        <v>0.06</v>
      </c>
      <c r="K264" s="7">
        <v>0.1061</v>
      </c>
      <c r="L264" s="7">
        <v>0.45</v>
      </c>
      <c r="M264" s="7">
        <v>0.1045</v>
      </c>
      <c r="N264" s="7">
        <v>0</v>
      </c>
      <c r="O264" s="7">
        <v>7</v>
      </c>
      <c r="P264" s="7">
        <v>7</v>
      </c>
      <c r="Q264" s="7" t="str">
        <f>TEXT(DATA_3_M[[#This Row],[WEEKDAY]]+1,"DDD")</f>
        <v>Wed</v>
      </c>
      <c r="R264" s="26">
        <f>IF(DATA_3_M[[#This Row],[TEMP]]="",AVERAGE(DATA_3_M[TEMP]),DATA_3_M[[#This Row],[TEMP]])</f>
        <v>0.06</v>
      </c>
      <c r="S264" s="26">
        <f>ROUND(IF(DATA_3_M[[#This Row],[ATEMP]]="",AVERAGE(DATA_3_M[ATEMP]),DATA_3_M[[#This Row],[ATEMP]]),2)</f>
        <v>0.11</v>
      </c>
      <c r="T264" s="48">
        <f>ROUND(IF(DATA_3_M[[#This Row],[HUM]]="",AVERAGE(DATA_3_M[HUM]),DATA_3_M[[#This Row],[HUM]]),2)</f>
        <v>0.45</v>
      </c>
      <c r="U264" s="64">
        <f>TIME(DATA_3_M[[#This Row],[HR]],,)</f>
        <v>0.20833333333333334</v>
      </c>
      <c r="V264" s="7" t="str">
        <f>TEXT(DATA_3_M[[#This Row],[DTEDAY]],"MMM")</f>
        <v>Feb</v>
      </c>
      <c r="W264" s="7" t="str">
        <f>TEXT(DATA_3_M[[#This Row],[DTEDAY]],"YYY")</f>
        <v>2011</v>
      </c>
      <c r="X264" s="7" t="str" cm="1">
        <f t="array" ref="X264">_xlfn.SWITCH(DATA_3_M[[#This Row],[WEATHERSIT]],1,"CLEAR SKY",2,"MIST SKY",3,"DARK SKY",4,"RAINY &amp; DARK SKY")</f>
        <v>CLEAR SKY</v>
      </c>
      <c r="Y264" s="7" t="str" cm="1">
        <f t="array" ref="Y264">_xlfn.SWITCH(DATA_3_M[[#This Row],[SEASON]],1,"WINTER",2,"SUMMER",3,"MONSOON",4,"POST MONSOON/AUTUMN")</f>
        <v>WINTER</v>
      </c>
    </row>
    <row r="265" spans="1:25" ht="12.75" x14ac:dyDescent="0.2">
      <c r="A265" s="7">
        <v>883</v>
      </c>
      <c r="B265" s="8">
        <v>40583</v>
      </c>
      <c r="C265" s="7">
        <v>1</v>
      </c>
      <c r="D265" s="7">
        <v>0</v>
      </c>
      <c r="E265" s="7">
        <v>2</v>
      </c>
      <c r="F265" s="7">
        <v>6</v>
      </c>
      <c r="G265" s="7" t="b">
        <v>0</v>
      </c>
      <c r="H265" s="7">
        <v>3</v>
      </c>
      <c r="I265" s="7">
        <v>1</v>
      </c>
      <c r="J265" s="26">
        <v>0.06</v>
      </c>
      <c r="K265" s="7">
        <v>0.1515</v>
      </c>
      <c r="L265" s="7">
        <v>0.45</v>
      </c>
      <c r="M265" s="23">
        <v>0</v>
      </c>
      <c r="N265" s="7">
        <v>0</v>
      </c>
      <c r="O265" s="7">
        <v>43</v>
      </c>
      <c r="P265" s="7">
        <v>43</v>
      </c>
      <c r="Q265" s="7" t="str">
        <f>TEXT(DATA_3_M[[#This Row],[WEEKDAY]]+1,"DDD")</f>
        <v>Wed</v>
      </c>
      <c r="R265" s="26">
        <f>IF(DATA_3_M[[#This Row],[TEMP]]="",AVERAGE(DATA_3_M[TEMP]),DATA_3_M[[#This Row],[TEMP]])</f>
        <v>0.06</v>
      </c>
      <c r="S265" s="26">
        <f>ROUND(IF(DATA_3_M[[#This Row],[ATEMP]]="",AVERAGE(DATA_3_M[ATEMP]),DATA_3_M[[#This Row],[ATEMP]]),2)</f>
        <v>0.15</v>
      </c>
      <c r="T265" s="48">
        <f>ROUND(IF(DATA_3_M[[#This Row],[HUM]]="",AVERAGE(DATA_3_M[HUM]),DATA_3_M[[#This Row],[HUM]]),2)</f>
        <v>0.45</v>
      </c>
      <c r="U265" s="64">
        <f>TIME(DATA_3_M[[#This Row],[HR]],,)</f>
        <v>0.25</v>
      </c>
      <c r="V265" s="7" t="str">
        <f>TEXT(DATA_3_M[[#This Row],[DTEDAY]],"MMM")</f>
        <v>Feb</v>
      </c>
      <c r="W265" s="7" t="str">
        <f>TEXT(DATA_3_M[[#This Row],[DTEDAY]],"YYY")</f>
        <v>2011</v>
      </c>
      <c r="X265" s="7" t="str" cm="1">
        <f t="array" ref="X265">_xlfn.SWITCH(DATA_3_M[[#This Row],[WEATHERSIT]],1,"CLEAR SKY",2,"MIST SKY",3,"DARK SKY",4,"RAINY &amp; DARK SKY")</f>
        <v>CLEAR SKY</v>
      </c>
      <c r="Y265" s="7" t="str" cm="1">
        <f t="array" ref="Y265">_xlfn.SWITCH(DATA_3_M[[#This Row],[SEASON]],1,"WINTER",2,"SUMMER",3,"MONSOON",4,"POST MONSOON/AUTUMN")</f>
        <v>WINTER</v>
      </c>
    </row>
    <row r="266" spans="1:25" ht="12.75" x14ac:dyDescent="0.2">
      <c r="A266" s="7">
        <v>884</v>
      </c>
      <c r="B266" s="8">
        <v>40583</v>
      </c>
      <c r="C266" s="7">
        <v>1</v>
      </c>
      <c r="D266" s="7">
        <v>0</v>
      </c>
      <c r="E266" s="7">
        <v>2</v>
      </c>
      <c r="F266" s="7">
        <v>7</v>
      </c>
      <c r="G266" s="7" t="b">
        <v>0</v>
      </c>
      <c r="H266" s="7">
        <v>3</v>
      </c>
      <c r="I266" s="7">
        <v>1</v>
      </c>
      <c r="J266" s="26">
        <v>0.06</v>
      </c>
      <c r="K266" s="7">
        <v>0.1061</v>
      </c>
      <c r="L266" s="7">
        <v>0.49</v>
      </c>
      <c r="M266" s="7">
        <v>0.1045</v>
      </c>
      <c r="N266" s="7">
        <v>4</v>
      </c>
      <c r="O266" s="7">
        <v>95</v>
      </c>
      <c r="P266" s="7">
        <v>99</v>
      </c>
      <c r="Q266" s="7" t="str">
        <f>TEXT(DATA_3_M[[#This Row],[WEEKDAY]]+1,"DDD")</f>
        <v>Wed</v>
      </c>
      <c r="R266" s="26">
        <f>IF(DATA_3_M[[#This Row],[TEMP]]="",AVERAGE(DATA_3_M[TEMP]),DATA_3_M[[#This Row],[TEMP]])</f>
        <v>0.06</v>
      </c>
      <c r="S266" s="26">
        <f>ROUND(IF(DATA_3_M[[#This Row],[ATEMP]]="",AVERAGE(DATA_3_M[ATEMP]),DATA_3_M[[#This Row],[ATEMP]]),2)</f>
        <v>0.11</v>
      </c>
      <c r="T266" s="48">
        <f>ROUND(IF(DATA_3_M[[#This Row],[HUM]]="",AVERAGE(DATA_3_M[HUM]),DATA_3_M[[#This Row],[HUM]]),2)</f>
        <v>0.49</v>
      </c>
      <c r="U266" s="64">
        <f>TIME(DATA_3_M[[#This Row],[HR]],,)</f>
        <v>0.29166666666666669</v>
      </c>
      <c r="V266" s="7" t="str">
        <f>TEXT(DATA_3_M[[#This Row],[DTEDAY]],"MMM")</f>
        <v>Feb</v>
      </c>
      <c r="W266" s="7" t="str">
        <f>TEXT(DATA_3_M[[#This Row],[DTEDAY]],"YYY")</f>
        <v>2011</v>
      </c>
      <c r="X266" s="7" t="str" cm="1">
        <f t="array" ref="X266">_xlfn.SWITCH(DATA_3_M[[#This Row],[WEATHERSIT]],1,"CLEAR SKY",2,"MIST SKY",3,"DARK SKY",4,"RAINY &amp; DARK SKY")</f>
        <v>CLEAR SKY</v>
      </c>
      <c r="Y266" s="7" t="str" cm="1">
        <f t="array" ref="Y266">_xlfn.SWITCH(DATA_3_M[[#This Row],[SEASON]],1,"WINTER",2,"SUMMER",3,"MONSOON",4,"POST MONSOON/AUTUMN")</f>
        <v>WINTER</v>
      </c>
    </row>
    <row r="267" spans="1:25" ht="12.75" x14ac:dyDescent="0.2">
      <c r="A267" s="7">
        <v>885</v>
      </c>
      <c r="B267" s="8">
        <v>40583</v>
      </c>
      <c r="C267" s="7">
        <v>1</v>
      </c>
      <c r="D267" s="7">
        <v>0</v>
      </c>
      <c r="E267" s="7">
        <v>2</v>
      </c>
      <c r="F267" s="7">
        <v>8</v>
      </c>
      <c r="G267" s="7" t="b">
        <v>0</v>
      </c>
      <c r="H267" s="7">
        <v>3</v>
      </c>
      <c r="I267" s="7">
        <v>1</v>
      </c>
      <c r="J267" s="26">
        <v>0.1</v>
      </c>
      <c r="K267" s="7">
        <v>0.13639999999999999</v>
      </c>
      <c r="L267" s="7">
        <v>0.42</v>
      </c>
      <c r="M267" s="23">
        <v>0</v>
      </c>
      <c r="N267" s="7">
        <v>1</v>
      </c>
      <c r="O267" s="7">
        <v>198</v>
      </c>
      <c r="P267" s="7">
        <v>199</v>
      </c>
      <c r="Q267" s="7" t="str">
        <f>TEXT(DATA_3_M[[#This Row],[WEEKDAY]]+1,"DDD")</f>
        <v>Wed</v>
      </c>
      <c r="R267" s="26">
        <f>IF(DATA_3_M[[#This Row],[TEMP]]="",AVERAGE(DATA_3_M[TEMP]),DATA_3_M[[#This Row],[TEMP]])</f>
        <v>0.1</v>
      </c>
      <c r="S267" s="26">
        <f>ROUND(IF(DATA_3_M[[#This Row],[ATEMP]]="",AVERAGE(DATA_3_M[ATEMP]),DATA_3_M[[#This Row],[ATEMP]]),2)</f>
        <v>0.14000000000000001</v>
      </c>
      <c r="T267" s="48">
        <f>ROUND(IF(DATA_3_M[[#This Row],[HUM]]="",AVERAGE(DATA_3_M[HUM]),DATA_3_M[[#This Row],[HUM]]),2)</f>
        <v>0.42</v>
      </c>
      <c r="U267" s="64">
        <f>TIME(DATA_3_M[[#This Row],[HR]],,)</f>
        <v>0.33333333333333331</v>
      </c>
      <c r="V267" s="7" t="str">
        <f>TEXT(DATA_3_M[[#This Row],[DTEDAY]],"MMM")</f>
        <v>Feb</v>
      </c>
      <c r="W267" s="7" t="str">
        <f>TEXT(DATA_3_M[[#This Row],[DTEDAY]],"YYY")</f>
        <v>2011</v>
      </c>
      <c r="X267" s="7" t="str" cm="1">
        <f t="array" ref="X267">_xlfn.SWITCH(DATA_3_M[[#This Row],[WEATHERSIT]],1,"CLEAR SKY",2,"MIST SKY",3,"DARK SKY",4,"RAINY &amp; DARK SKY")</f>
        <v>CLEAR SKY</v>
      </c>
      <c r="Y267" s="7" t="str" cm="1">
        <f t="array" ref="Y267">_xlfn.SWITCH(DATA_3_M[[#This Row],[SEASON]],1,"WINTER",2,"SUMMER",3,"MONSOON",4,"POST MONSOON/AUTUMN")</f>
        <v>WINTER</v>
      </c>
    </row>
    <row r="268" spans="1:25" ht="12.75" x14ac:dyDescent="0.2">
      <c r="A268" s="7">
        <v>886</v>
      </c>
      <c r="B268" s="8">
        <v>40583</v>
      </c>
      <c r="C268" s="7">
        <v>1</v>
      </c>
      <c r="D268" s="7">
        <v>0</v>
      </c>
      <c r="E268" s="7">
        <v>2</v>
      </c>
      <c r="F268" s="7">
        <v>9</v>
      </c>
      <c r="G268" s="7" t="b">
        <v>0</v>
      </c>
      <c r="H268" s="7">
        <v>3</v>
      </c>
      <c r="I268" s="7">
        <v>1</v>
      </c>
      <c r="J268" s="26">
        <v>0.12</v>
      </c>
      <c r="K268" s="7">
        <v>0.13639999999999999</v>
      </c>
      <c r="L268" s="7">
        <v>0.39</v>
      </c>
      <c r="M268" s="7">
        <v>0.16420000000000001</v>
      </c>
      <c r="N268" s="7">
        <v>4</v>
      </c>
      <c r="O268" s="7">
        <v>119</v>
      </c>
      <c r="P268" s="7">
        <v>123</v>
      </c>
      <c r="Q268" s="7" t="str">
        <f>TEXT(DATA_3_M[[#This Row],[WEEKDAY]]+1,"DDD")</f>
        <v>Wed</v>
      </c>
      <c r="R268" s="26">
        <f>IF(DATA_3_M[[#This Row],[TEMP]]="",AVERAGE(DATA_3_M[TEMP]),DATA_3_M[[#This Row],[TEMP]])</f>
        <v>0.12</v>
      </c>
      <c r="S268" s="26">
        <f>ROUND(IF(DATA_3_M[[#This Row],[ATEMP]]="",AVERAGE(DATA_3_M[ATEMP]),DATA_3_M[[#This Row],[ATEMP]]),2)</f>
        <v>0.14000000000000001</v>
      </c>
      <c r="T268" s="48">
        <f>ROUND(IF(DATA_3_M[[#This Row],[HUM]]="",AVERAGE(DATA_3_M[HUM]),DATA_3_M[[#This Row],[HUM]]),2)</f>
        <v>0.39</v>
      </c>
      <c r="U268" s="64">
        <f>TIME(DATA_3_M[[#This Row],[HR]],,)</f>
        <v>0.375</v>
      </c>
      <c r="V268" s="7" t="str">
        <f>TEXT(DATA_3_M[[#This Row],[DTEDAY]],"MMM")</f>
        <v>Feb</v>
      </c>
      <c r="W268" s="7" t="str">
        <f>TEXT(DATA_3_M[[#This Row],[DTEDAY]],"YYY")</f>
        <v>2011</v>
      </c>
      <c r="X268" s="7" t="str" cm="1">
        <f t="array" ref="X268">_xlfn.SWITCH(DATA_3_M[[#This Row],[WEATHERSIT]],1,"CLEAR SKY",2,"MIST SKY",3,"DARK SKY",4,"RAINY &amp; DARK SKY")</f>
        <v>CLEAR SKY</v>
      </c>
      <c r="Y268" s="7" t="str" cm="1">
        <f t="array" ref="Y268">_xlfn.SWITCH(DATA_3_M[[#This Row],[SEASON]],1,"WINTER",2,"SUMMER",3,"MONSOON",4,"POST MONSOON/AUTUMN")</f>
        <v>WINTER</v>
      </c>
    </row>
    <row r="269" spans="1:25" ht="12.75" x14ac:dyDescent="0.2">
      <c r="A269" s="7">
        <v>887</v>
      </c>
      <c r="B269" s="8">
        <v>40583</v>
      </c>
      <c r="C269" s="7">
        <v>1</v>
      </c>
      <c r="D269" s="7">
        <v>0</v>
      </c>
      <c r="E269" s="7">
        <v>2</v>
      </c>
      <c r="F269" s="7">
        <v>10</v>
      </c>
      <c r="G269" s="7" t="b">
        <v>0</v>
      </c>
      <c r="H269" s="7">
        <v>3</v>
      </c>
      <c r="I269" s="7">
        <v>1</v>
      </c>
      <c r="J269" s="26">
        <v>0.14000000000000001</v>
      </c>
      <c r="K269" s="7">
        <v>0.18179999999999999</v>
      </c>
      <c r="L269" s="7">
        <v>0.36</v>
      </c>
      <c r="M269" s="23">
        <v>0</v>
      </c>
      <c r="N269" s="7">
        <v>8</v>
      </c>
      <c r="O269" s="7">
        <v>51</v>
      </c>
      <c r="P269" s="7">
        <v>59</v>
      </c>
      <c r="Q269" s="7" t="str">
        <f>TEXT(DATA_3_M[[#This Row],[WEEKDAY]]+1,"DDD")</f>
        <v>Wed</v>
      </c>
      <c r="R269" s="26">
        <f>IF(DATA_3_M[[#This Row],[TEMP]]="",AVERAGE(DATA_3_M[TEMP]),DATA_3_M[[#This Row],[TEMP]])</f>
        <v>0.14000000000000001</v>
      </c>
      <c r="S269" s="26">
        <f>ROUND(IF(DATA_3_M[[#This Row],[ATEMP]]="",AVERAGE(DATA_3_M[ATEMP]),DATA_3_M[[#This Row],[ATEMP]]),2)</f>
        <v>0.18</v>
      </c>
      <c r="T269" s="48">
        <f>ROUND(IF(DATA_3_M[[#This Row],[HUM]]="",AVERAGE(DATA_3_M[HUM]),DATA_3_M[[#This Row],[HUM]]),2)</f>
        <v>0.36</v>
      </c>
      <c r="U269" s="64">
        <f>TIME(DATA_3_M[[#This Row],[HR]],,)</f>
        <v>0.41666666666666669</v>
      </c>
      <c r="V269" s="7" t="str">
        <f>TEXT(DATA_3_M[[#This Row],[DTEDAY]],"MMM")</f>
        <v>Feb</v>
      </c>
      <c r="W269" s="7" t="str">
        <f>TEXT(DATA_3_M[[#This Row],[DTEDAY]],"YYY")</f>
        <v>2011</v>
      </c>
      <c r="X269" s="7" t="str" cm="1">
        <f t="array" ref="X269">_xlfn.SWITCH(DATA_3_M[[#This Row],[WEATHERSIT]],1,"CLEAR SKY",2,"MIST SKY",3,"DARK SKY",4,"RAINY &amp; DARK SKY")</f>
        <v>CLEAR SKY</v>
      </c>
      <c r="Y269" s="7" t="str" cm="1">
        <f t="array" ref="Y269">_xlfn.SWITCH(DATA_3_M[[#This Row],[SEASON]],1,"WINTER",2,"SUMMER",3,"MONSOON",4,"POST MONSOON/AUTUMN")</f>
        <v>WINTER</v>
      </c>
    </row>
    <row r="270" spans="1:25" ht="12.75" x14ac:dyDescent="0.2">
      <c r="A270" s="7">
        <v>888</v>
      </c>
      <c r="B270" s="8">
        <v>40583</v>
      </c>
      <c r="C270" s="7">
        <v>1</v>
      </c>
      <c r="D270" s="7">
        <v>0</v>
      </c>
      <c r="E270" s="7">
        <v>2</v>
      </c>
      <c r="F270" s="7">
        <v>11</v>
      </c>
      <c r="G270" s="7" t="b">
        <v>0</v>
      </c>
      <c r="H270" s="7">
        <v>3</v>
      </c>
      <c r="I270" s="7">
        <v>2</v>
      </c>
      <c r="J270" s="26">
        <v>0.14000000000000001</v>
      </c>
      <c r="K270" s="7">
        <v>0.1515</v>
      </c>
      <c r="L270" s="7">
        <v>0.43</v>
      </c>
      <c r="M270" s="7">
        <v>0.16420000000000001</v>
      </c>
      <c r="N270" s="7">
        <v>1</v>
      </c>
      <c r="O270" s="7">
        <v>40</v>
      </c>
      <c r="P270" s="7">
        <v>41</v>
      </c>
      <c r="Q270" s="7" t="str">
        <f>TEXT(DATA_3_M[[#This Row],[WEEKDAY]]+1,"DDD")</f>
        <v>Wed</v>
      </c>
      <c r="R270" s="26">
        <f>IF(DATA_3_M[[#This Row],[TEMP]]="",AVERAGE(DATA_3_M[TEMP]),DATA_3_M[[#This Row],[TEMP]])</f>
        <v>0.14000000000000001</v>
      </c>
      <c r="S270" s="26">
        <f>ROUND(IF(DATA_3_M[[#This Row],[ATEMP]]="",AVERAGE(DATA_3_M[ATEMP]),DATA_3_M[[#This Row],[ATEMP]]),2)</f>
        <v>0.15</v>
      </c>
      <c r="T270" s="48">
        <f>ROUND(IF(DATA_3_M[[#This Row],[HUM]]="",AVERAGE(DATA_3_M[HUM]),DATA_3_M[[#This Row],[HUM]]),2)</f>
        <v>0.43</v>
      </c>
      <c r="U270" s="64">
        <f>TIME(DATA_3_M[[#This Row],[HR]],,)</f>
        <v>0.45833333333333331</v>
      </c>
      <c r="V270" s="7" t="str">
        <f>TEXT(DATA_3_M[[#This Row],[DTEDAY]],"MMM")</f>
        <v>Feb</v>
      </c>
      <c r="W270" s="7" t="str">
        <f>TEXT(DATA_3_M[[#This Row],[DTEDAY]],"YYY")</f>
        <v>2011</v>
      </c>
      <c r="X270" s="7" t="str" cm="1">
        <f t="array" ref="X270">_xlfn.SWITCH(DATA_3_M[[#This Row],[WEATHERSIT]],1,"CLEAR SKY",2,"MIST SKY",3,"DARK SKY",4,"RAINY &amp; DARK SKY")</f>
        <v>MIST SKY</v>
      </c>
      <c r="Y270" s="7" t="str" cm="1">
        <f t="array" ref="Y270">_xlfn.SWITCH(DATA_3_M[[#This Row],[SEASON]],1,"WINTER",2,"SUMMER",3,"MONSOON",4,"POST MONSOON/AUTUMN")</f>
        <v>WINTER</v>
      </c>
    </row>
    <row r="271" spans="1:25" ht="12.75" x14ac:dyDescent="0.2">
      <c r="A271" s="7">
        <v>889</v>
      </c>
      <c r="B271" s="8">
        <v>40583</v>
      </c>
      <c r="C271" s="7">
        <v>1</v>
      </c>
      <c r="D271" s="7">
        <v>0</v>
      </c>
      <c r="E271" s="7">
        <v>2</v>
      </c>
      <c r="F271" s="7">
        <v>12</v>
      </c>
      <c r="G271" s="7" t="b">
        <v>0</v>
      </c>
      <c r="H271" s="7">
        <v>3</v>
      </c>
      <c r="I271" s="7">
        <v>2</v>
      </c>
      <c r="J271" s="26">
        <v>0.18</v>
      </c>
      <c r="K271" s="7">
        <v>0.18179999999999999</v>
      </c>
      <c r="L271" s="7">
        <v>0.4</v>
      </c>
      <c r="M271" s="7">
        <v>0.22389999999999999</v>
      </c>
      <c r="N271" s="7">
        <v>4</v>
      </c>
      <c r="O271" s="7">
        <v>57</v>
      </c>
      <c r="P271" s="7">
        <v>61</v>
      </c>
      <c r="Q271" s="7" t="str">
        <f>TEXT(DATA_3_M[[#This Row],[WEEKDAY]]+1,"DDD")</f>
        <v>Wed</v>
      </c>
      <c r="R271" s="26">
        <f>IF(DATA_3_M[[#This Row],[TEMP]]="",AVERAGE(DATA_3_M[TEMP]),DATA_3_M[[#This Row],[TEMP]])</f>
        <v>0.18</v>
      </c>
      <c r="S271" s="26">
        <f>ROUND(IF(DATA_3_M[[#This Row],[ATEMP]]="",AVERAGE(DATA_3_M[ATEMP]),DATA_3_M[[#This Row],[ATEMP]]),2)</f>
        <v>0.18</v>
      </c>
      <c r="T271" s="48">
        <f>ROUND(IF(DATA_3_M[[#This Row],[HUM]]="",AVERAGE(DATA_3_M[HUM]),DATA_3_M[[#This Row],[HUM]]),2)</f>
        <v>0.4</v>
      </c>
      <c r="U271" s="64">
        <f>TIME(DATA_3_M[[#This Row],[HR]],,)</f>
        <v>0.5</v>
      </c>
      <c r="V271" s="7" t="str">
        <f>TEXT(DATA_3_M[[#This Row],[DTEDAY]],"MMM")</f>
        <v>Feb</v>
      </c>
      <c r="W271" s="7" t="str">
        <f>TEXT(DATA_3_M[[#This Row],[DTEDAY]],"YYY")</f>
        <v>2011</v>
      </c>
      <c r="X271" s="7" t="str" cm="1">
        <f t="array" ref="X271">_xlfn.SWITCH(DATA_3_M[[#This Row],[WEATHERSIT]],1,"CLEAR SKY",2,"MIST SKY",3,"DARK SKY",4,"RAINY &amp; DARK SKY")</f>
        <v>MIST SKY</v>
      </c>
      <c r="Y271" s="7" t="str" cm="1">
        <f t="array" ref="Y271">_xlfn.SWITCH(DATA_3_M[[#This Row],[SEASON]],1,"WINTER",2,"SUMMER",3,"MONSOON",4,"POST MONSOON/AUTUMN")</f>
        <v>WINTER</v>
      </c>
    </row>
    <row r="272" spans="1:25" ht="12.75" x14ac:dyDescent="0.2">
      <c r="A272" s="7">
        <v>890</v>
      </c>
      <c r="B272" s="8">
        <v>40583</v>
      </c>
      <c r="C272" s="7">
        <v>1</v>
      </c>
      <c r="D272" s="7">
        <v>0</v>
      </c>
      <c r="E272" s="7">
        <v>2</v>
      </c>
      <c r="F272" s="7">
        <v>13</v>
      </c>
      <c r="G272" s="7" t="b">
        <v>0</v>
      </c>
      <c r="H272" s="7">
        <v>3</v>
      </c>
      <c r="I272" s="7">
        <v>1</v>
      </c>
      <c r="J272" s="26">
        <v>0.18</v>
      </c>
      <c r="K272" s="7">
        <v>0.16669999999999999</v>
      </c>
      <c r="L272" s="7">
        <v>0.4</v>
      </c>
      <c r="M272" s="7">
        <v>0.25369999999999998</v>
      </c>
      <c r="N272" s="7">
        <v>2</v>
      </c>
      <c r="O272" s="7">
        <v>67</v>
      </c>
      <c r="P272" s="7">
        <v>69</v>
      </c>
      <c r="Q272" s="7" t="str">
        <f>TEXT(DATA_3_M[[#This Row],[WEEKDAY]]+1,"DDD")</f>
        <v>Wed</v>
      </c>
      <c r="R272" s="26">
        <f>IF(DATA_3_M[[#This Row],[TEMP]]="",AVERAGE(DATA_3_M[TEMP]),DATA_3_M[[#This Row],[TEMP]])</f>
        <v>0.18</v>
      </c>
      <c r="S272" s="26">
        <f>ROUND(IF(DATA_3_M[[#This Row],[ATEMP]]="",AVERAGE(DATA_3_M[ATEMP]),DATA_3_M[[#This Row],[ATEMP]]),2)</f>
        <v>0.17</v>
      </c>
      <c r="T272" s="48">
        <f>ROUND(IF(DATA_3_M[[#This Row],[HUM]]="",AVERAGE(DATA_3_M[HUM]),DATA_3_M[[#This Row],[HUM]]),2)</f>
        <v>0.4</v>
      </c>
      <c r="U272" s="64">
        <f>TIME(DATA_3_M[[#This Row],[HR]],,)</f>
        <v>0.54166666666666663</v>
      </c>
      <c r="V272" s="7" t="str">
        <f>TEXT(DATA_3_M[[#This Row],[DTEDAY]],"MMM")</f>
        <v>Feb</v>
      </c>
      <c r="W272" s="7" t="str">
        <f>TEXT(DATA_3_M[[#This Row],[DTEDAY]],"YYY")</f>
        <v>2011</v>
      </c>
      <c r="X272" s="7" t="str" cm="1">
        <f t="array" ref="X272">_xlfn.SWITCH(DATA_3_M[[#This Row],[WEATHERSIT]],1,"CLEAR SKY",2,"MIST SKY",3,"DARK SKY",4,"RAINY &amp; DARK SKY")</f>
        <v>CLEAR SKY</v>
      </c>
      <c r="Y272" s="7" t="str" cm="1">
        <f t="array" ref="Y272">_xlfn.SWITCH(DATA_3_M[[#This Row],[SEASON]],1,"WINTER",2,"SUMMER",3,"MONSOON",4,"POST MONSOON/AUTUMN")</f>
        <v>WINTER</v>
      </c>
    </row>
    <row r="273" spans="1:25" ht="12.75" x14ac:dyDescent="0.2">
      <c r="A273" s="7">
        <v>891</v>
      </c>
      <c r="B273" s="8">
        <v>40583</v>
      </c>
      <c r="C273" s="7">
        <v>1</v>
      </c>
      <c r="D273" s="7">
        <v>0</v>
      </c>
      <c r="E273" s="7">
        <v>2</v>
      </c>
      <c r="F273" s="7">
        <v>14</v>
      </c>
      <c r="G273" s="7" t="b">
        <v>0</v>
      </c>
      <c r="H273" s="7">
        <v>3</v>
      </c>
      <c r="I273" s="7">
        <v>1</v>
      </c>
      <c r="J273" s="26">
        <v>0.2</v>
      </c>
      <c r="K273" s="7">
        <v>0.18179999999999999</v>
      </c>
      <c r="L273" s="7">
        <v>0.34</v>
      </c>
      <c r="M273" s="7">
        <v>0.29849999999999999</v>
      </c>
      <c r="N273" s="7">
        <v>2</v>
      </c>
      <c r="O273" s="7">
        <v>56</v>
      </c>
      <c r="P273" s="7">
        <v>58</v>
      </c>
      <c r="Q273" s="7" t="str">
        <f>TEXT(DATA_3_M[[#This Row],[WEEKDAY]]+1,"DDD")</f>
        <v>Wed</v>
      </c>
      <c r="R273" s="26">
        <f>IF(DATA_3_M[[#This Row],[TEMP]]="",AVERAGE(DATA_3_M[TEMP]),DATA_3_M[[#This Row],[TEMP]])</f>
        <v>0.2</v>
      </c>
      <c r="S273" s="26">
        <f>ROUND(IF(DATA_3_M[[#This Row],[ATEMP]]="",AVERAGE(DATA_3_M[ATEMP]),DATA_3_M[[#This Row],[ATEMP]]),2)</f>
        <v>0.18</v>
      </c>
      <c r="T273" s="48">
        <f>ROUND(IF(DATA_3_M[[#This Row],[HUM]]="",AVERAGE(DATA_3_M[HUM]),DATA_3_M[[#This Row],[HUM]]),2)</f>
        <v>0.34</v>
      </c>
      <c r="U273" s="64">
        <f>TIME(DATA_3_M[[#This Row],[HR]],,)</f>
        <v>0.58333333333333337</v>
      </c>
      <c r="V273" s="7" t="str">
        <f>TEXT(DATA_3_M[[#This Row],[DTEDAY]],"MMM")</f>
        <v>Feb</v>
      </c>
      <c r="W273" s="7" t="str">
        <f>TEXT(DATA_3_M[[#This Row],[DTEDAY]],"YYY")</f>
        <v>2011</v>
      </c>
      <c r="X273" s="7" t="str" cm="1">
        <f t="array" ref="X273">_xlfn.SWITCH(DATA_3_M[[#This Row],[WEATHERSIT]],1,"CLEAR SKY",2,"MIST SKY",3,"DARK SKY",4,"RAINY &amp; DARK SKY")</f>
        <v>CLEAR SKY</v>
      </c>
      <c r="Y273" s="7" t="str" cm="1">
        <f t="array" ref="Y273">_xlfn.SWITCH(DATA_3_M[[#This Row],[SEASON]],1,"WINTER",2,"SUMMER",3,"MONSOON",4,"POST MONSOON/AUTUMN")</f>
        <v>WINTER</v>
      </c>
    </row>
    <row r="274" spans="1:25" ht="12.75" x14ac:dyDescent="0.2">
      <c r="A274" s="7">
        <v>892</v>
      </c>
      <c r="B274" s="8">
        <v>40583</v>
      </c>
      <c r="C274" s="7">
        <v>1</v>
      </c>
      <c r="D274" s="7">
        <v>0</v>
      </c>
      <c r="E274" s="7">
        <v>2</v>
      </c>
      <c r="F274" s="7">
        <v>15</v>
      </c>
      <c r="G274" s="7" t="b">
        <v>0</v>
      </c>
      <c r="H274" s="7">
        <v>3</v>
      </c>
      <c r="I274" s="7">
        <v>2</v>
      </c>
      <c r="J274" s="26">
        <v>0.2</v>
      </c>
      <c r="K274" s="7">
        <v>0.18179999999999999</v>
      </c>
      <c r="L274" s="7">
        <v>0.34</v>
      </c>
      <c r="M274" s="7">
        <v>0.28360000000000002</v>
      </c>
      <c r="N274" s="7">
        <v>3</v>
      </c>
      <c r="O274" s="7">
        <v>61</v>
      </c>
      <c r="P274" s="7">
        <v>64</v>
      </c>
      <c r="Q274" s="7" t="str">
        <f>TEXT(DATA_3_M[[#This Row],[WEEKDAY]]+1,"DDD")</f>
        <v>Wed</v>
      </c>
      <c r="R274" s="26">
        <f>IF(DATA_3_M[[#This Row],[TEMP]]="",AVERAGE(DATA_3_M[TEMP]),DATA_3_M[[#This Row],[TEMP]])</f>
        <v>0.2</v>
      </c>
      <c r="S274" s="26">
        <f>ROUND(IF(DATA_3_M[[#This Row],[ATEMP]]="",AVERAGE(DATA_3_M[ATEMP]),DATA_3_M[[#This Row],[ATEMP]]),2)</f>
        <v>0.18</v>
      </c>
      <c r="T274" s="48">
        <f>ROUND(IF(DATA_3_M[[#This Row],[HUM]]="",AVERAGE(DATA_3_M[HUM]),DATA_3_M[[#This Row],[HUM]]),2)</f>
        <v>0.34</v>
      </c>
      <c r="U274" s="64">
        <f>TIME(DATA_3_M[[#This Row],[HR]],,)</f>
        <v>0.625</v>
      </c>
      <c r="V274" s="7" t="str">
        <f>TEXT(DATA_3_M[[#This Row],[DTEDAY]],"MMM")</f>
        <v>Feb</v>
      </c>
      <c r="W274" s="7" t="str">
        <f>TEXT(DATA_3_M[[#This Row],[DTEDAY]],"YYY")</f>
        <v>2011</v>
      </c>
      <c r="X274" s="7" t="str" cm="1">
        <f t="array" ref="X274">_xlfn.SWITCH(DATA_3_M[[#This Row],[WEATHERSIT]],1,"CLEAR SKY",2,"MIST SKY",3,"DARK SKY",4,"RAINY &amp; DARK SKY")</f>
        <v>MIST SKY</v>
      </c>
      <c r="Y274" s="7" t="str" cm="1">
        <f t="array" ref="Y274">_xlfn.SWITCH(DATA_3_M[[#This Row],[SEASON]],1,"WINTER",2,"SUMMER",3,"MONSOON",4,"POST MONSOON/AUTUMN")</f>
        <v>WINTER</v>
      </c>
    </row>
    <row r="275" spans="1:25" ht="12.75" x14ac:dyDescent="0.2">
      <c r="A275" s="7">
        <v>893</v>
      </c>
      <c r="B275" s="8">
        <v>40583</v>
      </c>
      <c r="C275" s="7">
        <v>1</v>
      </c>
      <c r="D275" s="7">
        <v>0</v>
      </c>
      <c r="E275" s="7">
        <v>2</v>
      </c>
      <c r="F275" s="7">
        <v>16</v>
      </c>
      <c r="G275" s="7" t="b">
        <v>0</v>
      </c>
      <c r="H275" s="7">
        <v>3</v>
      </c>
      <c r="I275" s="7">
        <v>2</v>
      </c>
      <c r="J275" s="26">
        <v>0.2</v>
      </c>
      <c r="K275" s="7">
        <v>0.19700000000000001</v>
      </c>
      <c r="L275" s="7">
        <v>0.37</v>
      </c>
      <c r="M275" s="7">
        <v>0.25369999999999998</v>
      </c>
      <c r="N275" s="7">
        <v>7</v>
      </c>
      <c r="O275" s="7">
        <v>72</v>
      </c>
      <c r="P275" s="7">
        <v>79</v>
      </c>
      <c r="Q275" s="7" t="str">
        <f>TEXT(DATA_3_M[[#This Row],[WEEKDAY]]+1,"DDD")</f>
        <v>Wed</v>
      </c>
      <c r="R275" s="26">
        <f>IF(DATA_3_M[[#This Row],[TEMP]]="",AVERAGE(DATA_3_M[TEMP]),DATA_3_M[[#This Row],[TEMP]])</f>
        <v>0.2</v>
      </c>
      <c r="S275" s="26">
        <f>ROUND(IF(DATA_3_M[[#This Row],[ATEMP]]="",AVERAGE(DATA_3_M[ATEMP]),DATA_3_M[[#This Row],[ATEMP]]),2)</f>
        <v>0.2</v>
      </c>
      <c r="T275" s="48">
        <f>ROUND(IF(DATA_3_M[[#This Row],[HUM]]="",AVERAGE(DATA_3_M[HUM]),DATA_3_M[[#This Row],[HUM]]),2)</f>
        <v>0.37</v>
      </c>
      <c r="U275" s="64">
        <f>TIME(DATA_3_M[[#This Row],[HR]],,)</f>
        <v>0.66666666666666663</v>
      </c>
      <c r="V275" s="7" t="str">
        <f>TEXT(DATA_3_M[[#This Row],[DTEDAY]],"MMM")</f>
        <v>Feb</v>
      </c>
      <c r="W275" s="7" t="str">
        <f>TEXT(DATA_3_M[[#This Row],[DTEDAY]],"YYY")</f>
        <v>2011</v>
      </c>
      <c r="X275" s="7" t="str" cm="1">
        <f t="array" ref="X275">_xlfn.SWITCH(DATA_3_M[[#This Row],[WEATHERSIT]],1,"CLEAR SKY",2,"MIST SKY",3,"DARK SKY",4,"RAINY &amp; DARK SKY")</f>
        <v>MIST SKY</v>
      </c>
      <c r="Y275" s="7" t="str" cm="1">
        <f t="array" ref="Y275">_xlfn.SWITCH(DATA_3_M[[#This Row],[SEASON]],1,"WINTER",2,"SUMMER",3,"MONSOON",4,"POST MONSOON/AUTUMN")</f>
        <v>WINTER</v>
      </c>
    </row>
    <row r="276" spans="1:25" ht="12.75" x14ac:dyDescent="0.2">
      <c r="A276" s="7">
        <v>894</v>
      </c>
      <c r="B276" s="8">
        <v>40583</v>
      </c>
      <c r="C276" s="7">
        <v>1</v>
      </c>
      <c r="D276" s="7">
        <v>0</v>
      </c>
      <c r="E276" s="7">
        <v>2</v>
      </c>
      <c r="F276" s="7">
        <v>17</v>
      </c>
      <c r="G276" s="7" t="b">
        <v>0</v>
      </c>
      <c r="H276" s="7">
        <v>3</v>
      </c>
      <c r="I276" s="7">
        <v>2</v>
      </c>
      <c r="J276" s="26">
        <v>0.2</v>
      </c>
      <c r="K276" s="7">
        <v>0.19700000000000001</v>
      </c>
      <c r="L276" s="7">
        <v>0.34</v>
      </c>
      <c r="M276" s="7">
        <v>0.25369999999999998</v>
      </c>
      <c r="N276" s="7">
        <v>9</v>
      </c>
      <c r="O276" s="7">
        <v>157</v>
      </c>
      <c r="P276" s="7">
        <v>166</v>
      </c>
      <c r="Q276" s="7" t="str">
        <f>TEXT(DATA_3_M[[#This Row],[WEEKDAY]]+1,"DDD")</f>
        <v>Wed</v>
      </c>
      <c r="R276" s="26">
        <f>IF(DATA_3_M[[#This Row],[TEMP]]="",AVERAGE(DATA_3_M[TEMP]),DATA_3_M[[#This Row],[TEMP]])</f>
        <v>0.2</v>
      </c>
      <c r="S276" s="26">
        <f>ROUND(IF(DATA_3_M[[#This Row],[ATEMP]]="",AVERAGE(DATA_3_M[ATEMP]),DATA_3_M[[#This Row],[ATEMP]]),2)</f>
        <v>0.2</v>
      </c>
      <c r="T276" s="48">
        <f>ROUND(IF(DATA_3_M[[#This Row],[HUM]]="",AVERAGE(DATA_3_M[HUM]),DATA_3_M[[#This Row],[HUM]]),2)</f>
        <v>0.34</v>
      </c>
      <c r="U276" s="64">
        <f>TIME(DATA_3_M[[#This Row],[HR]],,)</f>
        <v>0.70833333333333337</v>
      </c>
      <c r="V276" s="7" t="str">
        <f>TEXT(DATA_3_M[[#This Row],[DTEDAY]],"MMM")</f>
        <v>Feb</v>
      </c>
      <c r="W276" s="7" t="str">
        <f>TEXT(DATA_3_M[[#This Row],[DTEDAY]],"YYY")</f>
        <v>2011</v>
      </c>
      <c r="X276" s="7" t="str" cm="1">
        <f t="array" ref="X276">_xlfn.SWITCH(DATA_3_M[[#This Row],[WEATHERSIT]],1,"CLEAR SKY",2,"MIST SKY",3,"DARK SKY",4,"RAINY &amp; DARK SKY")</f>
        <v>MIST SKY</v>
      </c>
      <c r="Y276" s="7" t="str" cm="1">
        <f t="array" ref="Y276">_xlfn.SWITCH(DATA_3_M[[#This Row],[SEASON]],1,"WINTER",2,"SUMMER",3,"MONSOON",4,"POST MONSOON/AUTUMN")</f>
        <v>WINTER</v>
      </c>
    </row>
    <row r="277" spans="1:25" ht="12.75" x14ac:dyDescent="0.2">
      <c r="A277" s="7">
        <v>895</v>
      </c>
      <c r="B277" s="8">
        <v>40583</v>
      </c>
      <c r="C277" s="7">
        <v>1</v>
      </c>
      <c r="D277" s="7">
        <v>0</v>
      </c>
      <c r="E277" s="7">
        <v>2</v>
      </c>
      <c r="F277" s="7">
        <v>18</v>
      </c>
      <c r="G277" s="7" t="b">
        <v>0</v>
      </c>
      <c r="H277" s="7">
        <v>3</v>
      </c>
      <c r="I277" s="7">
        <v>2</v>
      </c>
      <c r="J277" s="26">
        <v>0.18</v>
      </c>
      <c r="K277" s="7">
        <v>0.16669999999999999</v>
      </c>
      <c r="L277" s="7">
        <v>0.47</v>
      </c>
      <c r="M277" s="7">
        <v>0.29849999999999999</v>
      </c>
      <c r="N277" s="7">
        <v>2</v>
      </c>
      <c r="O277" s="7">
        <v>168</v>
      </c>
      <c r="P277" s="7">
        <v>170</v>
      </c>
      <c r="Q277" s="7" t="str">
        <f>TEXT(DATA_3_M[[#This Row],[WEEKDAY]]+1,"DDD")</f>
        <v>Wed</v>
      </c>
      <c r="R277" s="26">
        <f>IF(DATA_3_M[[#This Row],[TEMP]]="",AVERAGE(DATA_3_M[TEMP]),DATA_3_M[[#This Row],[TEMP]])</f>
        <v>0.18</v>
      </c>
      <c r="S277" s="26">
        <f>ROUND(IF(DATA_3_M[[#This Row],[ATEMP]]="",AVERAGE(DATA_3_M[ATEMP]),DATA_3_M[[#This Row],[ATEMP]]),2)</f>
        <v>0.17</v>
      </c>
      <c r="T277" s="48">
        <f>ROUND(IF(DATA_3_M[[#This Row],[HUM]]="",AVERAGE(DATA_3_M[HUM]),DATA_3_M[[#This Row],[HUM]]),2)</f>
        <v>0.47</v>
      </c>
      <c r="U277" s="64">
        <f>TIME(DATA_3_M[[#This Row],[HR]],,)</f>
        <v>0.75</v>
      </c>
      <c r="V277" s="7" t="str">
        <f>TEXT(DATA_3_M[[#This Row],[DTEDAY]],"MMM")</f>
        <v>Feb</v>
      </c>
      <c r="W277" s="7" t="str">
        <f>TEXT(DATA_3_M[[#This Row],[DTEDAY]],"YYY")</f>
        <v>2011</v>
      </c>
      <c r="X277" s="7" t="str" cm="1">
        <f t="array" ref="X277">_xlfn.SWITCH(DATA_3_M[[#This Row],[WEATHERSIT]],1,"CLEAR SKY",2,"MIST SKY",3,"DARK SKY",4,"RAINY &amp; DARK SKY")</f>
        <v>MIST SKY</v>
      </c>
      <c r="Y277" s="7" t="str" cm="1">
        <f t="array" ref="Y277">_xlfn.SWITCH(DATA_3_M[[#This Row],[SEASON]],1,"WINTER",2,"SUMMER",3,"MONSOON",4,"POST MONSOON/AUTUMN")</f>
        <v>WINTER</v>
      </c>
    </row>
    <row r="278" spans="1:25" ht="12.75" x14ac:dyDescent="0.2">
      <c r="A278" s="7">
        <v>896</v>
      </c>
      <c r="B278" s="8">
        <v>40583</v>
      </c>
      <c r="C278" s="7">
        <v>1</v>
      </c>
      <c r="D278" s="7">
        <v>0</v>
      </c>
      <c r="E278" s="7">
        <v>2</v>
      </c>
      <c r="F278" s="7">
        <v>19</v>
      </c>
      <c r="G278" s="7" t="b">
        <v>0</v>
      </c>
      <c r="H278" s="7">
        <v>3</v>
      </c>
      <c r="I278" s="7">
        <v>3</v>
      </c>
      <c r="J278" s="26">
        <v>0.14000000000000001</v>
      </c>
      <c r="K278" s="7">
        <v>0.1212</v>
      </c>
      <c r="L278" s="7">
        <v>0.86</v>
      </c>
      <c r="M278" s="7">
        <v>0.25369999999999998</v>
      </c>
      <c r="N278" s="7">
        <v>1</v>
      </c>
      <c r="O278" s="7">
        <v>87</v>
      </c>
      <c r="P278" s="7">
        <v>88</v>
      </c>
      <c r="Q278" s="7" t="str">
        <f>TEXT(DATA_3_M[[#This Row],[WEEKDAY]]+1,"DDD")</f>
        <v>Wed</v>
      </c>
      <c r="R278" s="26">
        <f>IF(DATA_3_M[[#This Row],[TEMP]]="",AVERAGE(DATA_3_M[TEMP]),DATA_3_M[[#This Row],[TEMP]])</f>
        <v>0.14000000000000001</v>
      </c>
      <c r="S278" s="26">
        <f>ROUND(IF(DATA_3_M[[#This Row],[ATEMP]]="",AVERAGE(DATA_3_M[ATEMP]),DATA_3_M[[#This Row],[ATEMP]]),2)</f>
        <v>0.12</v>
      </c>
      <c r="T278" s="48">
        <f>ROUND(IF(DATA_3_M[[#This Row],[HUM]]="",AVERAGE(DATA_3_M[HUM]),DATA_3_M[[#This Row],[HUM]]),2)</f>
        <v>0.86</v>
      </c>
      <c r="U278" s="64">
        <f>TIME(DATA_3_M[[#This Row],[HR]],,)</f>
        <v>0.79166666666666663</v>
      </c>
      <c r="V278" s="7" t="str">
        <f>TEXT(DATA_3_M[[#This Row],[DTEDAY]],"MMM")</f>
        <v>Feb</v>
      </c>
      <c r="W278" s="7" t="str">
        <f>TEXT(DATA_3_M[[#This Row],[DTEDAY]],"YYY")</f>
        <v>2011</v>
      </c>
      <c r="X278" s="7" t="str" cm="1">
        <f t="array" ref="X278">_xlfn.SWITCH(DATA_3_M[[#This Row],[WEATHERSIT]],1,"CLEAR SKY",2,"MIST SKY",3,"DARK SKY",4,"RAINY &amp; DARK SKY")</f>
        <v>DARK SKY</v>
      </c>
      <c r="Y278" s="7" t="str" cm="1">
        <f t="array" ref="Y278">_xlfn.SWITCH(DATA_3_M[[#This Row],[SEASON]],1,"WINTER",2,"SUMMER",3,"MONSOON",4,"POST MONSOON/AUTUMN")</f>
        <v>WINTER</v>
      </c>
    </row>
    <row r="279" spans="1:25" ht="12.75" x14ac:dyDescent="0.2">
      <c r="A279" s="7">
        <v>897</v>
      </c>
      <c r="B279" s="8">
        <v>40583</v>
      </c>
      <c r="C279" s="7">
        <v>1</v>
      </c>
      <c r="D279" s="7">
        <v>0</v>
      </c>
      <c r="E279" s="7">
        <v>2</v>
      </c>
      <c r="F279" s="7">
        <v>20</v>
      </c>
      <c r="G279" s="7" t="b">
        <v>0</v>
      </c>
      <c r="H279" s="7">
        <v>3</v>
      </c>
      <c r="I279" s="7">
        <v>3</v>
      </c>
      <c r="J279" s="26">
        <v>0.14000000000000001</v>
      </c>
      <c r="K279" s="7">
        <v>0.1515</v>
      </c>
      <c r="L279" s="7">
        <v>0.86</v>
      </c>
      <c r="M279" s="7">
        <v>0.16420000000000001</v>
      </c>
      <c r="N279" s="7">
        <v>0</v>
      </c>
      <c r="O279" s="7">
        <v>84</v>
      </c>
      <c r="P279" s="7">
        <v>84</v>
      </c>
      <c r="Q279" s="7" t="str">
        <f>TEXT(DATA_3_M[[#This Row],[WEEKDAY]]+1,"DDD")</f>
        <v>Wed</v>
      </c>
      <c r="R279" s="26">
        <f>IF(DATA_3_M[[#This Row],[TEMP]]="",AVERAGE(DATA_3_M[TEMP]),DATA_3_M[[#This Row],[TEMP]])</f>
        <v>0.14000000000000001</v>
      </c>
      <c r="S279" s="26">
        <f>ROUND(IF(DATA_3_M[[#This Row],[ATEMP]]="",AVERAGE(DATA_3_M[ATEMP]),DATA_3_M[[#This Row],[ATEMP]]),2)</f>
        <v>0.15</v>
      </c>
      <c r="T279" s="48">
        <f>ROUND(IF(DATA_3_M[[#This Row],[HUM]]="",AVERAGE(DATA_3_M[HUM]),DATA_3_M[[#This Row],[HUM]]),2)</f>
        <v>0.86</v>
      </c>
      <c r="U279" s="64">
        <f>TIME(DATA_3_M[[#This Row],[HR]],,)</f>
        <v>0.83333333333333337</v>
      </c>
      <c r="V279" s="7" t="str">
        <f>TEXT(DATA_3_M[[#This Row],[DTEDAY]],"MMM")</f>
        <v>Feb</v>
      </c>
      <c r="W279" s="7" t="str">
        <f>TEXT(DATA_3_M[[#This Row],[DTEDAY]],"YYY")</f>
        <v>2011</v>
      </c>
      <c r="X279" s="7" t="str" cm="1">
        <f t="array" ref="X279">_xlfn.SWITCH(DATA_3_M[[#This Row],[WEATHERSIT]],1,"CLEAR SKY",2,"MIST SKY",3,"DARK SKY",4,"RAINY &amp; DARK SKY")</f>
        <v>DARK SKY</v>
      </c>
      <c r="Y279" s="7" t="str" cm="1">
        <f t="array" ref="Y279">_xlfn.SWITCH(DATA_3_M[[#This Row],[SEASON]],1,"WINTER",2,"SUMMER",3,"MONSOON",4,"POST MONSOON/AUTUMN")</f>
        <v>WINTER</v>
      </c>
    </row>
    <row r="280" spans="1:25" ht="12.75" x14ac:dyDescent="0.2">
      <c r="A280" s="7">
        <v>898</v>
      </c>
      <c r="B280" s="8">
        <v>40583</v>
      </c>
      <c r="C280" s="7">
        <v>1</v>
      </c>
      <c r="D280" s="7">
        <v>0</v>
      </c>
      <c r="E280" s="7">
        <v>2</v>
      </c>
      <c r="F280" s="7">
        <v>21</v>
      </c>
      <c r="G280" s="7" t="b">
        <v>0</v>
      </c>
      <c r="H280" s="7">
        <v>3</v>
      </c>
      <c r="I280" s="7">
        <v>2</v>
      </c>
      <c r="J280" s="26">
        <v>0.14000000000000001</v>
      </c>
      <c r="K280" s="7">
        <v>0.1515</v>
      </c>
      <c r="L280" s="7">
        <v>0.86</v>
      </c>
      <c r="M280" s="7">
        <v>0.16420000000000001</v>
      </c>
      <c r="N280" s="7">
        <v>0</v>
      </c>
      <c r="O280" s="7">
        <v>83</v>
      </c>
      <c r="P280" s="7">
        <v>83</v>
      </c>
      <c r="Q280" s="7" t="str">
        <f>TEXT(DATA_3_M[[#This Row],[WEEKDAY]]+1,"DDD")</f>
        <v>Wed</v>
      </c>
      <c r="R280" s="26">
        <f>IF(DATA_3_M[[#This Row],[TEMP]]="",AVERAGE(DATA_3_M[TEMP]),DATA_3_M[[#This Row],[TEMP]])</f>
        <v>0.14000000000000001</v>
      </c>
      <c r="S280" s="26">
        <f>ROUND(IF(DATA_3_M[[#This Row],[ATEMP]]="",AVERAGE(DATA_3_M[ATEMP]),DATA_3_M[[#This Row],[ATEMP]]),2)</f>
        <v>0.15</v>
      </c>
      <c r="T280" s="48">
        <f>ROUND(IF(DATA_3_M[[#This Row],[HUM]]="",AVERAGE(DATA_3_M[HUM]),DATA_3_M[[#This Row],[HUM]]),2)</f>
        <v>0.86</v>
      </c>
      <c r="U280" s="64">
        <f>TIME(DATA_3_M[[#This Row],[HR]],,)</f>
        <v>0.875</v>
      </c>
      <c r="V280" s="7" t="str">
        <f>TEXT(DATA_3_M[[#This Row],[DTEDAY]],"MMM")</f>
        <v>Feb</v>
      </c>
      <c r="W280" s="7" t="str">
        <f>TEXT(DATA_3_M[[#This Row],[DTEDAY]],"YYY")</f>
        <v>2011</v>
      </c>
      <c r="X280" s="7" t="str" cm="1">
        <f t="array" ref="X280">_xlfn.SWITCH(DATA_3_M[[#This Row],[WEATHERSIT]],1,"CLEAR SKY",2,"MIST SKY",3,"DARK SKY",4,"RAINY &amp; DARK SKY")</f>
        <v>MIST SKY</v>
      </c>
      <c r="Y280" s="7" t="str" cm="1">
        <f t="array" ref="Y280">_xlfn.SWITCH(DATA_3_M[[#This Row],[SEASON]],1,"WINTER",2,"SUMMER",3,"MONSOON",4,"POST MONSOON/AUTUMN")</f>
        <v>WINTER</v>
      </c>
    </row>
    <row r="281" spans="1:25" ht="12.75" x14ac:dyDescent="0.2">
      <c r="A281" s="7">
        <v>899</v>
      </c>
      <c r="B281" s="8">
        <v>40583</v>
      </c>
      <c r="C281" s="7">
        <v>1</v>
      </c>
      <c r="D281" s="7">
        <v>0</v>
      </c>
      <c r="E281" s="7">
        <v>2</v>
      </c>
      <c r="F281" s="7">
        <v>22</v>
      </c>
      <c r="G281" s="7" t="b">
        <v>0</v>
      </c>
      <c r="H281" s="7">
        <v>3</v>
      </c>
      <c r="I281" s="7">
        <v>3</v>
      </c>
      <c r="J281" s="26">
        <v>0.16</v>
      </c>
      <c r="K281" s="7">
        <v>0.16669999999999999</v>
      </c>
      <c r="L281" s="7">
        <v>0.8</v>
      </c>
      <c r="M281" s="7">
        <v>0.16420000000000001</v>
      </c>
      <c r="N281" s="7">
        <v>4</v>
      </c>
      <c r="O281" s="7">
        <v>42</v>
      </c>
      <c r="P281" s="7">
        <v>46</v>
      </c>
      <c r="Q281" s="7" t="str">
        <f>TEXT(DATA_3_M[[#This Row],[WEEKDAY]]+1,"DDD")</f>
        <v>Wed</v>
      </c>
      <c r="R281" s="26">
        <f>IF(DATA_3_M[[#This Row],[TEMP]]="",AVERAGE(DATA_3_M[TEMP]),DATA_3_M[[#This Row],[TEMP]])</f>
        <v>0.16</v>
      </c>
      <c r="S281" s="26">
        <f>ROUND(IF(DATA_3_M[[#This Row],[ATEMP]]="",AVERAGE(DATA_3_M[ATEMP]),DATA_3_M[[#This Row],[ATEMP]]),2)</f>
        <v>0.17</v>
      </c>
      <c r="T281" s="48">
        <f>ROUND(IF(DATA_3_M[[#This Row],[HUM]]="",AVERAGE(DATA_3_M[HUM]),DATA_3_M[[#This Row],[HUM]]),2)</f>
        <v>0.8</v>
      </c>
      <c r="U281" s="64">
        <f>TIME(DATA_3_M[[#This Row],[HR]],,)</f>
        <v>0.91666666666666663</v>
      </c>
      <c r="V281" s="7" t="str">
        <f>TEXT(DATA_3_M[[#This Row],[DTEDAY]],"MMM")</f>
        <v>Feb</v>
      </c>
      <c r="W281" s="7" t="str">
        <f>TEXT(DATA_3_M[[#This Row],[DTEDAY]],"YYY")</f>
        <v>2011</v>
      </c>
      <c r="X281" s="7" t="str" cm="1">
        <f t="array" ref="X281">_xlfn.SWITCH(DATA_3_M[[#This Row],[WEATHERSIT]],1,"CLEAR SKY",2,"MIST SKY",3,"DARK SKY",4,"RAINY &amp; DARK SKY")</f>
        <v>DARK SKY</v>
      </c>
      <c r="Y281" s="7" t="str" cm="1">
        <f t="array" ref="Y281">_xlfn.SWITCH(DATA_3_M[[#This Row],[SEASON]],1,"WINTER",2,"SUMMER",3,"MONSOON",4,"POST MONSOON/AUTUMN")</f>
        <v>WINTER</v>
      </c>
    </row>
    <row r="282" spans="1:25" ht="12.75" x14ac:dyDescent="0.2">
      <c r="A282" s="7">
        <v>900</v>
      </c>
      <c r="B282" s="8">
        <v>40583</v>
      </c>
      <c r="C282" s="7">
        <v>1</v>
      </c>
      <c r="D282" s="7">
        <v>0</v>
      </c>
      <c r="E282" s="7">
        <v>2</v>
      </c>
      <c r="F282" s="7">
        <v>23</v>
      </c>
      <c r="G282" s="7" t="b">
        <v>0</v>
      </c>
      <c r="H282" s="7">
        <v>3</v>
      </c>
      <c r="I282" s="7">
        <v>3</v>
      </c>
      <c r="J282" s="26">
        <v>0.16</v>
      </c>
      <c r="K282" s="7">
        <v>0.1515</v>
      </c>
      <c r="L282" s="7">
        <v>0.8</v>
      </c>
      <c r="M282" s="7">
        <v>0.19400000000000001</v>
      </c>
      <c r="N282" s="7">
        <v>0</v>
      </c>
      <c r="O282" s="7">
        <v>37</v>
      </c>
      <c r="P282" s="7">
        <v>37</v>
      </c>
      <c r="Q282" s="7" t="str">
        <f>TEXT(DATA_3_M[[#This Row],[WEEKDAY]]+1,"DDD")</f>
        <v>Wed</v>
      </c>
      <c r="R282" s="26">
        <f>IF(DATA_3_M[[#This Row],[TEMP]]="",AVERAGE(DATA_3_M[TEMP]),DATA_3_M[[#This Row],[TEMP]])</f>
        <v>0.16</v>
      </c>
      <c r="S282" s="26">
        <f>ROUND(IF(DATA_3_M[[#This Row],[ATEMP]]="",AVERAGE(DATA_3_M[ATEMP]),DATA_3_M[[#This Row],[ATEMP]]),2)</f>
        <v>0.15</v>
      </c>
      <c r="T282" s="48">
        <f>ROUND(IF(DATA_3_M[[#This Row],[HUM]]="",AVERAGE(DATA_3_M[HUM]),DATA_3_M[[#This Row],[HUM]]),2)</f>
        <v>0.8</v>
      </c>
      <c r="U282" s="64">
        <f>TIME(DATA_3_M[[#This Row],[HR]],,)</f>
        <v>0.95833333333333337</v>
      </c>
      <c r="V282" s="7" t="str">
        <f>TEXT(DATA_3_M[[#This Row],[DTEDAY]],"MMM")</f>
        <v>Feb</v>
      </c>
      <c r="W282" s="7" t="str">
        <f>TEXT(DATA_3_M[[#This Row],[DTEDAY]],"YYY")</f>
        <v>2011</v>
      </c>
      <c r="X282" s="7" t="str" cm="1">
        <f t="array" ref="X282">_xlfn.SWITCH(DATA_3_M[[#This Row],[WEATHERSIT]],1,"CLEAR SKY",2,"MIST SKY",3,"DARK SKY",4,"RAINY &amp; DARK SKY")</f>
        <v>DARK SKY</v>
      </c>
      <c r="Y282" s="7" t="str" cm="1">
        <f t="array" ref="Y282">_xlfn.SWITCH(DATA_3_M[[#This Row],[SEASON]],1,"WINTER",2,"SUMMER",3,"MONSOON",4,"POST MONSOON/AUTUMN")</f>
        <v>WINTER</v>
      </c>
    </row>
    <row r="283" spans="1:25" ht="12.75" x14ac:dyDescent="0.2">
      <c r="A283" s="7">
        <v>901</v>
      </c>
      <c r="B283" s="8">
        <v>40584</v>
      </c>
      <c r="C283" s="7">
        <v>1</v>
      </c>
      <c r="D283" s="7">
        <v>0</v>
      </c>
      <c r="E283" s="7">
        <v>2</v>
      </c>
      <c r="F283" s="7">
        <v>0</v>
      </c>
      <c r="G283" s="7" t="b">
        <v>0</v>
      </c>
      <c r="H283" s="7">
        <v>4</v>
      </c>
      <c r="I283" s="7">
        <v>3</v>
      </c>
      <c r="J283" s="26">
        <v>0.14000000000000001</v>
      </c>
      <c r="K283" s="7">
        <v>0.13639999999999999</v>
      </c>
      <c r="L283" s="7">
        <v>0.86</v>
      </c>
      <c r="M283" s="7">
        <v>0.19400000000000001</v>
      </c>
      <c r="N283" s="7">
        <v>0</v>
      </c>
      <c r="O283" s="7">
        <v>16</v>
      </c>
      <c r="P283" s="7">
        <v>16</v>
      </c>
      <c r="Q283" s="7" t="str">
        <f>TEXT(DATA_3_M[[#This Row],[WEEKDAY]]+1,"DDD")</f>
        <v>Thu</v>
      </c>
      <c r="R283" s="26">
        <f>IF(DATA_3_M[[#This Row],[TEMP]]="",AVERAGE(DATA_3_M[TEMP]),DATA_3_M[[#This Row],[TEMP]])</f>
        <v>0.14000000000000001</v>
      </c>
      <c r="S283" s="26">
        <f>ROUND(IF(DATA_3_M[[#This Row],[ATEMP]]="",AVERAGE(DATA_3_M[ATEMP]),DATA_3_M[[#This Row],[ATEMP]]),2)</f>
        <v>0.14000000000000001</v>
      </c>
      <c r="T283" s="48">
        <f>ROUND(IF(DATA_3_M[[#This Row],[HUM]]="",AVERAGE(DATA_3_M[HUM]),DATA_3_M[[#This Row],[HUM]]),2)</f>
        <v>0.86</v>
      </c>
      <c r="U283" s="64">
        <f>TIME(DATA_3_M[[#This Row],[HR]],,)</f>
        <v>0</v>
      </c>
      <c r="V283" s="7" t="str">
        <f>TEXT(DATA_3_M[[#This Row],[DTEDAY]],"MMM")</f>
        <v>Feb</v>
      </c>
      <c r="W283" s="7" t="str">
        <f>TEXT(DATA_3_M[[#This Row],[DTEDAY]],"YYY")</f>
        <v>2011</v>
      </c>
      <c r="X283" s="7" t="str" cm="1">
        <f t="array" ref="X283">_xlfn.SWITCH(DATA_3_M[[#This Row],[WEATHERSIT]],1,"CLEAR SKY",2,"MIST SKY",3,"DARK SKY",4,"RAINY &amp; DARK SKY")</f>
        <v>DARK SKY</v>
      </c>
      <c r="Y283" s="7" t="str" cm="1">
        <f t="array" ref="Y283">_xlfn.SWITCH(DATA_3_M[[#This Row],[SEASON]],1,"WINTER",2,"SUMMER",3,"MONSOON",4,"POST MONSOON/AUTUMN")</f>
        <v>WINTER</v>
      </c>
    </row>
    <row r="284" spans="1:25" ht="12.75" x14ac:dyDescent="0.2">
      <c r="A284" s="7">
        <v>902</v>
      </c>
      <c r="B284" s="8">
        <v>40584</v>
      </c>
      <c r="C284" s="7">
        <v>1</v>
      </c>
      <c r="D284" s="7">
        <v>0</v>
      </c>
      <c r="E284" s="7">
        <v>2</v>
      </c>
      <c r="F284" s="7">
        <v>1</v>
      </c>
      <c r="G284" s="7" t="b">
        <v>0</v>
      </c>
      <c r="H284" s="7">
        <v>4</v>
      </c>
      <c r="I284" s="7">
        <v>3</v>
      </c>
      <c r="J284" s="26">
        <v>0.14000000000000001</v>
      </c>
      <c r="K284" s="7">
        <v>0.1515</v>
      </c>
      <c r="L284" s="7">
        <v>0.8</v>
      </c>
      <c r="M284" s="7">
        <v>0.1343</v>
      </c>
      <c r="N284" s="7">
        <v>0</v>
      </c>
      <c r="O284" s="7">
        <v>7</v>
      </c>
      <c r="P284" s="7">
        <v>7</v>
      </c>
      <c r="Q284" s="7" t="str">
        <f>TEXT(DATA_3_M[[#This Row],[WEEKDAY]]+1,"DDD")</f>
        <v>Thu</v>
      </c>
      <c r="R284" s="26">
        <f>IF(DATA_3_M[[#This Row],[TEMP]]="",AVERAGE(DATA_3_M[TEMP]),DATA_3_M[[#This Row],[TEMP]])</f>
        <v>0.14000000000000001</v>
      </c>
      <c r="S284" s="26">
        <f>ROUND(IF(DATA_3_M[[#This Row],[ATEMP]]="",AVERAGE(DATA_3_M[ATEMP]),DATA_3_M[[#This Row],[ATEMP]]),2)</f>
        <v>0.15</v>
      </c>
      <c r="T284" s="48">
        <f>ROUND(IF(DATA_3_M[[#This Row],[HUM]]="",AVERAGE(DATA_3_M[HUM]),DATA_3_M[[#This Row],[HUM]]),2)</f>
        <v>0.8</v>
      </c>
      <c r="U284" s="64">
        <f>TIME(DATA_3_M[[#This Row],[HR]],,)</f>
        <v>4.1666666666666664E-2</v>
      </c>
      <c r="V284" s="7" t="str">
        <f>TEXT(DATA_3_M[[#This Row],[DTEDAY]],"MMM")</f>
        <v>Feb</v>
      </c>
      <c r="W284" s="7" t="str">
        <f>TEXT(DATA_3_M[[#This Row],[DTEDAY]],"YYY")</f>
        <v>2011</v>
      </c>
      <c r="X284" s="7" t="str" cm="1">
        <f t="array" ref="X284">_xlfn.SWITCH(DATA_3_M[[#This Row],[WEATHERSIT]],1,"CLEAR SKY",2,"MIST SKY",3,"DARK SKY",4,"RAINY &amp; DARK SKY")</f>
        <v>DARK SKY</v>
      </c>
      <c r="Y284" s="7" t="str" cm="1">
        <f t="array" ref="Y284">_xlfn.SWITCH(DATA_3_M[[#This Row],[SEASON]],1,"WINTER",2,"SUMMER",3,"MONSOON",4,"POST MONSOON/AUTUMN")</f>
        <v>WINTER</v>
      </c>
    </row>
    <row r="285" spans="1:25" ht="12.75" x14ac:dyDescent="0.2">
      <c r="A285" s="7">
        <v>903</v>
      </c>
      <c r="B285" s="8">
        <v>40584</v>
      </c>
      <c r="C285" s="7">
        <v>1</v>
      </c>
      <c r="D285" s="7">
        <v>0</v>
      </c>
      <c r="E285" s="7">
        <v>2</v>
      </c>
      <c r="F285" s="7">
        <v>2</v>
      </c>
      <c r="G285" s="7" t="b">
        <v>0</v>
      </c>
      <c r="H285" s="7">
        <v>4</v>
      </c>
      <c r="I285" s="7">
        <v>3</v>
      </c>
      <c r="J285" s="26">
        <v>0.14000000000000001</v>
      </c>
      <c r="K285" s="7">
        <v>0.1515</v>
      </c>
      <c r="L285" s="7">
        <v>0.8</v>
      </c>
      <c r="M285" s="7">
        <v>0.1343</v>
      </c>
      <c r="N285" s="7">
        <v>0</v>
      </c>
      <c r="O285" s="7">
        <v>3</v>
      </c>
      <c r="P285" s="7">
        <v>3</v>
      </c>
      <c r="Q285" s="7" t="str">
        <f>TEXT(DATA_3_M[[#This Row],[WEEKDAY]]+1,"DDD")</f>
        <v>Thu</v>
      </c>
      <c r="R285" s="26">
        <f>IF(DATA_3_M[[#This Row],[TEMP]]="",AVERAGE(DATA_3_M[TEMP]),DATA_3_M[[#This Row],[TEMP]])</f>
        <v>0.14000000000000001</v>
      </c>
      <c r="S285" s="26">
        <f>ROUND(IF(DATA_3_M[[#This Row],[ATEMP]]="",AVERAGE(DATA_3_M[ATEMP]),DATA_3_M[[#This Row],[ATEMP]]),2)</f>
        <v>0.15</v>
      </c>
      <c r="T285" s="48">
        <f>ROUND(IF(DATA_3_M[[#This Row],[HUM]]="",AVERAGE(DATA_3_M[HUM]),DATA_3_M[[#This Row],[HUM]]),2)</f>
        <v>0.8</v>
      </c>
      <c r="U285" s="64">
        <f>TIME(DATA_3_M[[#This Row],[HR]],,)</f>
        <v>8.3333333333333329E-2</v>
      </c>
      <c r="V285" s="7" t="str">
        <f>TEXT(DATA_3_M[[#This Row],[DTEDAY]],"MMM")</f>
        <v>Feb</v>
      </c>
      <c r="W285" s="7" t="str">
        <f>TEXT(DATA_3_M[[#This Row],[DTEDAY]],"YYY")</f>
        <v>2011</v>
      </c>
      <c r="X285" s="7" t="str" cm="1">
        <f t="array" ref="X285">_xlfn.SWITCH(DATA_3_M[[#This Row],[WEATHERSIT]],1,"CLEAR SKY",2,"MIST SKY",3,"DARK SKY",4,"RAINY &amp; DARK SKY")</f>
        <v>DARK SKY</v>
      </c>
      <c r="Y285" s="7" t="str" cm="1">
        <f t="array" ref="Y285">_xlfn.SWITCH(DATA_3_M[[#This Row],[SEASON]],1,"WINTER",2,"SUMMER",3,"MONSOON",4,"POST MONSOON/AUTUMN")</f>
        <v>WINTER</v>
      </c>
    </row>
    <row r="286" spans="1:25" ht="12.75" x14ac:dyDescent="0.2">
      <c r="A286" s="7">
        <v>904</v>
      </c>
      <c r="B286" s="8">
        <v>40584</v>
      </c>
      <c r="C286" s="7">
        <v>1</v>
      </c>
      <c r="D286" s="7">
        <v>0</v>
      </c>
      <c r="E286" s="7">
        <v>2</v>
      </c>
      <c r="F286" s="7">
        <v>4</v>
      </c>
      <c r="G286" s="7" t="b">
        <v>0</v>
      </c>
      <c r="H286" s="7">
        <v>4</v>
      </c>
      <c r="I286" s="7">
        <v>2</v>
      </c>
      <c r="J286" s="26">
        <v>0.14000000000000001</v>
      </c>
      <c r="K286" s="7">
        <v>0.13639999999999999</v>
      </c>
      <c r="L286" s="7">
        <v>0.59</v>
      </c>
      <c r="M286" s="7">
        <v>0.22389999999999999</v>
      </c>
      <c r="N286" s="7">
        <v>0</v>
      </c>
      <c r="O286" s="7">
        <v>1</v>
      </c>
      <c r="P286" s="7">
        <v>1</v>
      </c>
      <c r="Q286" s="7" t="str">
        <f>TEXT(DATA_3_M[[#This Row],[WEEKDAY]]+1,"DDD")</f>
        <v>Thu</v>
      </c>
      <c r="R286" s="26">
        <f>IF(DATA_3_M[[#This Row],[TEMP]]="",AVERAGE(DATA_3_M[TEMP]),DATA_3_M[[#This Row],[TEMP]])</f>
        <v>0.14000000000000001</v>
      </c>
      <c r="S286" s="26">
        <f>ROUND(IF(DATA_3_M[[#This Row],[ATEMP]]="",AVERAGE(DATA_3_M[ATEMP]),DATA_3_M[[#This Row],[ATEMP]]),2)</f>
        <v>0.14000000000000001</v>
      </c>
      <c r="T286" s="48">
        <f>ROUND(IF(DATA_3_M[[#This Row],[HUM]]="",AVERAGE(DATA_3_M[HUM]),DATA_3_M[[#This Row],[HUM]]),2)</f>
        <v>0.59</v>
      </c>
      <c r="U286" s="64">
        <f>TIME(DATA_3_M[[#This Row],[HR]],,)</f>
        <v>0.16666666666666666</v>
      </c>
      <c r="V286" s="7" t="str">
        <f>TEXT(DATA_3_M[[#This Row],[DTEDAY]],"MMM")</f>
        <v>Feb</v>
      </c>
      <c r="W286" s="7" t="str">
        <f>TEXT(DATA_3_M[[#This Row],[DTEDAY]],"YYY")</f>
        <v>2011</v>
      </c>
      <c r="X286" s="7" t="str" cm="1">
        <f t="array" ref="X286">_xlfn.SWITCH(DATA_3_M[[#This Row],[WEATHERSIT]],1,"CLEAR SKY",2,"MIST SKY",3,"DARK SKY",4,"RAINY &amp; DARK SKY")</f>
        <v>MIST SKY</v>
      </c>
      <c r="Y286" s="7" t="str" cm="1">
        <f t="array" ref="Y286">_xlfn.SWITCH(DATA_3_M[[#This Row],[SEASON]],1,"WINTER",2,"SUMMER",3,"MONSOON",4,"POST MONSOON/AUTUMN")</f>
        <v>WINTER</v>
      </c>
    </row>
    <row r="287" spans="1:25" ht="12.75" x14ac:dyDescent="0.2">
      <c r="A287" s="7">
        <v>905</v>
      </c>
      <c r="B287" s="8">
        <v>40584</v>
      </c>
      <c r="C287" s="7">
        <v>1</v>
      </c>
      <c r="D287" s="7">
        <v>0</v>
      </c>
      <c r="E287" s="7">
        <v>2</v>
      </c>
      <c r="F287" s="7">
        <v>5</v>
      </c>
      <c r="G287" s="7" t="b">
        <v>0</v>
      </c>
      <c r="H287" s="7">
        <v>4</v>
      </c>
      <c r="I287" s="7">
        <v>2</v>
      </c>
      <c r="J287" s="26">
        <v>0.12</v>
      </c>
      <c r="K287" s="7">
        <v>0.1212</v>
      </c>
      <c r="L287" s="7">
        <v>0.5</v>
      </c>
      <c r="M287" s="7">
        <v>0.22389999999999999</v>
      </c>
      <c r="N287" s="7">
        <v>0</v>
      </c>
      <c r="O287" s="7">
        <v>6</v>
      </c>
      <c r="P287" s="7">
        <v>6</v>
      </c>
      <c r="Q287" s="7" t="str">
        <f>TEXT(DATA_3_M[[#This Row],[WEEKDAY]]+1,"DDD")</f>
        <v>Thu</v>
      </c>
      <c r="R287" s="26">
        <f>IF(DATA_3_M[[#This Row],[TEMP]]="",AVERAGE(DATA_3_M[TEMP]),DATA_3_M[[#This Row],[TEMP]])</f>
        <v>0.12</v>
      </c>
      <c r="S287" s="26">
        <f>ROUND(IF(DATA_3_M[[#This Row],[ATEMP]]="",AVERAGE(DATA_3_M[ATEMP]),DATA_3_M[[#This Row],[ATEMP]]),2)</f>
        <v>0.12</v>
      </c>
      <c r="T287" s="48">
        <f>ROUND(IF(DATA_3_M[[#This Row],[HUM]]="",AVERAGE(DATA_3_M[HUM]),DATA_3_M[[#This Row],[HUM]]),2)</f>
        <v>0.5</v>
      </c>
      <c r="U287" s="64">
        <f>TIME(DATA_3_M[[#This Row],[HR]],,)</f>
        <v>0.20833333333333334</v>
      </c>
      <c r="V287" s="7" t="str">
        <f>TEXT(DATA_3_M[[#This Row],[DTEDAY]],"MMM")</f>
        <v>Feb</v>
      </c>
      <c r="W287" s="7" t="str">
        <f>TEXT(DATA_3_M[[#This Row],[DTEDAY]],"YYY")</f>
        <v>2011</v>
      </c>
      <c r="X287" s="7" t="str" cm="1">
        <f t="array" ref="X287">_xlfn.SWITCH(DATA_3_M[[#This Row],[WEATHERSIT]],1,"CLEAR SKY",2,"MIST SKY",3,"DARK SKY",4,"RAINY &amp; DARK SKY")</f>
        <v>MIST SKY</v>
      </c>
      <c r="Y287" s="7" t="str" cm="1">
        <f t="array" ref="Y287">_xlfn.SWITCH(DATA_3_M[[#This Row],[SEASON]],1,"WINTER",2,"SUMMER",3,"MONSOON",4,"POST MONSOON/AUTUMN")</f>
        <v>WINTER</v>
      </c>
    </row>
    <row r="288" spans="1:25" ht="12.75" x14ac:dyDescent="0.2">
      <c r="A288" s="7">
        <v>906</v>
      </c>
      <c r="B288" s="8">
        <v>40584</v>
      </c>
      <c r="C288" s="7">
        <v>1</v>
      </c>
      <c r="D288" s="7">
        <v>0</v>
      </c>
      <c r="E288" s="7">
        <v>2</v>
      </c>
      <c r="F288" s="7">
        <v>6</v>
      </c>
      <c r="G288" s="7" t="b">
        <v>0</v>
      </c>
      <c r="H288" s="7">
        <v>4</v>
      </c>
      <c r="I288" s="7">
        <v>2</v>
      </c>
      <c r="J288" s="26">
        <v>0.12</v>
      </c>
      <c r="K288" s="7">
        <v>0.1212</v>
      </c>
      <c r="L288" s="7">
        <v>0.54</v>
      </c>
      <c r="M288" s="7">
        <v>0.28360000000000002</v>
      </c>
      <c r="N288" s="7">
        <v>0</v>
      </c>
      <c r="O288" s="7">
        <v>26</v>
      </c>
      <c r="P288" s="7">
        <v>26</v>
      </c>
      <c r="Q288" s="7" t="str">
        <f>TEXT(DATA_3_M[[#This Row],[WEEKDAY]]+1,"DDD")</f>
        <v>Thu</v>
      </c>
      <c r="R288" s="26">
        <f>IF(DATA_3_M[[#This Row],[TEMP]]="",AVERAGE(DATA_3_M[TEMP]),DATA_3_M[[#This Row],[TEMP]])</f>
        <v>0.12</v>
      </c>
      <c r="S288" s="26">
        <f>ROUND(IF(DATA_3_M[[#This Row],[ATEMP]]="",AVERAGE(DATA_3_M[ATEMP]),DATA_3_M[[#This Row],[ATEMP]]),2)</f>
        <v>0.12</v>
      </c>
      <c r="T288" s="48">
        <f>ROUND(IF(DATA_3_M[[#This Row],[HUM]]="",AVERAGE(DATA_3_M[HUM]),DATA_3_M[[#This Row],[HUM]]),2)</f>
        <v>0.54</v>
      </c>
      <c r="U288" s="64">
        <f>TIME(DATA_3_M[[#This Row],[HR]],,)</f>
        <v>0.25</v>
      </c>
      <c r="V288" s="7" t="str">
        <f>TEXT(DATA_3_M[[#This Row],[DTEDAY]],"MMM")</f>
        <v>Feb</v>
      </c>
      <c r="W288" s="7" t="str">
        <f>TEXT(DATA_3_M[[#This Row],[DTEDAY]],"YYY")</f>
        <v>2011</v>
      </c>
      <c r="X288" s="7" t="str" cm="1">
        <f t="array" ref="X288">_xlfn.SWITCH(DATA_3_M[[#This Row],[WEATHERSIT]],1,"CLEAR SKY",2,"MIST SKY",3,"DARK SKY",4,"RAINY &amp; DARK SKY")</f>
        <v>MIST SKY</v>
      </c>
      <c r="Y288" s="7" t="str" cm="1">
        <f t="array" ref="Y288">_xlfn.SWITCH(DATA_3_M[[#This Row],[SEASON]],1,"WINTER",2,"SUMMER",3,"MONSOON",4,"POST MONSOON/AUTUMN")</f>
        <v>WINTER</v>
      </c>
    </row>
    <row r="289" spans="1:25" ht="12.75" x14ac:dyDescent="0.2">
      <c r="A289" s="7">
        <v>907</v>
      </c>
      <c r="B289" s="8">
        <v>40584</v>
      </c>
      <c r="C289" s="7">
        <v>1</v>
      </c>
      <c r="D289" s="7">
        <v>0</v>
      </c>
      <c r="E289" s="7">
        <v>2</v>
      </c>
      <c r="F289" s="7">
        <v>7</v>
      </c>
      <c r="G289" s="7" t="b">
        <v>0</v>
      </c>
      <c r="H289" s="7">
        <v>4</v>
      </c>
      <c r="I289" s="7">
        <v>1</v>
      </c>
      <c r="J289" s="26">
        <v>0.1</v>
      </c>
      <c r="K289" s="7">
        <v>7.5800000000000006E-2</v>
      </c>
      <c r="L289" s="7">
        <v>0.5</v>
      </c>
      <c r="M289" s="7">
        <v>0.41789999999999999</v>
      </c>
      <c r="N289" s="7">
        <v>0</v>
      </c>
      <c r="O289" s="7">
        <v>99</v>
      </c>
      <c r="P289" s="7">
        <v>99</v>
      </c>
      <c r="Q289" s="7" t="str">
        <f>TEXT(DATA_3_M[[#This Row],[WEEKDAY]]+1,"DDD")</f>
        <v>Thu</v>
      </c>
      <c r="R289" s="26">
        <f>IF(DATA_3_M[[#This Row],[TEMP]]="",AVERAGE(DATA_3_M[TEMP]),DATA_3_M[[#This Row],[TEMP]])</f>
        <v>0.1</v>
      </c>
      <c r="S289" s="26">
        <f>ROUND(IF(DATA_3_M[[#This Row],[ATEMP]]="",AVERAGE(DATA_3_M[ATEMP]),DATA_3_M[[#This Row],[ATEMP]]),2)</f>
        <v>0.08</v>
      </c>
      <c r="T289" s="48">
        <f>ROUND(IF(DATA_3_M[[#This Row],[HUM]]="",AVERAGE(DATA_3_M[HUM]),DATA_3_M[[#This Row],[HUM]]),2)</f>
        <v>0.5</v>
      </c>
      <c r="U289" s="64">
        <f>TIME(DATA_3_M[[#This Row],[HR]],,)</f>
        <v>0.29166666666666669</v>
      </c>
      <c r="V289" s="7" t="str">
        <f>TEXT(DATA_3_M[[#This Row],[DTEDAY]],"MMM")</f>
        <v>Feb</v>
      </c>
      <c r="W289" s="7" t="str">
        <f>TEXT(DATA_3_M[[#This Row],[DTEDAY]],"YYY")</f>
        <v>2011</v>
      </c>
      <c r="X289" s="7" t="str" cm="1">
        <f t="array" ref="X289">_xlfn.SWITCH(DATA_3_M[[#This Row],[WEATHERSIT]],1,"CLEAR SKY",2,"MIST SKY",3,"DARK SKY",4,"RAINY &amp; DARK SKY")</f>
        <v>CLEAR SKY</v>
      </c>
      <c r="Y289" s="7" t="str" cm="1">
        <f t="array" ref="Y289">_xlfn.SWITCH(DATA_3_M[[#This Row],[SEASON]],1,"WINTER",2,"SUMMER",3,"MONSOON",4,"POST MONSOON/AUTUMN")</f>
        <v>WINTER</v>
      </c>
    </row>
    <row r="290" spans="1:25" ht="12.75" x14ac:dyDescent="0.2">
      <c r="A290" s="7">
        <v>908</v>
      </c>
      <c r="B290" s="8">
        <v>40584</v>
      </c>
      <c r="C290" s="7">
        <v>1</v>
      </c>
      <c r="D290" s="7">
        <v>0</v>
      </c>
      <c r="E290" s="7">
        <v>2</v>
      </c>
      <c r="F290" s="7">
        <v>8</v>
      </c>
      <c r="G290" s="7" t="b">
        <v>0</v>
      </c>
      <c r="H290" s="7">
        <v>4</v>
      </c>
      <c r="I290" s="7">
        <v>1</v>
      </c>
      <c r="J290" s="26">
        <v>0.1</v>
      </c>
      <c r="K290" s="7">
        <v>7.5800000000000006E-2</v>
      </c>
      <c r="L290" s="7">
        <v>0.49</v>
      </c>
      <c r="M290" s="7">
        <v>0.32840000000000003</v>
      </c>
      <c r="N290" s="7">
        <v>5</v>
      </c>
      <c r="O290" s="7">
        <v>173</v>
      </c>
      <c r="P290" s="7">
        <v>178</v>
      </c>
      <c r="Q290" s="7" t="str">
        <f>TEXT(DATA_3_M[[#This Row],[WEEKDAY]]+1,"DDD")</f>
        <v>Thu</v>
      </c>
      <c r="R290" s="26">
        <f>IF(DATA_3_M[[#This Row],[TEMP]]="",AVERAGE(DATA_3_M[TEMP]),DATA_3_M[[#This Row],[TEMP]])</f>
        <v>0.1</v>
      </c>
      <c r="S290" s="26">
        <f>ROUND(IF(DATA_3_M[[#This Row],[ATEMP]]="",AVERAGE(DATA_3_M[ATEMP]),DATA_3_M[[#This Row],[ATEMP]]),2)</f>
        <v>0.08</v>
      </c>
      <c r="T290" s="48">
        <f>ROUND(IF(DATA_3_M[[#This Row],[HUM]]="",AVERAGE(DATA_3_M[HUM]),DATA_3_M[[#This Row],[HUM]]),2)</f>
        <v>0.49</v>
      </c>
      <c r="U290" s="64">
        <f>TIME(DATA_3_M[[#This Row],[HR]],,)</f>
        <v>0.33333333333333331</v>
      </c>
      <c r="V290" s="7" t="str">
        <f>TEXT(DATA_3_M[[#This Row],[DTEDAY]],"MMM")</f>
        <v>Feb</v>
      </c>
      <c r="W290" s="7" t="str">
        <f>TEXT(DATA_3_M[[#This Row],[DTEDAY]],"YYY")</f>
        <v>2011</v>
      </c>
      <c r="X290" s="7" t="str" cm="1">
        <f t="array" ref="X290">_xlfn.SWITCH(DATA_3_M[[#This Row],[WEATHERSIT]],1,"CLEAR SKY",2,"MIST SKY",3,"DARK SKY",4,"RAINY &amp; DARK SKY")</f>
        <v>CLEAR SKY</v>
      </c>
      <c r="Y290" s="7" t="str" cm="1">
        <f t="array" ref="Y290">_xlfn.SWITCH(DATA_3_M[[#This Row],[SEASON]],1,"WINTER",2,"SUMMER",3,"MONSOON",4,"POST MONSOON/AUTUMN")</f>
        <v>WINTER</v>
      </c>
    </row>
    <row r="291" spans="1:25" ht="12.75" x14ac:dyDescent="0.2">
      <c r="A291" s="7">
        <v>909</v>
      </c>
      <c r="B291" s="8">
        <v>40584</v>
      </c>
      <c r="C291" s="7">
        <v>1</v>
      </c>
      <c r="D291" s="7">
        <v>0</v>
      </c>
      <c r="E291" s="7">
        <v>2</v>
      </c>
      <c r="F291" s="7">
        <v>9</v>
      </c>
      <c r="G291" s="7" t="b">
        <v>0</v>
      </c>
      <c r="H291" s="7">
        <v>4</v>
      </c>
      <c r="I291" s="7">
        <v>1</v>
      </c>
      <c r="J291" s="26">
        <v>0.12</v>
      </c>
      <c r="K291" s="7">
        <v>0.1061</v>
      </c>
      <c r="L291" s="7">
        <v>0.42</v>
      </c>
      <c r="M291" s="7">
        <v>0.35820000000000002</v>
      </c>
      <c r="N291" s="7">
        <v>1</v>
      </c>
      <c r="O291" s="7">
        <v>121</v>
      </c>
      <c r="P291" s="7">
        <v>122</v>
      </c>
      <c r="Q291" s="7" t="str">
        <f>TEXT(DATA_3_M[[#This Row],[WEEKDAY]]+1,"DDD")</f>
        <v>Thu</v>
      </c>
      <c r="R291" s="26">
        <f>IF(DATA_3_M[[#This Row],[TEMP]]="",AVERAGE(DATA_3_M[TEMP]),DATA_3_M[[#This Row],[TEMP]])</f>
        <v>0.12</v>
      </c>
      <c r="S291" s="26">
        <f>ROUND(IF(DATA_3_M[[#This Row],[ATEMP]]="",AVERAGE(DATA_3_M[ATEMP]),DATA_3_M[[#This Row],[ATEMP]]),2)</f>
        <v>0.11</v>
      </c>
      <c r="T291" s="48">
        <f>ROUND(IF(DATA_3_M[[#This Row],[HUM]]="",AVERAGE(DATA_3_M[HUM]),DATA_3_M[[#This Row],[HUM]]),2)</f>
        <v>0.42</v>
      </c>
      <c r="U291" s="64">
        <f>TIME(DATA_3_M[[#This Row],[HR]],,)</f>
        <v>0.375</v>
      </c>
      <c r="V291" s="7" t="str">
        <f>TEXT(DATA_3_M[[#This Row],[DTEDAY]],"MMM")</f>
        <v>Feb</v>
      </c>
      <c r="W291" s="7" t="str">
        <f>TEXT(DATA_3_M[[#This Row],[DTEDAY]],"YYY")</f>
        <v>2011</v>
      </c>
      <c r="X291" s="7" t="str" cm="1">
        <f t="array" ref="X291">_xlfn.SWITCH(DATA_3_M[[#This Row],[WEATHERSIT]],1,"CLEAR SKY",2,"MIST SKY",3,"DARK SKY",4,"RAINY &amp; DARK SKY")</f>
        <v>CLEAR SKY</v>
      </c>
      <c r="Y291" s="7" t="str" cm="1">
        <f t="array" ref="Y291">_xlfn.SWITCH(DATA_3_M[[#This Row],[SEASON]],1,"WINTER",2,"SUMMER",3,"MONSOON",4,"POST MONSOON/AUTUMN")</f>
        <v>WINTER</v>
      </c>
    </row>
    <row r="292" spans="1:25" ht="12.75" x14ac:dyDescent="0.2">
      <c r="A292" s="7">
        <v>910</v>
      </c>
      <c r="B292" s="8">
        <v>40584</v>
      </c>
      <c r="C292" s="7">
        <v>1</v>
      </c>
      <c r="D292" s="7">
        <v>0</v>
      </c>
      <c r="E292" s="7">
        <v>2</v>
      </c>
      <c r="F292" s="7">
        <v>10</v>
      </c>
      <c r="G292" s="7" t="b">
        <v>0</v>
      </c>
      <c r="H292" s="7">
        <v>4</v>
      </c>
      <c r="I292" s="7">
        <v>1</v>
      </c>
      <c r="J292" s="26">
        <v>0.12</v>
      </c>
      <c r="K292" s="7">
        <v>0.1061</v>
      </c>
      <c r="L292" s="7">
        <v>0.42</v>
      </c>
      <c r="M292" s="7">
        <v>0.29849999999999999</v>
      </c>
      <c r="N292" s="7">
        <v>1</v>
      </c>
      <c r="O292" s="7">
        <v>34</v>
      </c>
      <c r="P292" s="7">
        <v>35</v>
      </c>
      <c r="Q292" s="7" t="str">
        <f>TEXT(DATA_3_M[[#This Row],[WEEKDAY]]+1,"DDD")</f>
        <v>Thu</v>
      </c>
      <c r="R292" s="26">
        <f>IF(DATA_3_M[[#This Row],[TEMP]]="",AVERAGE(DATA_3_M[TEMP]),DATA_3_M[[#This Row],[TEMP]])</f>
        <v>0.12</v>
      </c>
      <c r="S292" s="26">
        <f>ROUND(IF(DATA_3_M[[#This Row],[ATEMP]]="",AVERAGE(DATA_3_M[ATEMP]),DATA_3_M[[#This Row],[ATEMP]]),2)</f>
        <v>0.11</v>
      </c>
      <c r="T292" s="48">
        <f>ROUND(IF(DATA_3_M[[#This Row],[HUM]]="",AVERAGE(DATA_3_M[HUM]),DATA_3_M[[#This Row],[HUM]]),2)</f>
        <v>0.42</v>
      </c>
      <c r="U292" s="64">
        <f>TIME(DATA_3_M[[#This Row],[HR]],,)</f>
        <v>0.41666666666666669</v>
      </c>
      <c r="V292" s="7" t="str">
        <f>TEXT(DATA_3_M[[#This Row],[DTEDAY]],"MMM")</f>
        <v>Feb</v>
      </c>
      <c r="W292" s="7" t="str">
        <f>TEXT(DATA_3_M[[#This Row],[DTEDAY]],"YYY")</f>
        <v>2011</v>
      </c>
      <c r="X292" s="7" t="str" cm="1">
        <f t="array" ref="X292">_xlfn.SWITCH(DATA_3_M[[#This Row],[WEATHERSIT]],1,"CLEAR SKY",2,"MIST SKY",3,"DARK SKY",4,"RAINY &amp; DARK SKY")</f>
        <v>CLEAR SKY</v>
      </c>
      <c r="Y292" s="7" t="str" cm="1">
        <f t="array" ref="Y292">_xlfn.SWITCH(DATA_3_M[[#This Row],[SEASON]],1,"WINTER",2,"SUMMER",3,"MONSOON",4,"POST MONSOON/AUTUMN")</f>
        <v>WINTER</v>
      </c>
    </row>
    <row r="293" spans="1:25" ht="12.75" x14ac:dyDescent="0.2">
      <c r="A293" s="7">
        <v>911</v>
      </c>
      <c r="B293" s="8">
        <v>40584</v>
      </c>
      <c r="C293" s="7">
        <v>1</v>
      </c>
      <c r="D293" s="7">
        <v>0</v>
      </c>
      <c r="E293" s="7">
        <v>2</v>
      </c>
      <c r="F293" s="7">
        <v>11</v>
      </c>
      <c r="G293" s="7" t="b">
        <v>0</v>
      </c>
      <c r="H293" s="7">
        <v>4</v>
      </c>
      <c r="I293" s="7">
        <v>1</v>
      </c>
      <c r="J293" s="26">
        <v>0.14000000000000001</v>
      </c>
      <c r="K293" s="7">
        <v>0.1212</v>
      </c>
      <c r="L293" s="7">
        <v>0.39</v>
      </c>
      <c r="M293" s="7">
        <v>0.35820000000000002</v>
      </c>
      <c r="N293" s="7">
        <v>1</v>
      </c>
      <c r="O293" s="7">
        <v>44</v>
      </c>
      <c r="P293" s="7">
        <v>45</v>
      </c>
      <c r="Q293" s="7" t="str">
        <f>TEXT(DATA_3_M[[#This Row],[WEEKDAY]]+1,"DDD")</f>
        <v>Thu</v>
      </c>
      <c r="R293" s="26">
        <f>IF(DATA_3_M[[#This Row],[TEMP]]="",AVERAGE(DATA_3_M[TEMP]),DATA_3_M[[#This Row],[TEMP]])</f>
        <v>0.14000000000000001</v>
      </c>
      <c r="S293" s="26">
        <f>ROUND(IF(DATA_3_M[[#This Row],[ATEMP]]="",AVERAGE(DATA_3_M[ATEMP]),DATA_3_M[[#This Row],[ATEMP]]),2)</f>
        <v>0.12</v>
      </c>
      <c r="T293" s="48">
        <f>ROUND(IF(DATA_3_M[[#This Row],[HUM]]="",AVERAGE(DATA_3_M[HUM]),DATA_3_M[[#This Row],[HUM]]),2)</f>
        <v>0.39</v>
      </c>
      <c r="U293" s="64">
        <f>TIME(DATA_3_M[[#This Row],[HR]],,)</f>
        <v>0.45833333333333331</v>
      </c>
      <c r="V293" s="7" t="str">
        <f>TEXT(DATA_3_M[[#This Row],[DTEDAY]],"MMM")</f>
        <v>Feb</v>
      </c>
      <c r="W293" s="7" t="str">
        <f>TEXT(DATA_3_M[[#This Row],[DTEDAY]],"YYY")</f>
        <v>2011</v>
      </c>
      <c r="X293" s="7" t="str" cm="1">
        <f t="array" ref="X293">_xlfn.SWITCH(DATA_3_M[[#This Row],[WEATHERSIT]],1,"CLEAR SKY",2,"MIST SKY",3,"DARK SKY",4,"RAINY &amp; DARK SKY")</f>
        <v>CLEAR SKY</v>
      </c>
      <c r="Y293" s="7" t="str" cm="1">
        <f t="array" ref="Y293">_xlfn.SWITCH(DATA_3_M[[#This Row],[SEASON]],1,"WINTER",2,"SUMMER",3,"MONSOON",4,"POST MONSOON/AUTUMN")</f>
        <v>WINTER</v>
      </c>
    </row>
    <row r="294" spans="1:25" ht="12.75" x14ac:dyDescent="0.2">
      <c r="A294" s="7">
        <v>912</v>
      </c>
      <c r="B294" s="8">
        <v>40584</v>
      </c>
      <c r="C294" s="7">
        <v>1</v>
      </c>
      <c r="D294" s="7">
        <v>0</v>
      </c>
      <c r="E294" s="7">
        <v>2</v>
      </c>
      <c r="F294" s="7">
        <v>12</v>
      </c>
      <c r="G294" s="7" t="b">
        <v>0</v>
      </c>
      <c r="H294" s="7">
        <v>4</v>
      </c>
      <c r="I294" s="7">
        <v>1</v>
      </c>
      <c r="J294" s="26">
        <v>0.16</v>
      </c>
      <c r="K294" s="7">
        <v>0.13639999999999999</v>
      </c>
      <c r="L294" s="7">
        <v>0.34</v>
      </c>
      <c r="M294" s="7">
        <v>0.3881</v>
      </c>
      <c r="N294" s="7">
        <v>4</v>
      </c>
      <c r="O294" s="7">
        <v>65</v>
      </c>
      <c r="P294" s="7">
        <v>69</v>
      </c>
      <c r="Q294" s="7" t="str">
        <f>TEXT(DATA_3_M[[#This Row],[WEEKDAY]]+1,"DDD")</f>
        <v>Thu</v>
      </c>
      <c r="R294" s="26">
        <f>IF(DATA_3_M[[#This Row],[TEMP]]="",AVERAGE(DATA_3_M[TEMP]),DATA_3_M[[#This Row],[TEMP]])</f>
        <v>0.16</v>
      </c>
      <c r="S294" s="26">
        <f>ROUND(IF(DATA_3_M[[#This Row],[ATEMP]]="",AVERAGE(DATA_3_M[ATEMP]),DATA_3_M[[#This Row],[ATEMP]]),2)</f>
        <v>0.14000000000000001</v>
      </c>
      <c r="T294" s="48">
        <f>ROUND(IF(DATA_3_M[[#This Row],[HUM]]="",AVERAGE(DATA_3_M[HUM]),DATA_3_M[[#This Row],[HUM]]),2)</f>
        <v>0.34</v>
      </c>
      <c r="U294" s="64">
        <f>TIME(DATA_3_M[[#This Row],[HR]],,)</f>
        <v>0.5</v>
      </c>
      <c r="V294" s="7" t="str">
        <f>TEXT(DATA_3_M[[#This Row],[DTEDAY]],"MMM")</f>
        <v>Feb</v>
      </c>
      <c r="W294" s="7" t="str">
        <f>TEXT(DATA_3_M[[#This Row],[DTEDAY]],"YYY")</f>
        <v>2011</v>
      </c>
      <c r="X294" s="7" t="str" cm="1">
        <f t="array" ref="X294">_xlfn.SWITCH(DATA_3_M[[#This Row],[WEATHERSIT]],1,"CLEAR SKY",2,"MIST SKY",3,"DARK SKY",4,"RAINY &amp; DARK SKY")</f>
        <v>CLEAR SKY</v>
      </c>
      <c r="Y294" s="7" t="str" cm="1">
        <f t="array" ref="Y294">_xlfn.SWITCH(DATA_3_M[[#This Row],[SEASON]],1,"WINTER",2,"SUMMER",3,"MONSOON",4,"POST MONSOON/AUTUMN")</f>
        <v>WINTER</v>
      </c>
    </row>
    <row r="295" spans="1:25" ht="12.75" x14ac:dyDescent="0.2">
      <c r="A295" s="7">
        <v>913</v>
      </c>
      <c r="B295" s="8">
        <v>40584</v>
      </c>
      <c r="C295" s="7">
        <v>1</v>
      </c>
      <c r="D295" s="7">
        <v>0</v>
      </c>
      <c r="E295" s="7">
        <v>2</v>
      </c>
      <c r="F295" s="7">
        <v>13</v>
      </c>
      <c r="G295" s="7" t="b">
        <v>0</v>
      </c>
      <c r="H295" s="7">
        <v>4</v>
      </c>
      <c r="I295" s="7">
        <v>1</v>
      </c>
      <c r="J295" s="26">
        <v>0.18</v>
      </c>
      <c r="K295" s="7">
        <v>0.16669999999999999</v>
      </c>
      <c r="L295" s="7">
        <v>0.28999999999999998</v>
      </c>
      <c r="M295" s="7">
        <v>0.29849999999999999</v>
      </c>
      <c r="N295" s="7">
        <v>3</v>
      </c>
      <c r="O295" s="7">
        <v>59</v>
      </c>
      <c r="P295" s="7">
        <v>62</v>
      </c>
      <c r="Q295" s="7" t="str">
        <f>TEXT(DATA_3_M[[#This Row],[WEEKDAY]]+1,"DDD")</f>
        <v>Thu</v>
      </c>
      <c r="R295" s="26">
        <f>IF(DATA_3_M[[#This Row],[TEMP]]="",AVERAGE(DATA_3_M[TEMP]),DATA_3_M[[#This Row],[TEMP]])</f>
        <v>0.18</v>
      </c>
      <c r="S295" s="26">
        <f>ROUND(IF(DATA_3_M[[#This Row],[ATEMP]]="",AVERAGE(DATA_3_M[ATEMP]),DATA_3_M[[#This Row],[ATEMP]]),2)</f>
        <v>0.17</v>
      </c>
      <c r="T295" s="48">
        <f>ROUND(IF(DATA_3_M[[#This Row],[HUM]]="",AVERAGE(DATA_3_M[HUM]),DATA_3_M[[#This Row],[HUM]]),2)</f>
        <v>0.28999999999999998</v>
      </c>
      <c r="U295" s="64">
        <f>TIME(DATA_3_M[[#This Row],[HR]],,)</f>
        <v>0.54166666666666663</v>
      </c>
      <c r="V295" s="7" t="str">
        <f>TEXT(DATA_3_M[[#This Row],[DTEDAY]],"MMM")</f>
        <v>Feb</v>
      </c>
      <c r="W295" s="7" t="str">
        <f>TEXT(DATA_3_M[[#This Row],[DTEDAY]],"YYY")</f>
        <v>2011</v>
      </c>
      <c r="X295" s="7" t="str" cm="1">
        <f t="array" ref="X295">_xlfn.SWITCH(DATA_3_M[[#This Row],[WEATHERSIT]],1,"CLEAR SKY",2,"MIST SKY",3,"DARK SKY",4,"RAINY &amp; DARK SKY")</f>
        <v>CLEAR SKY</v>
      </c>
      <c r="Y295" s="7" t="str" cm="1">
        <f t="array" ref="Y295">_xlfn.SWITCH(DATA_3_M[[#This Row],[SEASON]],1,"WINTER",2,"SUMMER",3,"MONSOON",4,"POST MONSOON/AUTUMN")</f>
        <v>WINTER</v>
      </c>
    </row>
    <row r="296" spans="1:25" ht="12.75" x14ac:dyDescent="0.2">
      <c r="A296" s="7">
        <v>914</v>
      </c>
      <c r="B296" s="8">
        <v>40584</v>
      </c>
      <c r="C296" s="7">
        <v>1</v>
      </c>
      <c r="D296" s="7">
        <v>0</v>
      </c>
      <c r="E296" s="7">
        <v>2</v>
      </c>
      <c r="F296" s="7">
        <v>14</v>
      </c>
      <c r="G296" s="7" t="b">
        <v>0</v>
      </c>
      <c r="H296" s="7">
        <v>4</v>
      </c>
      <c r="I296" s="7">
        <v>1</v>
      </c>
      <c r="J296" s="26">
        <v>0.2</v>
      </c>
      <c r="K296" s="7">
        <v>0.18179999999999999</v>
      </c>
      <c r="L296" s="7">
        <v>0.27</v>
      </c>
      <c r="M296" s="7">
        <v>0.28360000000000002</v>
      </c>
      <c r="N296" s="7">
        <v>6</v>
      </c>
      <c r="O296" s="7">
        <v>42</v>
      </c>
      <c r="P296" s="7">
        <v>48</v>
      </c>
      <c r="Q296" s="7" t="str">
        <f>TEXT(DATA_3_M[[#This Row],[WEEKDAY]]+1,"DDD")</f>
        <v>Thu</v>
      </c>
      <c r="R296" s="26">
        <f>IF(DATA_3_M[[#This Row],[TEMP]]="",AVERAGE(DATA_3_M[TEMP]),DATA_3_M[[#This Row],[TEMP]])</f>
        <v>0.2</v>
      </c>
      <c r="S296" s="26">
        <f>ROUND(IF(DATA_3_M[[#This Row],[ATEMP]]="",AVERAGE(DATA_3_M[ATEMP]),DATA_3_M[[#This Row],[ATEMP]]),2)</f>
        <v>0.18</v>
      </c>
      <c r="T296" s="48">
        <f>ROUND(IF(DATA_3_M[[#This Row],[HUM]]="",AVERAGE(DATA_3_M[HUM]),DATA_3_M[[#This Row],[HUM]]),2)</f>
        <v>0.27</v>
      </c>
      <c r="U296" s="64">
        <f>TIME(DATA_3_M[[#This Row],[HR]],,)</f>
        <v>0.58333333333333337</v>
      </c>
      <c r="V296" s="7" t="str">
        <f>TEXT(DATA_3_M[[#This Row],[DTEDAY]],"MMM")</f>
        <v>Feb</v>
      </c>
      <c r="W296" s="7" t="str">
        <f>TEXT(DATA_3_M[[#This Row],[DTEDAY]],"YYY")</f>
        <v>2011</v>
      </c>
      <c r="X296" s="7" t="str" cm="1">
        <f t="array" ref="X296">_xlfn.SWITCH(DATA_3_M[[#This Row],[WEATHERSIT]],1,"CLEAR SKY",2,"MIST SKY",3,"DARK SKY",4,"RAINY &amp; DARK SKY")</f>
        <v>CLEAR SKY</v>
      </c>
      <c r="Y296" s="7" t="str" cm="1">
        <f t="array" ref="Y296">_xlfn.SWITCH(DATA_3_M[[#This Row],[SEASON]],1,"WINTER",2,"SUMMER",3,"MONSOON",4,"POST MONSOON/AUTUMN")</f>
        <v>WINTER</v>
      </c>
    </row>
    <row r="297" spans="1:25" ht="12.75" x14ac:dyDescent="0.2">
      <c r="A297" s="7">
        <v>915</v>
      </c>
      <c r="B297" s="8">
        <v>40584</v>
      </c>
      <c r="C297" s="7">
        <v>1</v>
      </c>
      <c r="D297" s="7">
        <v>0</v>
      </c>
      <c r="E297" s="7">
        <v>2</v>
      </c>
      <c r="F297" s="7">
        <v>15</v>
      </c>
      <c r="G297" s="7" t="b">
        <v>0</v>
      </c>
      <c r="H297" s="7">
        <v>4</v>
      </c>
      <c r="I297" s="7">
        <v>1</v>
      </c>
      <c r="J297" s="26">
        <v>0.2</v>
      </c>
      <c r="K297" s="7">
        <v>0.19700000000000001</v>
      </c>
      <c r="L297" s="7">
        <v>0.25</v>
      </c>
      <c r="M297" s="7">
        <v>0.25369999999999998</v>
      </c>
      <c r="N297" s="7">
        <v>0</v>
      </c>
      <c r="O297" s="7">
        <v>50</v>
      </c>
      <c r="P297" s="7">
        <v>50</v>
      </c>
      <c r="Q297" s="7" t="str">
        <f>TEXT(DATA_3_M[[#This Row],[WEEKDAY]]+1,"DDD")</f>
        <v>Thu</v>
      </c>
      <c r="R297" s="26">
        <f>IF(DATA_3_M[[#This Row],[TEMP]]="",AVERAGE(DATA_3_M[TEMP]),DATA_3_M[[#This Row],[TEMP]])</f>
        <v>0.2</v>
      </c>
      <c r="S297" s="26">
        <f>ROUND(IF(DATA_3_M[[#This Row],[ATEMP]]="",AVERAGE(DATA_3_M[ATEMP]),DATA_3_M[[#This Row],[ATEMP]]),2)</f>
        <v>0.2</v>
      </c>
      <c r="T297" s="48">
        <f>ROUND(IF(DATA_3_M[[#This Row],[HUM]]="",AVERAGE(DATA_3_M[HUM]),DATA_3_M[[#This Row],[HUM]]),2)</f>
        <v>0.25</v>
      </c>
      <c r="U297" s="64">
        <f>TIME(DATA_3_M[[#This Row],[HR]],,)</f>
        <v>0.625</v>
      </c>
      <c r="V297" s="7" t="str">
        <f>TEXT(DATA_3_M[[#This Row],[DTEDAY]],"MMM")</f>
        <v>Feb</v>
      </c>
      <c r="W297" s="7" t="str">
        <f>TEXT(DATA_3_M[[#This Row],[DTEDAY]],"YYY")</f>
        <v>2011</v>
      </c>
      <c r="X297" s="7" t="str" cm="1">
        <f t="array" ref="X297">_xlfn.SWITCH(DATA_3_M[[#This Row],[WEATHERSIT]],1,"CLEAR SKY",2,"MIST SKY",3,"DARK SKY",4,"RAINY &amp; DARK SKY")</f>
        <v>CLEAR SKY</v>
      </c>
      <c r="Y297" s="7" t="str" cm="1">
        <f t="array" ref="Y297">_xlfn.SWITCH(DATA_3_M[[#This Row],[SEASON]],1,"WINTER",2,"SUMMER",3,"MONSOON",4,"POST MONSOON/AUTUMN")</f>
        <v>WINTER</v>
      </c>
    </row>
    <row r="298" spans="1:25" ht="12.75" x14ac:dyDescent="0.2">
      <c r="A298" s="7">
        <v>916</v>
      </c>
      <c r="B298" s="8">
        <v>40584</v>
      </c>
      <c r="C298" s="7">
        <v>1</v>
      </c>
      <c r="D298" s="7">
        <v>0</v>
      </c>
      <c r="E298" s="7">
        <v>2</v>
      </c>
      <c r="F298" s="7">
        <v>16</v>
      </c>
      <c r="G298" s="7" t="b">
        <v>0</v>
      </c>
      <c r="H298" s="7">
        <v>4</v>
      </c>
      <c r="I298" s="7">
        <v>1</v>
      </c>
      <c r="J298" s="26">
        <v>0.2</v>
      </c>
      <c r="K298" s="7">
        <v>0.18179999999999999</v>
      </c>
      <c r="L298" s="7">
        <v>0.27</v>
      </c>
      <c r="M298" s="7">
        <v>0.29849999999999999</v>
      </c>
      <c r="N298" s="7">
        <v>4</v>
      </c>
      <c r="O298" s="7">
        <v>76</v>
      </c>
      <c r="P298" s="7">
        <v>80</v>
      </c>
      <c r="Q298" s="7" t="str">
        <f>TEXT(DATA_3_M[[#This Row],[WEEKDAY]]+1,"DDD")</f>
        <v>Thu</v>
      </c>
      <c r="R298" s="26">
        <f>IF(DATA_3_M[[#This Row],[TEMP]]="",AVERAGE(DATA_3_M[TEMP]),DATA_3_M[[#This Row],[TEMP]])</f>
        <v>0.2</v>
      </c>
      <c r="S298" s="26">
        <f>ROUND(IF(DATA_3_M[[#This Row],[ATEMP]]="",AVERAGE(DATA_3_M[ATEMP]),DATA_3_M[[#This Row],[ATEMP]]),2)</f>
        <v>0.18</v>
      </c>
      <c r="T298" s="48">
        <f>ROUND(IF(DATA_3_M[[#This Row],[HUM]]="",AVERAGE(DATA_3_M[HUM]),DATA_3_M[[#This Row],[HUM]]),2)</f>
        <v>0.27</v>
      </c>
      <c r="U298" s="64">
        <f>TIME(DATA_3_M[[#This Row],[HR]],,)</f>
        <v>0.66666666666666663</v>
      </c>
      <c r="V298" s="7" t="str">
        <f>TEXT(DATA_3_M[[#This Row],[DTEDAY]],"MMM")</f>
        <v>Feb</v>
      </c>
      <c r="W298" s="7" t="str">
        <f>TEXT(DATA_3_M[[#This Row],[DTEDAY]],"YYY")</f>
        <v>2011</v>
      </c>
      <c r="X298" s="7" t="str" cm="1">
        <f t="array" ref="X298">_xlfn.SWITCH(DATA_3_M[[#This Row],[WEATHERSIT]],1,"CLEAR SKY",2,"MIST SKY",3,"DARK SKY",4,"RAINY &amp; DARK SKY")</f>
        <v>CLEAR SKY</v>
      </c>
      <c r="Y298" s="7" t="str" cm="1">
        <f t="array" ref="Y298">_xlfn.SWITCH(DATA_3_M[[#This Row],[SEASON]],1,"WINTER",2,"SUMMER",3,"MONSOON",4,"POST MONSOON/AUTUMN")</f>
        <v>WINTER</v>
      </c>
    </row>
    <row r="299" spans="1:25" ht="12.75" x14ac:dyDescent="0.2">
      <c r="A299" s="7">
        <v>917</v>
      </c>
      <c r="B299" s="8">
        <v>40584</v>
      </c>
      <c r="C299" s="7">
        <v>1</v>
      </c>
      <c r="D299" s="7">
        <v>0</v>
      </c>
      <c r="E299" s="7">
        <v>2</v>
      </c>
      <c r="F299" s="7">
        <v>17</v>
      </c>
      <c r="G299" s="7" t="b">
        <v>0</v>
      </c>
      <c r="H299" s="7">
        <v>4</v>
      </c>
      <c r="I299" s="7">
        <v>1</v>
      </c>
      <c r="J299" s="26">
        <v>0.18</v>
      </c>
      <c r="K299" s="7">
        <v>0.18179999999999999</v>
      </c>
      <c r="L299" s="7">
        <v>0.26</v>
      </c>
      <c r="M299" s="7">
        <v>0.19400000000000001</v>
      </c>
      <c r="N299" s="7">
        <v>6</v>
      </c>
      <c r="O299" s="7">
        <v>159</v>
      </c>
      <c r="P299" s="7">
        <v>165</v>
      </c>
      <c r="Q299" s="7" t="str">
        <f>TEXT(DATA_3_M[[#This Row],[WEEKDAY]]+1,"DDD")</f>
        <v>Thu</v>
      </c>
      <c r="R299" s="26">
        <f>IF(DATA_3_M[[#This Row],[TEMP]]="",AVERAGE(DATA_3_M[TEMP]),DATA_3_M[[#This Row],[TEMP]])</f>
        <v>0.18</v>
      </c>
      <c r="S299" s="26">
        <f>ROUND(IF(DATA_3_M[[#This Row],[ATEMP]]="",AVERAGE(DATA_3_M[ATEMP]),DATA_3_M[[#This Row],[ATEMP]]),2)</f>
        <v>0.18</v>
      </c>
      <c r="T299" s="48">
        <f>ROUND(IF(DATA_3_M[[#This Row],[HUM]]="",AVERAGE(DATA_3_M[HUM]),DATA_3_M[[#This Row],[HUM]]),2)</f>
        <v>0.26</v>
      </c>
      <c r="U299" s="64">
        <f>TIME(DATA_3_M[[#This Row],[HR]],,)</f>
        <v>0.70833333333333337</v>
      </c>
      <c r="V299" s="7" t="str">
        <f>TEXT(DATA_3_M[[#This Row],[DTEDAY]],"MMM")</f>
        <v>Feb</v>
      </c>
      <c r="W299" s="7" t="str">
        <f>TEXT(DATA_3_M[[#This Row],[DTEDAY]],"YYY")</f>
        <v>2011</v>
      </c>
      <c r="X299" s="7" t="str" cm="1">
        <f t="array" ref="X299">_xlfn.SWITCH(DATA_3_M[[#This Row],[WEATHERSIT]],1,"CLEAR SKY",2,"MIST SKY",3,"DARK SKY",4,"RAINY &amp; DARK SKY")</f>
        <v>CLEAR SKY</v>
      </c>
      <c r="Y299" s="7" t="str" cm="1">
        <f t="array" ref="Y299">_xlfn.SWITCH(DATA_3_M[[#This Row],[SEASON]],1,"WINTER",2,"SUMMER",3,"MONSOON",4,"POST MONSOON/AUTUMN")</f>
        <v>WINTER</v>
      </c>
    </row>
    <row r="300" spans="1:25" ht="12.75" x14ac:dyDescent="0.2">
      <c r="A300" s="7">
        <v>918</v>
      </c>
      <c r="B300" s="8">
        <v>40584</v>
      </c>
      <c r="C300" s="7">
        <v>1</v>
      </c>
      <c r="D300" s="7">
        <v>0</v>
      </c>
      <c r="E300" s="7">
        <v>2</v>
      </c>
      <c r="F300" s="7">
        <v>18</v>
      </c>
      <c r="G300" s="7" t="b">
        <v>0</v>
      </c>
      <c r="H300" s="7">
        <v>4</v>
      </c>
      <c r="I300" s="7">
        <v>1</v>
      </c>
      <c r="J300" s="26">
        <v>0.16</v>
      </c>
      <c r="K300" s="7">
        <v>0.18179999999999999</v>
      </c>
      <c r="L300" s="7">
        <v>0.28000000000000003</v>
      </c>
      <c r="M300" s="7">
        <v>0.1343</v>
      </c>
      <c r="N300" s="7">
        <v>3</v>
      </c>
      <c r="O300" s="7">
        <v>157</v>
      </c>
      <c r="P300" s="7">
        <v>160</v>
      </c>
      <c r="Q300" s="7" t="str">
        <f>TEXT(DATA_3_M[[#This Row],[WEEKDAY]]+1,"DDD")</f>
        <v>Thu</v>
      </c>
      <c r="R300" s="26">
        <f>IF(DATA_3_M[[#This Row],[TEMP]]="",AVERAGE(DATA_3_M[TEMP]),DATA_3_M[[#This Row],[TEMP]])</f>
        <v>0.16</v>
      </c>
      <c r="S300" s="26">
        <f>ROUND(IF(DATA_3_M[[#This Row],[ATEMP]]="",AVERAGE(DATA_3_M[ATEMP]),DATA_3_M[[#This Row],[ATEMP]]),2)</f>
        <v>0.18</v>
      </c>
      <c r="T300" s="48">
        <f>ROUND(IF(DATA_3_M[[#This Row],[HUM]]="",AVERAGE(DATA_3_M[HUM]),DATA_3_M[[#This Row],[HUM]]),2)</f>
        <v>0.28000000000000003</v>
      </c>
      <c r="U300" s="64">
        <f>TIME(DATA_3_M[[#This Row],[HR]],,)</f>
        <v>0.75</v>
      </c>
      <c r="V300" s="7" t="str">
        <f>TEXT(DATA_3_M[[#This Row],[DTEDAY]],"MMM")</f>
        <v>Feb</v>
      </c>
      <c r="W300" s="7" t="str">
        <f>TEXT(DATA_3_M[[#This Row],[DTEDAY]],"YYY")</f>
        <v>2011</v>
      </c>
      <c r="X300" s="7" t="str" cm="1">
        <f t="array" ref="X300">_xlfn.SWITCH(DATA_3_M[[#This Row],[WEATHERSIT]],1,"CLEAR SKY",2,"MIST SKY",3,"DARK SKY",4,"RAINY &amp; DARK SKY")</f>
        <v>CLEAR SKY</v>
      </c>
      <c r="Y300" s="7" t="str" cm="1">
        <f t="array" ref="Y300">_xlfn.SWITCH(DATA_3_M[[#This Row],[SEASON]],1,"WINTER",2,"SUMMER",3,"MONSOON",4,"POST MONSOON/AUTUMN")</f>
        <v>WINTER</v>
      </c>
    </row>
    <row r="301" spans="1:25" ht="12.75" x14ac:dyDescent="0.2">
      <c r="A301" s="7">
        <v>919</v>
      </c>
      <c r="B301" s="8">
        <v>40584</v>
      </c>
      <c r="C301" s="7">
        <v>1</v>
      </c>
      <c r="D301" s="7">
        <v>0</v>
      </c>
      <c r="E301" s="7">
        <v>2</v>
      </c>
      <c r="F301" s="7">
        <v>19</v>
      </c>
      <c r="G301" s="7" t="b">
        <v>0</v>
      </c>
      <c r="H301" s="7">
        <v>4</v>
      </c>
      <c r="I301" s="7">
        <v>1</v>
      </c>
      <c r="J301" s="26">
        <v>0.14000000000000001</v>
      </c>
      <c r="K301" s="7">
        <v>0.16669999999999999</v>
      </c>
      <c r="L301" s="7">
        <v>0.28000000000000003</v>
      </c>
      <c r="M301" s="7">
        <v>0.1045</v>
      </c>
      <c r="N301" s="7">
        <v>2</v>
      </c>
      <c r="O301" s="7">
        <v>110</v>
      </c>
      <c r="P301" s="7">
        <v>112</v>
      </c>
      <c r="Q301" s="7" t="str">
        <f>TEXT(DATA_3_M[[#This Row],[WEEKDAY]]+1,"DDD")</f>
        <v>Thu</v>
      </c>
      <c r="R301" s="26">
        <f>IF(DATA_3_M[[#This Row],[TEMP]]="",AVERAGE(DATA_3_M[TEMP]),DATA_3_M[[#This Row],[TEMP]])</f>
        <v>0.14000000000000001</v>
      </c>
      <c r="S301" s="26">
        <f>ROUND(IF(DATA_3_M[[#This Row],[ATEMP]]="",AVERAGE(DATA_3_M[ATEMP]),DATA_3_M[[#This Row],[ATEMP]]),2)</f>
        <v>0.17</v>
      </c>
      <c r="T301" s="48">
        <f>ROUND(IF(DATA_3_M[[#This Row],[HUM]]="",AVERAGE(DATA_3_M[HUM]),DATA_3_M[[#This Row],[HUM]]),2)</f>
        <v>0.28000000000000003</v>
      </c>
      <c r="U301" s="64">
        <f>TIME(DATA_3_M[[#This Row],[HR]],,)</f>
        <v>0.79166666666666663</v>
      </c>
      <c r="V301" s="7" t="str">
        <f>TEXT(DATA_3_M[[#This Row],[DTEDAY]],"MMM")</f>
        <v>Feb</v>
      </c>
      <c r="W301" s="7" t="str">
        <f>TEXT(DATA_3_M[[#This Row],[DTEDAY]],"YYY")</f>
        <v>2011</v>
      </c>
      <c r="X301" s="7" t="str" cm="1">
        <f t="array" ref="X301">_xlfn.SWITCH(DATA_3_M[[#This Row],[WEATHERSIT]],1,"CLEAR SKY",2,"MIST SKY",3,"DARK SKY",4,"RAINY &amp; DARK SKY")</f>
        <v>CLEAR SKY</v>
      </c>
      <c r="Y301" s="7" t="str" cm="1">
        <f t="array" ref="Y301">_xlfn.SWITCH(DATA_3_M[[#This Row],[SEASON]],1,"WINTER",2,"SUMMER",3,"MONSOON",4,"POST MONSOON/AUTUMN")</f>
        <v>WINTER</v>
      </c>
    </row>
    <row r="302" spans="1:25" ht="12.75" x14ac:dyDescent="0.2">
      <c r="A302" s="7">
        <v>920</v>
      </c>
      <c r="B302" s="8">
        <v>40584</v>
      </c>
      <c r="C302" s="7">
        <v>1</v>
      </c>
      <c r="D302" s="7">
        <v>0</v>
      </c>
      <c r="E302" s="7">
        <v>2</v>
      </c>
      <c r="F302" s="7">
        <v>20</v>
      </c>
      <c r="G302" s="7" t="b">
        <v>0</v>
      </c>
      <c r="H302" s="7">
        <v>4</v>
      </c>
      <c r="I302" s="7">
        <v>1</v>
      </c>
      <c r="J302" s="26">
        <v>0.14000000000000001</v>
      </c>
      <c r="K302" s="7">
        <v>0.18179999999999999</v>
      </c>
      <c r="L302" s="7">
        <v>0.31</v>
      </c>
      <c r="M302" s="7">
        <v>8.9599999999999999E-2</v>
      </c>
      <c r="N302" s="7">
        <v>4</v>
      </c>
      <c r="O302" s="7">
        <v>93</v>
      </c>
      <c r="P302" s="7">
        <v>97</v>
      </c>
      <c r="Q302" s="7" t="str">
        <f>TEXT(DATA_3_M[[#This Row],[WEEKDAY]]+1,"DDD")</f>
        <v>Thu</v>
      </c>
      <c r="R302" s="26">
        <f>IF(DATA_3_M[[#This Row],[TEMP]]="",AVERAGE(DATA_3_M[TEMP]),DATA_3_M[[#This Row],[TEMP]])</f>
        <v>0.14000000000000001</v>
      </c>
      <c r="S302" s="26">
        <f>ROUND(IF(DATA_3_M[[#This Row],[ATEMP]]="",AVERAGE(DATA_3_M[ATEMP]),DATA_3_M[[#This Row],[ATEMP]]),2)</f>
        <v>0.18</v>
      </c>
      <c r="T302" s="48">
        <f>ROUND(IF(DATA_3_M[[#This Row],[HUM]]="",AVERAGE(DATA_3_M[HUM]),DATA_3_M[[#This Row],[HUM]]),2)</f>
        <v>0.31</v>
      </c>
      <c r="U302" s="64">
        <f>TIME(DATA_3_M[[#This Row],[HR]],,)</f>
        <v>0.83333333333333337</v>
      </c>
      <c r="V302" s="7" t="str">
        <f>TEXT(DATA_3_M[[#This Row],[DTEDAY]],"MMM")</f>
        <v>Feb</v>
      </c>
      <c r="W302" s="7" t="str">
        <f>TEXT(DATA_3_M[[#This Row],[DTEDAY]],"YYY")</f>
        <v>2011</v>
      </c>
      <c r="X302" s="7" t="str" cm="1">
        <f t="array" ref="X302">_xlfn.SWITCH(DATA_3_M[[#This Row],[WEATHERSIT]],1,"CLEAR SKY",2,"MIST SKY",3,"DARK SKY",4,"RAINY &amp; DARK SKY")</f>
        <v>CLEAR SKY</v>
      </c>
      <c r="Y302" s="7" t="str" cm="1">
        <f t="array" ref="Y302">_xlfn.SWITCH(DATA_3_M[[#This Row],[SEASON]],1,"WINTER",2,"SUMMER",3,"MONSOON",4,"POST MONSOON/AUTUMN")</f>
        <v>WINTER</v>
      </c>
    </row>
    <row r="303" spans="1:25" ht="12.75" x14ac:dyDescent="0.2">
      <c r="A303" s="7">
        <v>921</v>
      </c>
      <c r="B303" s="8">
        <v>40584</v>
      </c>
      <c r="C303" s="7">
        <v>1</v>
      </c>
      <c r="D303" s="7">
        <v>0</v>
      </c>
      <c r="E303" s="7">
        <v>2</v>
      </c>
      <c r="F303" s="7">
        <v>21</v>
      </c>
      <c r="G303" s="7" t="b">
        <v>0</v>
      </c>
      <c r="H303" s="7">
        <v>4</v>
      </c>
      <c r="I303" s="7">
        <v>1</v>
      </c>
      <c r="J303" s="26">
        <v>0.14000000000000001</v>
      </c>
      <c r="K303" s="7">
        <v>0.21210000000000001</v>
      </c>
      <c r="L303" s="7">
        <v>0.39</v>
      </c>
      <c r="M303" s="23">
        <v>0</v>
      </c>
      <c r="N303" s="7">
        <v>2</v>
      </c>
      <c r="O303" s="7">
        <v>70</v>
      </c>
      <c r="P303" s="7">
        <v>72</v>
      </c>
      <c r="Q303" s="7" t="str">
        <f>TEXT(DATA_3_M[[#This Row],[WEEKDAY]]+1,"DDD")</f>
        <v>Thu</v>
      </c>
      <c r="R303" s="26">
        <f>IF(DATA_3_M[[#This Row],[TEMP]]="",AVERAGE(DATA_3_M[TEMP]),DATA_3_M[[#This Row],[TEMP]])</f>
        <v>0.14000000000000001</v>
      </c>
      <c r="S303" s="26">
        <f>ROUND(IF(DATA_3_M[[#This Row],[ATEMP]]="",AVERAGE(DATA_3_M[ATEMP]),DATA_3_M[[#This Row],[ATEMP]]),2)</f>
        <v>0.21</v>
      </c>
      <c r="T303" s="48">
        <f>ROUND(IF(DATA_3_M[[#This Row],[HUM]]="",AVERAGE(DATA_3_M[HUM]),DATA_3_M[[#This Row],[HUM]]),2)</f>
        <v>0.39</v>
      </c>
      <c r="U303" s="64">
        <f>TIME(DATA_3_M[[#This Row],[HR]],,)</f>
        <v>0.875</v>
      </c>
      <c r="V303" s="7" t="str">
        <f>TEXT(DATA_3_M[[#This Row],[DTEDAY]],"MMM")</f>
        <v>Feb</v>
      </c>
      <c r="W303" s="7" t="str">
        <f>TEXT(DATA_3_M[[#This Row],[DTEDAY]],"YYY")</f>
        <v>2011</v>
      </c>
      <c r="X303" s="7" t="str" cm="1">
        <f t="array" ref="X303">_xlfn.SWITCH(DATA_3_M[[#This Row],[WEATHERSIT]],1,"CLEAR SKY",2,"MIST SKY",3,"DARK SKY",4,"RAINY &amp; DARK SKY")</f>
        <v>CLEAR SKY</v>
      </c>
      <c r="Y303" s="7" t="str" cm="1">
        <f t="array" ref="Y303">_xlfn.SWITCH(DATA_3_M[[#This Row],[SEASON]],1,"WINTER",2,"SUMMER",3,"MONSOON",4,"POST MONSOON/AUTUMN")</f>
        <v>WINTER</v>
      </c>
    </row>
    <row r="304" spans="1:25" ht="12.75" x14ac:dyDescent="0.2">
      <c r="A304" s="7">
        <v>922</v>
      </c>
      <c r="B304" s="8">
        <v>40584</v>
      </c>
      <c r="C304" s="7">
        <v>1</v>
      </c>
      <c r="D304" s="7">
        <v>0</v>
      </c>
      <c r="E304" s="7">
        <v>2</v>
      </c>
      <c r="F304" s="7">
        <v>22</v>
      </c>
      <c r="G304" s="7" t="b">
        <v>0</v>
      </c>
      <c r="H304" s="7">
        <v>4</v>
      </c>
      <c r="I304" s="7">
        <v>1</v>
      </c>
      <c r="J304" s="26">
        <v>0.12</v>
      </c>
      <c r="K304" s="7">
        <v>0.19700000000000001</v>
      </c>
      <c r="L304" s="7">
        <v>0.39</v>
      </c>
      <c r="M304" s="23">
        <v>0</v>
      </c>
      <c r="N304" s="7">
        <v>4</v>
      </c>
      <c r="O304" s="7">
        <v>47</v>
      </c>
      <c r="P304" s="7">
        <v>51</v>
      </c>
      <c r="Q304" s="7" t="str">
        <f>TEXT(DATA_3_M[[#This Row],[WEEKDAY]]+1,"DDD")</f>
        <v>Thu</v>
      </c>
      <c r="R304" s="26">
        <f>IF(DATA_3_M[[#This Row],[TEMP]]="",AVERAGE(DATA_3_M[TEMP]),DATA_3_M[[#This Row],[TEMP]])</f>
        <v>0.12</v>
      </c>
      <c r="S304" s="26">
        <f>ROUND(IF(DATA_3_M[[#This Row],[ATEMP]]="",AVERAGE(DATA_3_M[ATEMP]),DATA_3_M[[#This Row],[ATEMP]]),2)</f>
        <v>0.2</v>
      </c>
      <c r="T304" s="48">
        <f>ROUND(IF(DATA_3_M[[#This Row],[HUM]]="",AVERAGE(DATA_3_M[HUM]),DATA_3_M[[#This Row],[HUM]]),2)</f>
        <v>0.39</v>
      </c>
      <c r="U304" s="64">
        <f>TIME(DATA_3_M[[#This Row],[HR]],,)</f>
        <v>0.91666666666666663</v>
      </c>
      <c r="V304" s="7" t="str">
        <f>TEXT(DATA_3_M[[#This Row],[DTEDAY]],"MMM")</f>
        <v>Feb</v>
      </c>
      <c r="W304" s="7" t="str">
        <f>TEXT(DATA_3_M[[#This Row],[DTEDAY]],"YYY")</f>
        <v>2011</v>
      </c>
      <c r="X304" s="7" t="str" cm="1">
        <f t="array" ref="X304">_xlfn.SWITCH(DATA_3_M[[#This Row],[WEATHERSIT]],1,"CLEAR SKY",2,"MIST SKY",3,"DARK SKY",4,"RAINY &amp; DARK SKY")</f>
        <v>CLEAR SKY</v>
      </c>
      <c r="Y304" s="7" t="str" cm="1">
        <f t="array" ref="Y304">_xlfn.SWITCH(DATA_3_M[[#This Row],[SEASON]],1,"WINTER",2,"SUMMER",3,"MONSOON",4,"POST MONSOON/AUTUMN")</f>
        <v>WINTER</v>
      </c>
    </row>
    <row r="305" spans="1:25" ht="12.75" x14ac:dyDescent="0.2">
      <c r="A305" s="7">
        <v>923</v>
      </c>
      <c r="B305" s="8">
        <v>40584</v>
      </c>
      <c r="C305" s="7">
        <v>1</v>
      </c>
      <c r="D305" s="7">
        <v>0</v>
      </c>
      <c r="E305" s="7">
        <v>2</v>
      </c>
      <c r="F305" s="7">
        <v>23</v>
      </c>
      <c r="G305" s="7" t="b">
        <v>0</v>
      </c>
      <c r="H305" s="7">
        <v>4</v>
      </c>
      <c r="I305" s="7">
        <v>1</v>
      </c>
      <c r="J305" s="26">
        <v>0.12</v>
      </c>
      <c r="K305" s="7">
        <v>0.1515</v>
      </c>
      <c r="L305" s="7">
        <v>0.42</v>
      </c>
      <c r="M305" s="7">
        <v>0.1045</v>
      </c>
      <c r="N305" s="7">
        <v>1</v>
      </c>
      <c r="O305" s="7">
        <v>33</v>
      </c>
      <c r="P305" s="7">
        <v>34</v>
      </c>
      <c r="Q305" s="7" t="str">
        <f>TEXT(DATA_3_M[[#This Row],[WEEKDAY]]+1,"DDD")</f>
        <v>Thu</v>
      </c>
      <c r="R305" s="26">
        <f>IF(DATA_3_M[[#This Row],[TEMP]]="",AVERAGE(DATA_3_M[TEMP]),DATA_3_M[[#This Row],[TEMP]])</f>
        <v>0.12</v>
      </c>
      <c r="S305" s="26">
        <f>ROUND(IF(DATA_3_M[[#This Row],[ATEMP]]="",AVERAGE(DATA_3_M[ATEMP]),DATA_3_M[[#This Row],[ATEMP]]),2)</f>
        <v>0.15</v>
      </c>
      <c r="T305" s="48">
        <f>ROUND(IF(DATA_3_M[[#This Row],[HUM]]="",AVERAGE(DATA_3_M[HUM]),DATA_3_M[[#This Row],[HUM]]),2)</f>
        <v>0.42</v>
      </c>
      <c r="U305" s="64">
        <f>TIME(DATA_3_M[[#This Row],[HR]],,)</f>
        <v>0.95833333333333337</v>
      </c>
      <c r="V305" s="7" t="str">
        <f>TEXT(DATA_3_M[[#This Row],[DTEDAY]],"MMM")</f>
        <v>Feb</v>
      </c>
      <c r="W305" s="7" t="str">
        <f>TEXT(DATA_3_M[[#This Row],[DTEDAY]],"YYY")</f>
        <v>2011</v>
      </c>
      <c r="X305" s="7" t="str" cm="1">
        <f t="array" ref="X305">_xlfn.SWITCH(DATA_3_M[[#This Row],[WEATHERSIT]],1,"CLEAR SKY",2,"MIST SKY",3,"DARK SKY",4,"RAINY &amp; DARK SKY")</f>
        <v>CLEAR SKY</v>
      </c>
      <c r="Y305" s="7" t="str" cm="1">
        <f t="array" ref="Y305">_xlfn.SWITCH(DATA_3_M[[#This Row],[SEASON]],1,"WINTER",2,"SUMMER",3,"MONSOON",4,"POST MONSOON/AUTUMN")</f>
        <v>WINTER</v>
      </c>
    </row>
    <row r="306" spans="1:25" ht="12.75" x14ac:dyDescent="0.2">
      <c r="A306" s="7">
        <v>924</v>
      </c>
      <c r="B306" s="8">
        <v>40585</v>
      </c>
      <c r="C306" s="7">
        <v>1</v>
      </c>
      <c r="D306" s="7">
        <v>0</v>
      </c>
      <c r="E306" s="7">
        <v>2</v>
      </c>
      <c r="F306" s="7">
        <v>0</v>
      </c>
      <c r="G306" s="7" t="b">
        <v>0</v>
      </c>
      <c r="H306" s="7">
        <v>5</v>
      </c>
      <c r="I306" s="7">
        <v>1</v>
      </c>
      <c r="J306" s="26">
        <v>0.1</v>
      </c>
      <c r="K306" s="7">
        <v>0.13639999999999999</v>
      </c>
      <c r="L306" s="7">
        <v>0.49</v>
      </c>
      <c r="M306" s="7">
        <v>0.1045</v>
      </c>
      <c r="N306" s="7">
        <v>2</v>
      </c>
      <c r="O306" s="7">
        <v>12</v>
      </c>
      <c r="P306" s="7">
        <v>14</v>
      </c>
      <c r="Q306" s="7" t="str">
        <f>TEXT(DATA_3_M[[#This Row],[WEEKDAY]]+1,"DDD")</f>
        <v>Fri</v>
      </c>
      <c r="R306" s="26">
        <f>IF(DATA_3_M[[#This Row],[TEMP]]="",AVERAGE(DATA_3_M[TEMP]),DATA_3_M[[#This Row],[TEMP]])</f>
        <v>0.1</v>
      </c>
      <c r="S306" s="26">
        <f>ROUND(IF(DATA_3_M[[#This Row],[ATEMP]]="",AVERAGE(DATA_3_M[ATEMP]),DATA_3_M[[#This Row],[ATEMP]]),2)</f>
        <v>0.14000000000000001</v>
      </c>
      <c r="T306" s="48">
        <f>ROUND(IF(DATA_3_M[[#This Row],[HUM]]="",AVERAGE(DATA_3_M[HUM]),DATA_3_M[[#This Row],[HUM]]),2)</f>
        <v>0.49</v>
      </c>
      <c r="U306" s="64">
        <f>TIME(DATA_3_M[[#This Row],[HR]],,)</f>
        <v>0</v>
      </c>
      <c r="V306" s="7" t="str">
        <f>TEXT(DATA_3_M[[#This Row],[DTEDAY]],"MMM")</f>
        <v>Feb</v>
      </c>
      <c r="W306" s="7" t="str">
        <f>TEXT(DATA_3_M[[#This Row],[DTEDAY]],"YYY")</f>
        <v>2011</v>
      </c>
      <c r="X306" s="7" t="str" cm="1">
        <f t="array" ref="X306">_xlfn.SWITCH(DATA_3_M[[#This Row],[WEATHERSIT]],1,"CLEAR SKY",2,"MIST SKY",3,"DARK SKY",4,"RAINY &amp; DARK SKY")</f>
        <v>CLEAR SKY</v>
      </c>
      <c r="Y306" s="7" t="str" cm="1">
        <f t="array" ref="Y306">_xlfn.SWITCH(DATA_3_M[[#This Row],[SEASON]],1,"WINTER",2,"SUMMER",3,"MONSOON",4,"POST MONSOON/AUTUMN")</f>
        <v>WINTER</v>
      </c>
    </row>
    <row r="307" spans="1:25" ht="12.75" x14ac:dyDescent="0.2">
      <c r="A307" s="7">
        <v>925</v>
      </c>
      <c r="B307" s="8">
        <v>40585</v>
      </c>
      <c r="C307" s="7">
        <v>1</v>
      </c>
      <c r="D307" s="7">
        <v>0</v>
      </c>
      <c r="E307" s="7">
        <v>2</v>
      </c>
      <c r="F307" s="7">
        <v>1</v>
      </c>
      <c r="G307" s="7" t="b">
        <v>0</v>
      </c>
      <c r="H307" s="7">
        <v>5</v>
      </c>
      <c r="I307" s="7">
        <v>1</v>
      </c>
      <c r="J307" s="26">
        <v>0.1</v>
      </c>
      <c r="K307" s="7">
        <v>0.13639999999999999</v>
      </c>
      <c r="L307" s="7">
        <v>0.54</v>
      </c>
      <c r="M307" s="7">
        <v>8.9599999999999999E-2</v>
      </c>
      <c r="N307" s="7">
        <v>1</v>
      </c>
      <c r="O307" s="7">
        <v>6</v>
      </c>
      <c r="P307" s="7">
        <v>7</v>
      </c>
      <c r="Q307" s="7" t="str">
        <f>TEXT(DATA_3_M[[#This Row],[WEEKDAY]]+1,"DDD")</f>
        <v>Fri</v>
      </c>
      <c r="R307" s="26">
        <f>IF(DATA_3_M[[#This Row],[TEMP]]="",AVERAGE(DATA_3_M[TEMP]),DATA_3_M[[#This Row],[TEMP]])</f>
        <v>0.1</v>
      </c>
      <c r="S307" s="26">
        <f>ROUND(IF(DATA_3_M[[#This Row],[ATEMP]]="",AVERAGE(DATA_3_M[ATEMP]),DATA_3_M[[#This Row],[ATEMP]]),2)</f>
        <v>0.14000000000000001</v>
      </c>
      <c r="T307" s="48">
        <f>ROUND(IF(DATA_3_M[[#This Row],[HUM]]="",AVERAGE(DATA_3_M[HUM]),DATA_3_M[[#This Row],[HUM]]),2)</f>
        <v>0.54</v>
      </c>
      <c r="U307" s="64">
        <f>TIME(DATA_3_M[[#This Row],[HR]],,)</f>
        <v>4.1666666666666664E-2</v>
      </c>
      <c r="V307" s="7" t="str">
        <f>TEXT(DATA_3_M[[#This Row],[DTEDAY]],"MMM")</f>
        <v>Feb</v>
      </c>
      <c r="W307" s="7" t="str">
        <f>TEXT(DATA_3_M[[#This Row],[DTEDAY]],"YYY")</f>
        <v>2011</v>
      </c>
      <c r="X307" s="7" t="str" cm="1">
        <f t="array" ref="X307">_xlfn.SWITCH(DATA_3_M[[#This Row],[WEATHERSIT]],1,"CLEAR SKY",2,"MIST SKY",3,"DARK SKY",4,"RAINY &amp; DARK SKY")</f>
        <v>CLEAR SKY</v>
      </c>
      <c r="Y307" s="7" t="str" cm="1">
        <f t="array" ref="Y307">_xlfn.SWITCH(DATA_3_M[[#This Row],[SEASON]],1,"WINTER",2,"SUMMER",3,"MONSOON",4,"POST MONSOON/AUTUMN")</f>
        <v>WINTER</v>
      </c>
    </row>
    <row r="308" spans="1:25" ht="12.75" x14ac:dyDescent="0.2">
      <c r="A308" s="7">
        <v>926</v>
      </c>
      <c r="B308" s="8">
        <v>40585</v>
      </c>
      <c r="C308" s="7">
        <v>1</v>
      </c>
      <c r="D308" s="7">
        <v>0</v>
      </c>
      <c r="E308" s="7">
        <v>2</v>
      </c>
      <c r="F308" s="7">
        <v>2</v>
      </c>
      <c r="G308" s="7" t="b">
        <v>0</v>
      </c>
      <c r="H308" s="7">
        <v>5</v>
      </c>
      <c r="I308" s="7">
        <v>1</v>
      </c>
      <c r="J308" s="26">
        <v>0.1</v>
      </c>
      <c r="K308" s="7">
        <v>0.13639999999999999</v>
      </c>
      <c r="L308" s="7">
        <v>0.54</v>
      </c>
      <c r="M308" s="7">
        <v>8.9599999999999999E-2</v>
      </c>
      <c r="N308" s="7">
        <v>0</v>
      </c>
      <c r="O308" s="7">
        <v>3</v>
      </c>
      <c r="P308" s="7">
        <v>3</v>
      </c>
      <c r="Q308" s="7" t="str">
        <f>TEXT(DATA_3_M[[#This Row],[WEEKDAY]]+1,"DDD")</f>
        <v>Fri</v>
      </c>
      <c r="R308" s="26">
        <f>IF(DATA_3_M[[#This Row],[TEMP]]="",AVERAGE(DATA_3_M[TEMP]),DATA_3_M[[#This Row],[TEMP]])</f>
        <v>0.1</v>
      </c>
      <c r="S308" s="26">
        <f>ROUND(IF(DATA_3_M[[#This Row],[ATEMP]]="",AVERAGE(DATA_3_M[ATEMP]),DATA_3_M[[#This Row],[ATEMP]]),2)</f>
        <v>0.14000000000000001</v>
      </c>
      <c r="T308" s="48">
        <f>ROUND(IF(DATA_3_M[[#This Row],[HUM]]="",AVERAGE(DATA_3_M[HUM]),DATA_3_M[[#This Row],[HUM]]),2)</f>
        <v>0.54</v>
      </c>
      <c r="U308" s="64">
        <f>TIME(DATA_3_M[[#This Row],[HR]],,)</f>
        <v>8.3333333333333329E-2</v>
      </c>
      <c r="V308" s="7" t="str">
        <f>TEXT(DATA_3_M[[#This Row],[DTEDAY]],"MMM")</f>
        <v>Feb</v>
      </c>
      <c r="W308" s="7" t="str">
        <f>TEXT(DATA_3_M[[#This Row],[DTEDAY]],"YYY")</f>
        <v>2011</v>
      </c>
      <c r="X308" s="7" t="str" cm="1">
        <f t="array" ref="X308">_xlfn.SWITCH(DATA_3_M[[#This Row],[WEATHERSIT]],1,"CLEAR SKY",2,"MIST SKY",3,"DARK SKY",4,"RAINY &amp; DARK SKY")</f>
        <v>CLEAR SKY</v>
      </c>
      <c r="Y308" s="7" t="str" cm="1">
        <f t="array" ref="Y308">_xlfn.SWITCH(DATA_3_M[[#This Row],[SEASON]],1,"WINTER",2,"SUMMER",3,"MONSOON",4,"POST MONSOON/AUTUMN")</f>
        <v>WINTER</v>
      </c>
    </row>
    <row r="309" spans="1:25" ht="12.75" x14ac:dyDescent="0.2">
      <c r="A309" s="7">
        <v>927</v>
      </c>
      <c r="B309" s="8">
        <v>40585</v>
      </c>
      <c r="C309" s="7">
        <v>1</v>
      </c>
      <c r="D309" s="7">
        <v>0</v>
      </c>
      <c r="E309" s="7">
        <v>2</v>
      </c>
      <c r="F309" s="7">
        <v>5</v>
      </c>
      <c r="G309" s="7" t="b">
        <v>0</v>
      </c>
      <c r="H309" s="7">
        <v>5</v>
      </c>
      <c r="I309" s="7">
        <v>1</v>
      </c>
      <c r="J309" s="26">
        <v>0.08</v>
      </c>
      <c r="K309" s="7">
        <v>0.1212</v>
      </c>
      <c r="L309" s="7">
        <v>0.63</v>
      </c>
      <c r="M309" s="7">
        <v>8.9599999999999999E-2</v>
      </c>
      <c r="N309" s="7">
        <v>0</v>
      </c>
      <c r="O309" s="7">
        <v>4</v>
      </c>
      <c r="P309" s="7">
        <v>4</v>
      </c>
      <c r="Q309" s="7" t="str">
        <f>TEXT(DATA_3_M[[#This Row],[WEEKDAY]]+1,"DDD")</f>
        <v>Fri</v>
      </c>
      <c r="R309" s="26">
        <f>IF(DATA_3_M[[#This Row],[TEMP]]="",AVERAGE(DATA_3_M[TEMP]),DATA_3_M[[#This Row],[TEMP]])</f>
        <v>0.08</v>
      </c>
      <c r="S309" s="26">
        <f>ROUND(IF(DATA_3_M[[#This Row],[ATEMP]]="",AVERAGE(DATA_3_M[ATEMP]),DATA_3_M[[#This Row],[ATEMP]]),2)</f>
        <v>0.12</v>
      </c>
      <c r="T309" s="48">
        <f>ROUND(IF(DATA_3_M[[#This Row],[HUM]]="",AVERAGE(DATA_3_M[HUM]),DATA_3_M[[#This Row],[HUM]]),2)</f>
        <v>0.63</v>
      </c>
      <c r="U309" s="64">
        <f>TIME(DATA_3_M[[#This Row],[HR]],,)</f>
        <v>0.20833333333333334</v>
      </c>
      <c r="V309" s="7" t="str">
        <f>TEXT(DATA_3_M[[#This Row],[DTEDAY]],"MMM")</f>
        <v>Feb</v>
      </c>
      <c r="W309" s="7" t="str">
        <f>TEXT(DATA_3_M[[#This Row],[DTEDAY]],"YYY")</f>
        <v>2011</v>
      </c>
      <c r="X309" s="7" t="str" cm="1">
        <f t="array" ref="X309">_xlfn.SWITCH(DATA_3_M[[#This Row],[WEATHERSIT]],1,"CLEAR SKY",2,"MIST SKY",3,"DARK SKY",4,"RAINY &amp; DARK SKY")</f>
        <v>CLEAR SKY</v>
      </c>
      <c r="Y309" s="7" t="str" cm="1">
        <f t="array" ref="Y309">_xlfn.SWITCH(DATA_3_M[[#This Row],[SEASON]],1,"WINTER",2,"SUMMER",3,"MONSOON",4,"POST MONSOON/AUTUMN")</f>
        <v>WINTER</v>
      </c>
    </row>
    <row r="310" spans="1:25" ht="12.75" x14ac:dyDescent="0.2">
      <c r="A310" s="7">
        <v>928</v>
      </c>
      <c r="B310" s="8">
        <v>40585</v>
      </c>
      <c r="C310" s="7">
        <v>1</v>
      </c>
      <c r="D310" s="7">
        <v>0</v>
      </c>
      <c r="E310" s="7">
        <v>2</v>
      </c>
      <c r="F310" s="7">
        <v>6</v>
      </c>
      <c r="G310" s="7" t="b">
        <v>0</v>
      </c>
      <c r="H310" s="7">
        <v>5</v>
      </c>
      <c r="I310" s="7">
        <v>1</v>
      </c>
      <c r="J310" s="26">
        <v>0.1</v>
      </c>
      <c r="K310" s="7">
        <v>0.18179999999999999</v>
      </c>
      <c r="L310" s="7">
        <v>0.68</v>
      </c>
      <c r="M310" s="23">
        <v>0</v>
      </c>
      <c r="N310" s="7">
        <v>1</v>
      </c>
      <c r="O310" s="7">
        <v>23</v>
      </c>
      <c r="P310" s="7">
        <v>24</v>
      </c>
      <c r="Q310" s="7" t="str">
        <f>TEXT(DATA_3_M[[#This Row],[WEEKDAY]]+1,"DDD")</f>
        <v>Fri</v>
      </c>
      <c r="R310" s="26">
        <f>IF(DATA_3_M[[#This Row],[TEMP]]="",AVERAGE(DATA_3_M[TEMP]),DATA_3_M[[#This Row],[TEMP]])</f>
        <v>0.1</v>
      </c>
      <c r="S310" s="26">
        <f>ROUND(IF(DATA_3_M[[#This Row],[ATEMP]]="",AVERAGE(DATA_3_M[ATEMP]),DATA_3_M[[#This Row],[ATEMP]]),2)</f>
        <v>0.18</v>
      </c>
      <c r="T310" s="48">
        <f>ROUND(IF(DATA_3_M[[#This Row],[HUM]]="",AVERAGE(DATA_3_M[HUM]),DATA_3_M[[#This Row],[HUM]]),2)</f>
        <v>0.68</v>
      </c>
      <c r="U310" s="64">
        <f>TIME(DATA_3_M[[#This Row],[HR]],,)</f>
        <v>0.25</v>
      </c>
      <c r="V310" s="7" t="str">
        <f>TEXT(DATA_3_M[[#This Row],[DTEDAY]],"MMM")</f>
        <v>Feb</v>
      </c>
      <c r="W310" s="7" t="str">
        <f>TEXT(DATA_3_M[[#This Row],[DTEDAY]],"YYY")</f>
        <v>2011</v>
      </c>
      <c r="X310" s="7" t="str" cm="1">
        <f t="array" ref="X310">_xlfn.SWITCH(DATA_3_M[[#This Row],[WEATHERSIT]],1,"CLEAR SKY",2,"MIST SKY",3,"DARK SKY",4,"RAINY &amp; DARK SKY")</f>
        <v>CLEAR SKY</v>
      </c>
      <c r="Y310" s="7" t="str" cm="1">
        <f t="array" ref="Y310">_xlfn.SWITCH(DATA_3_M[[#This Row],[SEASON]],1,"WINTER",2,"SUMMER",3,"MONSOON",4,"POST MONSOON/AUTUMN")</f>
        <v>WINTER</v>
      </c>
    </row>
    <row r="311" spans="1:25" ht="12.75" x14ac:dyDescent="0.2">
      <c r="A311" s="7">
        <v>929</v>
      </c>
      <c r="B311" s="8">
        <v>40585</v>
      </c>
      <c r="C311" s="7">
        <v>1</v>
      </c>
      <c r="D311" s="7">
        <v>0</v>
      </c>
      <c r="E311" s="7">
        <v>2</v>
      </c>
      <c r="F311" s="7">
        <v>7</v>
      </c>
      <c r="G311" s="7" t="b">
        <v>0</v>
      </c>
      <c r="H311" s="7">
        <v>5</v>
      </c>
      <c r="I311" s="7">
        <v>1</v>
      </c>
      <c r="J311" s="26">
        <v>0.08</v>
      </c>
      <c r="K311" s="7">
        <v>0.16669999999999999</v>
      </c>
      <c r="L311" s="7">
        <v>0.73</v>
      </c>
      <c r="M311" s="23">
        <v>0</v>
      </c>
      <c r="N311" s="7">
        <v>1</v>
      </c>
      <c r="O311" s="7">
        <v>73</v>
      </c>
      <c r="P311" s="7">
        <v>74</v>
      </c>
      <c r="Q311" s="7" t="str">
        <f>TEXT(DATA_3_M[[#This Row],[WEEKDAY]]+1,"DDD")</f>
        <v>Fri</v>
      </c>
      <c r="R311" s="26">
        <f>IF(DATA_3_M[[#This Row],[TEMP]]="",AVERAGE(DATA_3_M[TEMP]),DATA_3_M[[#This Row],[TEMP]])</f>
        <v>0.08</v>
      </c>
      <c r="S311" s="26">
        <f>ROUND(IF(DATA_3_M[[#This Row],[ATEMP]]="",AVERAGE(DATA_3_M[ATEMP]),DATA_3_M[[#This Row],[ATEMP]]),2)</f>
        <v>0.17</v>
      </c>
      <c r="T311" s="48">
        <f>ROUND(IF(DATA_3_M[[#This Row],[HUM]]="",AVERAGE(DATA_3_M[HUM]),DATA_3_M[[#This Row],[HUM]]),2)</f>
        <v>0.73</v>
      </c>
      <c r="U311" s="64">
        <f>TIME(DATA_3_M[[#This Row],[HR]],,)</f>
        <v>0.29166666666666669</v>
      </c>
      <c r="V311" s="7" t="str">
        <f>TEXT(DATA_3_M[[#This Row],[DTEDAY]],"MMM")</f>
        <v>Feb</v>
      </c>
      <c r="W311" s="7" t="str">
        <f>TEXT(DATA_3_M[[#This Row],[DTEDAY]],"YYY")</f>
        <v>2011</v>
      </c>
      <c r="X311" s="7" t="str" cm="1">
        <f t="array" ref="X311">_xlfn.SWITCH(DATA_3_M[[#This Row],[WEATHERSIT]],1,"CLEAR SKY",2,"MIST SKY",3,"DARK SKY",4,"RAINY &amp; DARK SKY")</f>
        <v>CLEAR SKY</v>
      </c>
      <c r="Y311" s="7" t="str" cm="1">
        <f t="array" ref="Y311">_xlfn.SWITCH(DATA_3_M[[#This Row],[SEASON]],1,"WINTER",2,"SUMMER",3,"MONSOON",4,"POST MONSOON/AUTUMN")</f>
        <v>WINTER</v>
      </c>
    </row>
    <row r="312" spans="1:25" ht="12.75" x14ac:dyDescent="0.2">
      <c r="A312" s="7">
        <v>930</v>
      </c>
      <c r="B312" s="8">
        <v>40585</v>
      </c>
      <c r="C312" s="7">
        <v>1</v>
      </c>
      <c r="D312" s="7">
        <v>0</v>
      </c>
      <c r="E312" s="7">
        <v>2</v>
      </c>
      <c r="F312" s="7">
        <v>8</v>
      </c>
      <c r="G312" s="7" t="b">
        <v>0</v>
      </c>
      <c r="H312" s="7">
        <v>5</v>
      </c>
      <c r="I312" s="7">
        <v>1</v>
      </c>
      <c r="J312" s="26">
        <v>0.1</v>
      </c>
      <c r="K312" s="7">
        <v>0.1212</v>
      </c>
      <c r="L312" s="7">
        <v>0.74</v>
      </c>
      <c r="M312" s="7">
        <v>0.16420000000000001</v>
      </c>
      <c r="N312" s="7">
        <v>4</v>
      </c>
      <c r="O312" s="7">
        <v>212</v>
      </c>
      <c r="P312" s="7">
        <v>216</v>
      </c>
      <c r="Q312" s="7" t="str">
        <f>TEXT(DATA_3_M[[#This Row],[WEEKDAY]]+1,"DDD")</f>
        <v>Fri</v>
      </c>
      <c r="R312" s="26">
        <f>IF(DATA_3_M[[#This Row],[TEMP]]="",AVERAGE(DATA_3_M[TEMP]),DATA_3_M[[#This Row],[TEMP]])</f>
        <v>0.1</v>
      </c>
      <c r="S312" s="26">
        <f>ROUND(IF(DATA_3_M[[#This Row],[ATEMP]]="",AVERAGE(DATA_3_M[ATEMP]),DATA_3_M[[#This Row],[ATEMP]]),2)</f>
        <v>0.12</v>
      </c>
      <c r="T312" s="48">
        <f>ROUND(IF(DATA_3_M[[#This Row],[HUM]]="",AVERAGE(DATA_3_M[HUM]),DATA_3_M[[#This Row],[HUM]]),2)</f>
        <v>0.74</v>
      </c>
      <c r="U312" s="64">
        <f>TIME(DATA_3_M[[#This Row],[HR]],,)</f>
        <v>0.33333333333333331</v>
      </c>
      <c r="V312" s="7" t="str">
        <f>TEXT(DATA_3_M[[#This Row],[DTEDAY]],"MMM")</f>
        <v>Feb</v>
      </c>
      <c r="W312" s="7" t="str">
        <f>TEXT(DATA_3_M[[#This Row],[DTEDAY]],"YYY")</f>
        <v>2011</v>
      </c>
      <c r="X312" s="7" t="str" cm="1">
        <f t="array" ref="X312">_xlfn.SWITCH(DATA_3_M[[#This Row],[WEATHERSIT]],1,"CLEAR SKY",2,"MIST SKY",3,"DARK SKY",4,"RAINY &amp; DARK SKY")</f>
        <v>CLEAR SKY</v>
      </c>
      <c r="Y312" s="7" t="str" cm="1">
        <f t="array" ref="Y312">_xlfn.SWITCH(DATA_3_M[[#This Row],[SEASON]],1,"WINTER",2,"SUMMER",3,"MONSOON",4,"POST MONSOON/AUTUMN")</f>
        <v>WINTER</v>
      </c>
    </row>
    <row r="313" spans="1:25" ht="12.75" x14ac:dyDescent="0.2">
      <c r="A313" s="7">
        <v>931</v>
      </c>
      <c r="B313" s="8">
        <v>40585</v>
      </c>
      <c r="C313" s="7">
        <v>1</v>
      </c>
      <c r="D313" s="7">
        <v>0</v>
      </c>
      <c r="E313" s="7">
        <v>2</v>
      </c>
      <c r="F313" s="7">
        <v>9</v>
      </c>
      <c r="G313" s="7" t="b">
        <v>0</v>
      </c>
      <c r="H313" s="7">
        <v>5</v>
      </c>
      <c r="I313" s="7">
        <v>1</v>
      </c>
      <c r="J313" s="26">
        <v>0.12</v>
      </c>
      <c r="K313" s="7">
        <v>0.1212</v>
      </c>
      <c r="L313" s="7">
        <v>0.74</v>
      </c>
      <c r="M313" s="7">
        <v>0.22389999999999999</v>
      </c>
      <c r="N313" s="7">
        <v>8</v>
      </c>
      <c r="O313" s="7">
        <v>132</v>
      </c>
      <c r="P313" s="7">
        <v>140</v>
      </c>
      <c r="Q313" s="7" t="str">
        <f>TEXT(DATA_3_M[[#This Row],[WEEKDAY]]+1,"DDD")</f>
        <v>Fri</v>
      </c>
      <c r="R313" s="26">
        <f>IF(DATA_3_M[[#This Row],[TEMP]]="",AVERAGE(DATA_3_M[TEMP]),DATA_3_M[[#This Row],[TEMP]])</f>
        <v>0.12</v>
      </c>
      <c r="S313" s="26">
        <f>ROUND(IF(DATA_3_M[[#This Row],[ATEMP]]="",AVERAGE(DATA_3_M[ATEMP]),DATA_3_M[[#This Row],[ATEMP]]),2)</f>
        <v>0.12</v>
      </c>
      <c r="T313" s="48">
        <f>ROUND(IF(DATA_3_M[[#This Row],[HUM]]="",AVERAGE(DATA_3_M[HUM]),DATA_3_M[[#This Row],[HUM]]),2)</f>
        <v>0.74</v>
      </c>
      <c r="U313" s="64">
        <f>TIME(DATA_3_M[[#This Row],[HR]],,)</f>
        <v>0.375</v>
      </c>
      <c r="V313" s="7" t="str">
        <f>TEXT(DATA_3_M[[#This Row],[DTEDAY]],"MMM")</f>
        <v>Feb</v>
      </c>
      <c r="W313" s="7" t="str">
        <f>TEXT(DATA_3_M[[#This Row],[DTEDAY]],"YYY")</f>
        <v>2011</v>
      </c>
      <c r="X313" s="7" t="str" cm="1">
        <f t="array" ref="X313">_xlfn.SWITCH(DATA_3_M[[#This Row],[WEATHERSIT]],1,"CLEAR SKY",2,"MIST SKY",3,"DARK SKY",4,"RAINY &amp; DARK SKY")</f>
        <v>CLEAR SKY</v>
      </c>
      <c r="Y313" s="7" t="str" cm="1">
        <f t="array" ref="Y313">_xlfn.SWITCH(DATA_3_M[[#This Row],[SEASON]],1,"WINTER",2,"SUMMER",3,"MONSOON",4,"POST MONSOON/AUTUMN")</f>
        <v>WINTER</v>
      </c>
    </row>
    <row r="314" spans="1:25" ht="12.75" x14ac:dyDescent="0.2">
      <c r="A314" s="7">
        <v>932</v>
      </c>
      <c r="B314" s="8">
        <v>40585</v>
      </c>
      <c r="C314" s="7">
        <v>1</v>
      </c>
      <c r="D314" s="7">
        <v>0</v>
      </c>
      <c r="E314" s="7">
        <v>2</v>
      </c>
      <c r="F314" s="7">
        <v>10</v>
      </c>
      <c r="G314" s="7" t="b">
        <v>0</v>
      </c>
      <c r="H314" s="7">
        <v>5</v>
      </c>
      <c r="I314" s="7">
        <v>1</v>
      </c>
      <c r="J314" s="26">
        <v>0.14000000000000001</v>
      </c>
      <c r="K314" s="7">
        <v>0.13639999999999999</v>
      </c>
      <c r="L314" s="7">
        <v>0.69</v>
      </c>
      <c r="M314" s="7">
        <v>0.19400000000000001</v>
      </c>
      <c r="N314" s="7">
        <v>5</v>
      </c>
      <c r="O314" s="7">
        <v>39</v>
      </c>
      <c r="P314" s="7">
        <v>44</v>
      </c>
      <c r="Q314" s="7" t="str">
        <f>TEXT(DATA_3_M[[#This Row],[WEEKDAY]]+1,"DDD")</f>
        <v>Fri</v>
      </c>
      <c r="R314" s="26">
        <f>IF(DATA_3_M[[#This Row],[TEMP]]="",AVERAGE(DATA_3_M[TEMP]),DATA_3_M[[#This Row],[TEMP]])</f>
        <v>0.14000000000000001</v>
      </c>
      <c r="S314" s="26">
        <f>ROUND(IF(DATA_3_M[[#This Row],[ATEMP]]="",AVERAGE(DATA_3_M[ATEMP]),DATA_3_M[[#This Row],[ATEMP]]),2)</f>
        <v>0.14000000000000001</v>
      </c>
      <c r="T314" s="48">
        <f>ROUND(IF(DATA_3_M[[#This Row],[HUM]]="",AVERAGE(DATA_3_M[HUM]),DATA_3_M[[#This Row],[HUM]]),2)</f>
        <v>0.69</v>
      </c>
      <c r="U314" s="64">
        <f>TIME(DATA_3_M[[#This Row],[HR]],,)</f>
        <v>0.41666666666666669</v>
      </c>
      <c r="V314" s="7" t="str">
        <f>TEXT(DATA_3_M[[#This Row],[DTEDAY]],"MMM")</f>
        <v>Feb</v>
      </c>
      <c r="W314" s="7" t="str">
        <f>TEXT(DATA_3_M[[#This Row],[DTEDAY]],"YYY")</f>
        <v>2011</v>
      </c>
      <c r="X314" s="7" t="str" cm="1">
        <f t="array" ref="X314">_xlfn.SWITCH(DATA_3_M[[#This Row],[WEATHERSIT]],1,"CLEAR SKY",2,"MIST SKY",3,"DARK SKY",4,"RAINY &amp; DARK SKY")</f>
        <v>CLEAR SKY</v>
      </c>
      <c r="Y314" s="7" t="str" cm="1">
        <f t="array" ref="Y314">_xlfn.SWITCH(DATA_3_M[[#This Row],[SEASON]],1,"WINTER",2,"SUMMER",3,"MONSOON",4,"POST MONSOON/AUTUMN")</f>
        <v>WINTER</v>
      </c>
    </row>
    <row r="315" spans="1:25" ht="12.75" x14ac:dyDescent="0.2">
      <c r="A315" s="7">
        <v>933</v>
      </c>
      <c r="B315" s="8">
        <v>40585</v>
      </c>
      <c r="C315" s="7">
        <v>1</v>
      </c>
      <c r="D315" s="7">
        <v>0</v>
      </c>
      <c r="E315" s="7">
        <v>2</v>
      </c>
      <c r="F315" s="7">
        <v>11</v>
      </c>
      <c r="G315" s="7" t="b">
        <v>0</v>
      </c>
      <c r="H315" s="7">
        <v>5</v>
      </c>
      <c r="I315" s="7">
        <v>1</v>
      </c>
      <c r="J315" s="26">
        <v>0.22</v>
      </c>
      <c r="K315" s="7">
        <v>0.2273</v>
      </c>
      <c r="L315" s="7">
        <v>0.47</v>
      </c>
      <c r="M315" s="7">
        <v>0.1343</v>
      </c>
      <c r="N315" s="7">
        <v>12</v>
      </c>
      <c r="O315" s="7">
        <v>52</v>
      </c>
      <c r="P315" s="7">
        <v>64</v>
      </c>
      <c r="Q315" s="7" t="str">
        <f>TEXT(DATA_3_M[[#This Row],[WEEKDAY]]+1,"DDD")</f>
        <v>Fri</v>
      </c>
      <c r="R315" s="26">
        <f>IF(DATA_3_M[[#This Row],[TEMP]]="",AVERAGE(DATA_3_M[TEMP]),DATA_3_M[[#This Row],[TEMP]])</f>
        <v>0.22</v>
      </c>
      <c r="S315" s="26">
        <f>ROUND(IF(DATA_3_M[[#This Row],[ATEMP]]="",AVERAGE(DATA_3_M[ATEMP]),DATA_3_M[[#This Row],[ATEMP]]),2)</f>
        <v>0.23</v>
      </c>
      <c r="T315" s="48">
        <f>ROUND(IF(DATA_3_M[[#This Row],[HUM]]="",AVERAGE(DATA_3_M[HUM]),DATA_3_M[[#This Row],[HUM]]),2)</f>
        <v>0.47</v>
      </c>
      <c r="U315" s="64">
        <f>TIME(DATA_3_M[[#This Row],[HR]],,)</f>
        <v>0.45833333333333331</v>
      </c>
      <c r="V315" s="7" t="str">
        <f>TEXT(DATA_3_M[[#This Row],[DTEDAY]],"MMM")</f>
        <v>Feb</v>
      </c>
      <c r="W315" s="7" t="str">
        <f>TEXT(DATA_3_M[[#This Row],[DTEDAY]],"YYY")</f>
        <v>2011</v>
      </c>
      <c r="X315" s="7" t="str" cm="1">
        <f t="array" ref="X315">_xlfn.SWITCH(DATA_3_M[[#This Row],[WEATHERSIT]],1,"CLEAR SKY",2,"MIST SKY",3,"DARK SKY",4,"RAINY &amp; DARK SKY")</f>
        <v>CLEAR SKY</v>
      </c>
      <c r="Y315" s="7" t="str" cm="1">
        <f t="array" ref="Y315">_xlfn.SWITCH(DATA_3_M[[#This Row],[SEASON]],1,"WINTER",2,"SUMMER",3,"MONSOON",4,"POST MONSOON/AUTUMN")</f>
        <v>WINTER</v>
      </c>
    </row>
    <row r="316" spans="1:25" ht="12.75" x14ac:dyDescent="0.2">
      <c r="A316" s="7">
        <v>934</v>
      </c>
      <c r="B316" s="8">
        <v>40585</v>
      </c>
      <c r="C316" s="7">
        <v>1</v>
      </c>
      <c r="D316" s="7">
        <v>0</v>
      </c>
      <c r="E316" s="7">
        <v>2</v>
      </c>
      <c r="F316" s="7">
        <v>12</v>
      </c>
      <c r="G316" s="7" t="b">
        <v>0</v>
      </c>
      <c r="H316" s="7">
        <v>5</v>
      </c>
      <c r="I316" s="7">
        <v>1</v>
      </c>
      <c r="J316" s="26">
        <v>0.22</v>
      </c>
      <c r="K316" s="7">
        <v>0.2273</v>
      </c>
      <c r="L316" s="7">
        <v>0.47</v>
      </c>
      <c r="M316" s="7">
        <v>0.1343</v>
      </c>
      <c r="N316" s="7">
        <v>7</v>
      </c>
      <c r="O316" s="7">
        <v>64</v>
      </c>
      <c r="P316" s="7">
        <v>71</v>
      </c>
      <c r="Q316" s="7" t="str">
        <f>TEXT(DATA_3_M[[#This Row],[WEEKDAY]]+1,"DDD")</f>
        <v>Fri</v>
      </c>
      <c r="R316" s="26">
        <f>IF(DATA_3_M[[#This Row],[TEMP]]="",AVERAGE(DATA_3_M[TEMP]),DATA_3_M[[#This Row],[TEMP]])</f>
        <v>0.22</v>
      </c>
      <c r="S316" s="26">
        <f>ROUND(IF(DATA_3_M[[#This Row],[ATEMP]]="",AVERAGE(DATA_3_M[ATEMP]),DATA_3_M[[#This Row],[ATEMP]]),2)</f>
        <v>0.23</v>
      </c>
      <c r="T316" s="48">
        <f>ROUND(IF(DATA_3_M[[#This Row],[HUM]]="",AVERAGE(DATA_3_M[HUM]),DATA_3_M[[#This Row],[HUM]]),2)</f>
        <v>0.47</v>
      </c>
      <c r="U316" s="64">
        <f>TIME(DATA_3_M[[#This Row],[HR]],,)</f>
        <v>0.5</v>
      </c>
      <c r="V316" s="7" t="str">
        <f>TEXT(DATA_3_M[[#This Row],[DTEDAY]],"MMM")</f>
        <v>Feb</v>
      </c>
      <c r="W316" s="7" t="str">
        <f>TEXT(DATA_3_M[[#This Row],[DTEDAY]],"YYY")</f>
        <v>2011</v>
      </c>
      <c r="X316" s="7" t="str" cm="1">
        <f t="array" ref="X316">_xlfn.SWITCH(DATA_3_M[[#This Row],[WEATHERSIT]],1,"CLEAR SKY",2,"MIST SKY",3,"DARK SKY",4,"RAINY &amp; DARK SKY")</f>
        <v>CLEAR SKY</v>
      </c>
      <c r="Y316" s="7" t="str" cm="1">
        <f t="array" ref="Y316">_xlfn.SWITCH(DATA_3_M[[#This Row],[SEASON]],1,"WINTER",2,"SUMMER",3,"MONSOON",4,"POST MONSOON/AUTUMN")</f>
        <v>WINTER</v>
      </c>
    </row>
    <row r="317" spans="1:25" ht="12.75" x14ac:dyDescent="0.2">
      <c r="A317" s="7">
        <v>935</v>
      </c>
      <c r="B317" s="8">
        <v>40585</v>
      </c>
      <c r="C317" s="7">
        <v>1</v>
      </c>
      <c r="D317" s="7">
        <v>0</v>
      </c>
      <c r="E317" s="7">
        <v>2</v>
      </c>
      <c r="F317" s="7">
        <v>13</v>
      </c>
      <c r="G317" s="7" t="b">
        <v>0</v>
      </c>
      <c r="H317" s="7">
        <v>5</v>
      </c>
      <c r="I317" s="7">
        <v>1</v>
      </c>
      <c r="J317" s="26">
        <v>0.24</v>
      </c>
      <c r="K317" s="7">
        <v>0.2273</v>
      </c>
      <c r="L317" s="7">
        <v>0.35</v>
      </c>
      <c r="M317" s="7">
        <v>0.19400000000000001</v>
      </c>
      <c r="N317" s="7">
        <v>21</v>
      </c>
      <c r="O317" s="7">
        <v>89</v>
      </c>
      <c r="P317" s="7">
        <v>110</v>
      </c>
      <c r="Q317" s="7" t="str">
        <f>TEXT(DATA_3_M[[#This Row],[WEEKDAY]]+1,"DDD")</f>
        <v>Fri</v>
      </c>
      <c r="R317" s="26">
        <f>IF(DATA_3_M[[#This Row],[TEMP]]="",AVERAGE(DATA_3_M[TEMP]),DATA_3_M[[#This Row],[TEMP]])</f>
        <v>0.24</v>
      </c>
      <c r="S317" s="26">
        <f>ROUND(IF(DATA_3_M[[#This Row],[ATEMP]]="",AVERAGE(DATA_3_M[ATEMP]),DATA_3_M[[#This Row],[ATEMP]]),2)</f>
        <v>0.23</v>
      </c>
      <c r="T317" s="48">
        <f>ROUND(IF(DATA_3_M[[#This Row],[HUM]]="",AVERAGE(DATA_3_M[HUM]),DATA_3_M[[#This Row],[HUM]]),2)</f>
        <v>0.35</v>
      </c>
      <c r="U317" s="64">
        <f>TIME(DATA_3_M[[#This Row],[HR]],,)</f>
        <v>0.54166666666666663</v>
      </c>
      <c r="V317" s="7" t="str">
        <f>TEXT(DATA_3_M[[#This Row],[DTEDAY]],"MMM")</f>
        <v>Feb</v>
      </c>
      <c r="W317" s="7" t="str">
        <f>TEXT(DATA_3_M[[#This Row],[DTEDAY]],"YYY")</f>
        <v>2011</v>
      </c>
      <c r="X317" s="7" t="str" cm="1">
        <f t="array" ref="X317">_xlfn.SWITCH(DATA_3_M[[#This Row],[WEATHERSIT]],1,"CLEAR SKY",2,"MIST SKY",3,"DARK SKY",4,"RAINY &amp; DARK SKY")</f>
        <v>CLEAR SKY</v>
      </c>
      <c r="Y317" s="7" t="str" cm="1">
        <f t="array" ref="Y317">_xlfn.SWITCH(DATA_3_M[[#This Row],[SEASON]],1,"WINTER",2,"SUMMER",3,"MONSOON",4,"POST MONSOON/AUTUMN")</f>
        <v>WINTER</v>
      </c>
    </row>
    <row r="318" spans="1:25" ht="12.75" x14ac:dyDescent="0.2">
      <c r="A318" s="7">
        <v>936</v>
      </c>
      <c r="B318" s="8">
        <v>40585</v>
      </c>
      <c r="C318" s="7">
        <v>1</v>
      </c>
      <c r="D318" s="7">
        <v>0</v>
      </c>
      <c r="E318" s="7">
        <v>2</v>
      </c>
      <c r="F318" s="7">
        <v>14</v>
      </c>
      <c r="G318" s="7" t="b">
        <v>0</v>
      </c>
      <c r="H318" s="7">
        <v>5</v>
      </c>
      <c r="I318" s="7">
        <v>1</v>
      </c>
      <c r="J318" s="26">
        <v>0.3</v>
      </c>
      <c r="K318" s="7">
        <v>0.28789999999999999</v>
      </c>
      <c r="L318" s="7">
        <v>0.26</v>
      </c>
      <c r="M318" s="7">
        <v>0.25369999999999998</v>
      </c>
      <c r="N318" s="7">
        <v>17</v>
      </c>
      <c r="O318" s="7">
        <v>67</v>
      </c>
      <c r="P318" s="7">
        <v>84</v>
      </c>
      <c r="Q318" s="7" t="str">
        <f>TEXT(DATA_3_M[[#This Row],[WEEKDAY]]+1,"DDD")</f>
        <v>Fri</v>
      </c>
      <c r="R318" s="26">
        <f>IF(DATA_3_M[[#This Row],[TEMP]]="",AVERAGE(DATA_3_M[TEMP]),DATA_3_M[[#This Row],[TEMP]])</f>
        <v>0.3</v>
      </c>
      <c r="S318" s="26">
        <f>ROUND(IF(DATA_3_M[[#This Row],[ATEMP]]="",AVERAGE(DATA_3_M[ATEMP]),DATA_3_M[[#This Row],[ATEMP]]),2)</f>
        <v>0.28999999999999998</v>
      </c>
      <c r="T318" s="48">
        <f>ROUND(IF(DATA_3_M[[#This Row],[HUM]]="",AVERAGE(DATA_3_M[HUM]),DATA_3_M[[#This Row],[HUM]]),2)</f>
        <v>0.26</v>
      </c>
      <c r="U318" s="64">
        <f>TIME(DATA_3_M[[#This Row],[HR]],,)</f>
        <v>0.58333333333333337</v>
      </c>
      <c r="V318" s="7" t="str">
        <f>TEXT(DATA_3_M[[#This Row],[DTEDAY]],"MMM")</f>
        <v>Feb</v>
      </c>
      <c r="W318" s="7" t="str">
        <f>TEXT(DATA_3_M[[#This Row],[DTEDAY]],"YYY")</f>
        <v>2011</v>
      </c>
      <c r="X318" s="7" t="str" cm="1">
        <f t="array" ref="X318">_xlfn.SWITCH(DATA_3_M[[#This Row],[WEATHERSIT]],1,"CLEAR SKY",2,"MIST SKY",3,"DARK SKY",4,"RAINY &amp; DARK SKY")</f>
        <v>CLEAR SKY</v>
      </c>
      <c r="Y318" s="7" t="str" cm="1">
        <f t="array" ref="Y318">_xlfn.SWITCH(DATA_3_M[[#This Row],[SEASON]],1,"WINTER",2,"SUMMER",3,"MONSOON",4,"POST MONSOON/AUTUMN")</f>
        <v>WINTER</v>
      </c>
    </row>
    <row r="319" spans="1:25" ht="12.75" x14ac:dyDescent="0.2">
      <c r="A319" s="7">
        <v>937</v>
      </c>
      <c r="B319" s="8">
        <v>40585</v>
      </c>
      <c r="C319" s="7">
        <v>1</v>
      </c>
      <c r="D319" s="7">
        <v>0</v>
      </c>
      <c r="E319" s="7">
        <v>2</v>
      </c>
      <c r="F319" s="7">
        <v>15</v>
      </c>
      <c r="G319" s="7" t="b">
        <v>0</v>
      </c>
      <c r="H319" s="7">
        <v>5</v>
      </c>
      <c r="I319" s="7">
        <v>1</v>
      </c>
      <c r="J319" s="26">
        <v>0.32</v>
      </c>
      <c r="K319" s="7">
        <v>0.31819999999999998</v>
      </c>
      <c r="L319" s="7">
        <v>0.21</v>
      </c>
      <c r="M319" s="7">
        <v>0.16420000000000001</v>
      </c>
      <c r="N319" s="7">
        <v>12</v>
      </c>
      <c r="O319" s="7">
        <v>62</v>
      </c>
      <c r="P319" s="7">
        <v>74</v>
      </c>
      <c r="Q319" s="7" t="str">
        <f>TEXT(DATA_3_M[[#This Row],[WEEKDAY]]+1,"DDD")</f>
        <v>Fri</v>
      </c>
      <c r="R319" s="26">
        <f>IF(DATA_3_M[[#This Row],[TEMP]]="",AVERAGE(DATA_3_M[TEMP]),DATA_3_M[[#This Row],[TEMP]])</f>
        <v>0.32</v>
      </c>
      <c r="S319" s="26">
        <f>ROUND(IF(DATA_3_M[[#This Row],[ATEMP]]="",AVERAGE(DATA_3_M[ATEMP]),DATA_3_M[[#This Row],[ATEMP]]),2)</f>
        <v>0.32</v>
      </c>
      <c r="T319" s="48">
        <f>ROUND(IF(DATA_3_M[[#This Row],[HUM]]="",AVERAGE(DATA_3_M[HUM]),DATA_3_M[[#This Row],[HUM]]),2)</f>
        <v>0.21</v>
      </c>
      <c r="U319" s="64">
        <f>TIME(DATA_3_M[[#This Row],[HR]],,)</f>
        <v>0.625</v>
      </c>
      <c r="V319" s="7" t="str">
        <f>TEXT(DATA_3_M[[#This Row],[DTEDAY]],"MMM")</f>
        <v>Feb</v>
      </c>
      <c r="W319" s="7" t="str">
        <f>TEXT(DATA_3_M[[#This Row],[DTEDAY]],"YYY")</f>
        <v>2011</v>
      </c>
      <c r="X319" s="7" t="str" cm="1">
        <f t="array" ref="X319">_xlfn.SWITCH(DATA_3_M[[#This Row],[WEATHERSIT]],1,"CLEAR SKY",2,"MIST SKY",3,"DARK SKY",4,"RAINY &amp; DARK SKY")</f>
        <v>CLEAR SKY</v>
      </c>
      <c r="Y319" s="7" t="str" cm="1">
        <f t="array" ref="Y319">_xlfn.SWITCH(DATA_3_M[[#This Row],[SEASON]],1,"WINTER",2,"SUMMER",3,"MONSOON",4,"POST MONSOON/AUTUMN")</f>
        <v>WINTER</v>
      </c>
    </row>
    <row r="320" spans="1:25" ht="12.75" x14ac:dyDescent="0.2">
      <c r="A320" s="7">
        <v>938</v>
      </c>
      <c r="B320" s="8">
        <v>40585</v>
      </c>
      <c r="C320" s="7">
        <v>1</v>
      </c>
      <c r="D320" s="7">
        <v>0</v>
      </c>
      <c r="E320" s="7">
        <v>2</v>
      </c>
      <c r="F320" s="7">
        <v>16</v>
      </c>
      <c r="G320" s="7" t="b">
        <v>0</v>
      </c>
      <c r="H320" s="7">
        <v>5</v>
      </c>
      <c r="I320" s="7">
        <v>1</v>
      </c>
      <c r="J320" s="26">
        <v>0.3</v>
      </c>
      <c r="K320" s="7">
        <v>0.28789999999999999</v>
      </c>
      <c r="L320" s="7">
        <v>0.28000000000000003</v>
      </c>
      <c r="M320" s="7">
        <v>0.19400000000000001</v>
      </c>
      <c r="N320" s="7">
        <v>14</v>
      </c>
      <c r="O320" s="7">
        <v>111</v>
      </c>
      <c r="P320" s="7">
        <v>125</v>
      </c>
      <c r="Q320" s="7" t="str">
        <f>TEXT(DATA_3_M[[#This Row],[WEEKDAY]]+1,"DDD")</f>
        <v>Fri</v>
      </c>
      <c r="R320" s="26">
        <f>IF(DATA_3_M[[#This Row],[TEMP]]="",AVERAGE(DATA_3_M[TEMP]),DATA_3_M[[#This Row],[TEMP]])</f>
        <v>0.3</v>
      </c>
      <c r="S320" s="26">
        <f>ROUND(IF(DATA_3_M[[#This Row],[ATEMP]]="",AVERAGE(DATA_3_M[ATEMP]),DATA_3_M[[#This Row],[ATEMP]]),2)</f>
        <v>0.28999999999999998</v>
      </c>
      <c r="T320" s="48">
        <f>ROUND(IF(DATA_3_M[[#This Row],[HUM]]="",AVERAGE(DATA_3_M[HUM]),DATA_3_M[[#This Row],[HUM]]),2)</f>
        <v>0.28000000000000003</v>
      </c>
      <c r="U320" s="64">
        <f>TIME(DATA_3_M[[#This Row],[HR]],,)</f>
        <v>0.66666666666666663</v>
      </c>
      <c r="V320" s="7" t="str">
        <f>TEXT(DATA_3_M[[#This Row],[DTEDAY]],"MMM")</f>
        <v>Feb</v>
      </c>
      <c r="W320" s="7" t="str">
        <f>TEXT(DATA_3_M[[#This Row],[DTEDAY]],"YYY")</f>
        <v>2011</v>
      </c>
      <c r="X320" s="7" t="str" cm="1">
        <f t="array" ref="X320">_xlfn.SWITCH(DATA_3_M[[#This Row],[WEATHERSIT]],1,"CLEAR SKY",2,"MIST SKY",3,"DARK SKY",4,"RAINY &amp; DARK SKY")</f>
        <v>CLEAR SKY</v>
      </c>
      <c r="Y320" s="7" t="str" cm="1">
        <f t="array" ref="Y320">_xlfn.SWITCH(DATA_3_M[[#This Row],[SEASON]],1,"WINTER",2,"SUMMER",3,"MONSOON",4,"POST MONSOON/AUTUMN")</f>
        <v>WINTER</v>
      </c>
    </row>
    <row r="321" spans="1:25" ht="12.75" x14ac:dyDescent="0.2">
      <c r="A321" s="7">
        <v>939</v>
      </c>
      <c r="B321" s="8">
        <v>40585</v>
      </c>
      <c r="C321" s="7">
        <v>1</v>
      </c>
      <c r="D321" s="7">
        <v>0</v>
      </c>
      <c r="E321" s="7">
        <v>2</v>
      </c>
      <c r="F321" s="7">
        <v>17</v>
      </c>
      <c r="G321" s="7" t="b">
        <v>0</v>
      </c>
      <c r="H321" s="7">
        <v>5</v>
      </c>
      <c r="I321" s="7">
        <v>1</v>
      </c>
      <c r="J321" s="26">
        <v>0.3</v>
      </c>
      <c r="K321" s="7">
        <v>0.33329999999999999</v>
      </c>
      <c r="L321" s="7">
        <v>0.24</v>
      </c>
      <c r="M321" s="23">
        <v>0</v>
      </c>
      <c r="N321" s="7">
        <v>18</v>
      </c>
      <c r="O321" s="7">
        <v>193</v>
      </c>
      <c r="P321" s="7">
        <v>211</v>
      </c>
      <c r="Q321" s="7" t="str">
        <f>TEXT(DATA_3_M[[#This Row],[WEEKDAY]]+1,"DDD")</f>
        <v>Fri</v>
      </c>
      <c r="R321" s="26">
        <f>IF(DATA_3_M[[#This Row],[TEMP]]="",AVERAGE(DATA_3_M[TEMP]),DATA_3_M[[#This Row],[TEMP]])</f>
        <v>0.3</v>
      </c>
      <c r="S321" s="26">
        <f>ROUND(IF(DATA_3_M[[#This Row],[ATEMP]]="",AVERAGE(DATA_3_M[ATEMP]),DATA_3_M[[#This Row],[ATEMP]]),2)</f>
        <v>0.33</v>
      </c>
      <c r="T321" s="48">
        <f>ROUND(IF(DATA_3_M[[#This Row],[HUM]]="",AVERAGE(DATA_3_M[HUM]),DATA_3_M[[#This Row],[HUM]]),2)</f>
        <v>0.24</v>
      </c>
      <c r="U321" s="64">
        <f>TIME(DATA_3_M[[#This Row],[HR]],,)</f>
        <v>0.70833333333333337</v>
      </c>
      <c r="V321" s="7" t="str">
        <f>TEXT(DATA_3_M[[#This Row],[DTEDAY]],"MMM")</f>
        <v>Feb</v>
      </c>
      <c r="W321" s="7" t="str">
        <f>TEXT(DATA_3_M[[#This Row],[DTEDAY]],"YYY")</f>
        <v>2011</v>
      </c>
      <c r="X321" s="7" t="str" cm="1">
        <f t="array" ref="X321">_xlfn.SWITCH(DATA_3_M[[#This Row],[WEATHERSIT]],1,"CLEAR SKY",2,"MIST SKY",3,"DARK SKY",4,"RAINY &amp; DARK SKY")</f>
        <v>CLEAR SKY</v>
      </c>
      <c r="Y321" s="7" t="str" cm="1">
        <f t="array" ref="Y321">_xlfn.SWITCH(DATA_3_M[[#This Row],[SEASON]],1,"WINTER",2,"SUMMER",3,"MONSOON",4,"POST MONSOON/AUTUMN")</f>
        <v>WINTER</v>
      </c>
    </row>
    <row r="322" spans="1:25" ht="12.75" x14ac:dyDescent="0.2">
      <c r="A322" s="7">
        <v>940</v>
      </c>
      <c r="B322" s="8">
        <v>40585</v>
      </c>
      <c r="C322" s="7">
        <v>1</v>
      </c>
      <c r="D322" s="7">
        <v>0</v>
      </c>
      <c r="E322" s="7">
        <v>2</v>
      </c>
      <c r="F322" s="7">
        <v>18</v>
      </c>
      <c r="G322" s="7" t="b">
        <v>0</v>
      </c>
      <c r="H322" s="7">
        <v>5</v>
      </c>
      <c r="I322" s="7">
        <v>1</v>
      </c>
      <c r="J322" s="26">
        <v>0.28000000000000003</v>
      </c>
      <c r="K322" s="7">
        <v>0.31819999999999998</v>
      </c>
      <c r="L322" s="7">
        <v>0.28000000000000003</v>
      </c>
      <c r="M322" s="23">
        <v>0</v>
      </c>
      <c r="N322" s="7">
        <v>9</v>
      </c>
      <c r="O322" s="7">
        <v>165</v>
      </c>
      <c r="P322" s="7">
        <v>174</v>
      </c>
      <c r="Q322" s="7" t="str">
        <f>TEXT(DATA_3_M[[#This Row],[WEEKDAY]]+1,"DDD")</f>
        <v>Fri</v>
      </c>
      <c r="R322" s="26">
        <f>IF(DATA_3_M[[#This Row],[TEMP]]="",AVERAGE(DATA_3_M[TEMP]),DATA_3_M[[#This Row],[TEMP]])</f>
        <v>0.28000000000000003</v>
      </c>
      <c r="S322" s="26">
        <f>ROUND(IF(DATA_3_M[[#This Row],[ATEMP]]="",AVERAGE(DATA_3_M[ATEMP]),DATA_3_M[[#This Row],[ATEMP]]),2)</f>
        <v>0.32</v>
      </c>
      <c r="T322" s="48">
        <f>ROUND(IF(DATA_3_M[[#This Row],[HUM]]="",AVERAGE(DATA_3_M[HUM]),DATA_3_M[[#This Row],[HUM]]),2)</f>
        <v>0.28000000000000003</v>
      </c>
      <c r="U322" s="64">
        <f>TIME(DATA_3_M[[#This Row],[HR]],,)</f>
        <v>0.75</v>
      </c>
      <c r="V322" s="7" t="str">
        <f>TEXT(DATA_3_M[[#This Row],[DTEDAY]],"MMM")</f>
        <v>Feb</v>
      </c>
      <c r="W322" s="7" t="str">
        <f>TEXT(DATA_3_M[[#This Row],[DTEDAY]],"YYY")</f>
        <v>2011</v>
      </c>
      <c r="X322" s="7" t="str" cm="1">
        <f t="array" ref="X322">_xlfn.SWITCH(DATA_3_M[[#This Row],[WEATHERSIT]],1,"CLEAR SKY",2,"MIST SKY",3,"DARK SKY",4,"RAINY &amp; DARK SKY")</f>
        <v>CLEAR SKY</v>
      </c>
      <c r="Y322" s="7" t="str" cm="1">
        <f t="array" ref="Y322">_xlfn.SWITCH(DATA_3_M[[#This Row],[SEASON]],1,"WINTER",2,"SUMMER",3,"MONSOON",4,"POST MONSOON/AUTUMN")</f>
        <v>WINTER</v>
      </c>
    </row>
    <row r="323" spans="1:25" ht="12.75" x14ac:dyDescent="0.2">
      <c r="A323" s="7">
        <v>941</v>
      </c>
      <c r="B323" s="8">
        <v>40585</v>
      </c>
      <c r="C323" s="7">
        <v>1</v>
      </c>
      <c r="D323" s="7">
        <v>0</v>
      </c>
      <c r="E323" s="7">
        <v>2</v>
      </c>
      <c r="F323" s="7">
        <v>19</v>
      </c>
      <c r="G323" s="7" t="b">
        <v>0</v>
      </c>
      <c r="H323" s="7">
        <v>5</v>
      </c>
      <c r="I323" s="7">
        <v>1</v>
      </c>
      <c r="J323" s="26">
        <v>0.26</v>
      </c>
      <c r="K323" s="7">
        <v>0.30299999999999999</v>
      </c>
      <c r="L323" s="7">
        <v>0.33</v>
      </c>
      <c r="M323" s="23">
        <v>0</v>
      </c>
      <c r="N323" s="7">
        <v>7</v>
      </c>
      <c r="O323" s="7">
        <v>94</v>
      </c>
      <c r="P323" s="7">
        <v>101</v>
      </c>
      <c r="Q323" s="7" t="str">
        <f>TEXT(DATA_3_M[[#This Row],[WEEKDAY]]+1,"DDD")</f>
        <v>Fri</v>
      </c>
      <c r="R323" s="26">
        <f>IF(DATA_3_M[[#This Row],[TEMP]]="",AVERAGE(DATA_3_M[TEMP]),DATA_3_M[[#This Row],[TEMP]])</f>
        <v>0.26</v>
      </c>
      <c r="S323" s="26">
        <f>ROUND(IF(DATA_3_M[[#This Row],[ATEMP]]="",AVERAGE(DATA_3_M[ATEMP]),DATA_3_M[[#This Row],[ATEMP]]),2)</f>
        <v>0.3</v>
      </c>
      <c r="T323" s="48">
        <f>ROUND(IF(DATA_3_M[[#This Row],[HUM]]="",AVERAGE(DATA_3_M[HUM]),DATA_3_M[[#This Row],[HUM]]),2)</f>
        <v>0.33</v>
      </c>
      <c r="U323" s="64">
        <f>TIME(DATA_3_M[[#This Row],[HR]],,)</f>
        <v>0.79166666666666663</v>
      </c>
      <c r="V323" s="7" t="str">
        <f>TEXT(DATA_3_M[[#This Row],[DTEDAY]],"MMM")</f>
        <v>Feb</v>
      </c>
      <c r="W323" s="7" t="str">
        <f>TEXT(DATA_3_M[[#This Row],[DTEDAY]],"YYY")</f>
        <v>2011</v>
      </c>
      <c r="X323" s="7" t="str" cm="1">
        <f t="array" ref="X323">_xlfn.SWITCH(DATA_3_M[[#This Row],[WEATHERSIT]],1,"CLEAR SKY",2,"MIST SKY",3,"DARK SKY",4,"RAINY &amp; DARK SKY")</f>
        <v>CLEAR SKY</v>
      </c>
      <c r="Y323" s="7" t="str" cm="1">
        <f t="array" ref="Y323">_xlfn.SWITCH(DATA_3_M[[#This Row],[SEASON]],1,"WINTER",2,"SUMMER",3,"MONSOON",4,"POST MONSOON/AUTUMN")</f>
        <v>WINTER</v>
      </c>
    </row>
    <row r="324" spans="1:25" ht="12.75" x14ac:dyDescent="0.2">
      <c r="A324" s="7">
        <v>942</v>
      </c>
      <c r="B324" s="8">
        <v>40585</v>
      </c>
      <c r="C324" s="7">
        <v>1</v>
      </c>
      <c r="D324" s="7">
        <v>0</v>
      </c>
      <c r="E324" s="7">
        <v>2</v>
      </c>
      <c r="F324" s="7">
        <v>20</v>
      </c>
      <c r="G324" s="7" t="b">
        <v>0</v>
      </c>
      <c r="H324" s="7">
        <v>5</v>
      </c>
      <c r="I324" s="7">
        <v>1</v>
      </c>
      <c r="J324" s="26">
        <v>0.22</v>
      </c>
      <c r="K324" s="7">
        <v>0.2273</v>
      </c>
      <c r="L324" s="7">
        <v>0.55000000000000004</v>
      </c>
      <c r="M324" s="7">
        <v>0.1343</v>
      </c>
      <c r="N324" s="7">
        <v>2</v>
      </c>
      <c r="O324" s="7">
        <v>61</v>
      </c>
      <c r="P324" s="7">
        <v>63</v>
      </c>
      <c r="Q324" s="7" t="str">
        <f>TEXT(DATA_3_M[[#This Row],[WEEKDAY]]+1,"DDD")</f>
        <v>Fri</v>
      </c>
      <c r="R324" s="26">
        <f>IF(DATA_3_M[[#This Row],[TEMP]]="",AVERAGE(DATA_3_M[TEMP]),DATA_3_M[[#This Row],[TEMP]])</f>
        <v>0.22</v>
      </c>
      <c r="S324" s="26">
        <f>ROUND(IF(DATA_3_M[[#This Row],[ATEMP]]="",AVERAGE(DATA_3_M[ATEMP]),DATA_3_M[[#This Row],[ATEMP]]),2)</f>
        <v>0.23</v>
      </c>
      <c r="T324" s="48">
        <f>ROUND(IF(DATA_3_M[[#This Row],[HUM]]="",AVERAGE(DATA_3_M[HUM]),DATA_3_M[[#This Row],[HUM]]),2)</f>
        <v>0.55000000000000004</v>
      </c>
      <c r="U324" s="64">
        <f>TIME(DATA_3_M[[#This Row],[HR]],,)</f>
        <v>0.83333333333333337</v>
      </c>
      <c r="V324" s="7" t="str">
        <f>TEXT(DATA_3_M[[#This Row],[DTEDAY]],"MMM")</f>
        <v>Feb</v>
      </c>
      <c r="W324" s="7" t="str">
        <f>TEXT(DATA_3_M[[#This Row],[DTEDAY]],"YYY")</f>
        <v>2011</v>
      </c>
      <c r="X324" s="7" t="str" cm="1">
        <f t="array" ref="X324">_xlfn.SWITCH(DATA_3_M[[#This Row],[WEATHERSIT]],1,"CLEAR SKY",2,"MIST SKY",3,"DARK SKY",4,"RAINY &amp; DARK SKY")</f>
        <v>CLEAR SKY</v>
      </c>
      <c r="Y324" s="7" t="str" cm="1">
        <f t="array" ref="Y324">_xlfn.SWITCH(DATA_3_M[[#This Row],[SEASON]],1,"WINTER",2,"SUMMER",3,"MONSOON",4,"POST MONSOON/AUTUMN")</f>
        <v>WINTER</v>
      </c>
    </row>
    <row r="325" spans="1:25" ht="12.75" x14ac:dyDescent="0.2">
      <c r="A325" s="7">
        <v>943</v>
      </c>
      <c r="B325" s="8">
        <v>40585</v>
      </c>
      <c r="C325" s="7">
        <v>1</v>
      </c>
      <c r="D325" s="7">
        <v>0</v>
      </c>
      <c r="E325" s="7">
        <v>2</v>
      </c>
      <c r="F325" s="7">
        <v>21</v>
      </c>
      <c r="G325" s="7" t="b">
        <v>0</v>
      </c>
      <c r="H325" s="7">
        <v>5</v>
      </c>
      <c r="I325" s="7">
        <v>1</v>
      </c>
      <c r="J325" s="26">
        <v>0.2</v>
      </c>
      <c r="K325" s="7">
        <v>0.21210000000000001</v>
      </c>
      <c r="L325" s="7">
        <v>0.59</v>
      </c>
      <c r="M325" s="7">
        <v>0.1343</v>
      </c>
      <c r="N325" s="7">
        <v>1</v>
      </c>
      <c r="O325" s="7">
        <v>46</v>
      </c>
      <c r="P325" s="7">
        <v>47</v>
      </c>
      <c r="Q325" s="7" t="str">
        <f>TEXT(DATA_3_M[[#This Row],[WEEKDAY]]+1,"DDD")</f>
        <v>Fri</v>
      </c>
      <c r="R325" s="26">
        <f>IF(DATA_3_M[[#This Row],[TEMP]]="",AVERAGE(DATA_3_M[TEMP]),DATA_3_M[[#This Row],[TEMP]])</f>
        <v>0.2</v>
      </c>
      <c r="S325" s="26">
        <f>ROUND(IF(DATA_3_M[[#This Row],[ATEMP]]="",AVERAGE(DATA_3_M[ATEMP]),DATA_3_M[[#This Row],[ATEMP]]),2)</f>
        <v>0.21</v>
      </c>
      <c r="T325" s="48">
        <f>ROUND(IF(DATA_3_M[[#This Row],[HUM]]="",AVERAGE(DATA_3_M[HUM]),DATA_3_M[[#This Row],[HUM]]),2)</f>
        <v>0.59</v>
      </c>
      <c r="U325" s="64">
        <f>TIME(DATA_3_M[[#This Row],[HR]],,)</f>
        <v>0.875</v>
      </c>
      <c r="V325" s="7" t="str">
        <f>TEXT(DATA_3_M[[#This Row],[DTEDAY]],"MMM")</f>
        <v>Feb</v>
      </c>
      <c r="W325" s="7" t="str">
        <f>TEXT(DATA_3_M[[#This Row],[DTEDAY]],"YYY")</f>
        <v>2011</v>
      </c>
      <c r="X325" s="7" t="str" cm="1">
        <f t="array" ref="X325">_xlfn.SWITCH(DATA_3_M[[#This Row],[WEATHERSIT]],1,"CLEAR SKY",2,"MIST SKY",3,"DARK SKY",4,"RAINY &amp; DARK SKY")</f>
        <v>CLEAR SKY</v>
      </c>
      <c r="Y325" s="7" t="str" cm="1">
        <f t="array" ref="Y325">_xlfn.SWITCH(DATA_3_M[[#This Row],[SEASON]],1,"WINTER",2,"SUMMER",3,"MONSOON",4,"POST MONSOON/AUTUMN")</f>
        <v>WINTER</v>
      </c>
    </row>
    <row r="326" spans="1:25" ht="12.75" x14ac:dyDescent="0.2">
      <c r="A326" s="7">
        <v>944</v>
      </c>
      <c r="B326" s="8">
        <v>40585</v>
      </c>
      <c r="C326" s="7">
        <v>1</v>
      </c>
      <c r="D326" s="7">
        <v>0</v>
      </c>
      <c r="E326" s="7">
        <v>2</v>
      </c>
      <c r="F326" s="7">
        <v>22</v>
      </c>
      <c r="G326" s="7" t="b">
        <v>0</v>
      </c>
      <c r="H326" s="7">
        <v>5</v>
      </c>
      <c r="I326" s="7">
        <v>1</v>
      </c>
      <c r="J326" s="26">
        <v>0.2</v>
      </c>
      <c r="K326" s="7">
        <v>0.2273</v>
      </c>
      <c r="L326" s="7">
        <v>0.64</v>
      </c>
      <c r="M326" s="7">
        <v>8.9599999999999999E-2</v>
      </c>
      <c r="N326" s="7">
        <v>2</v>
      </c>
      <c r="O326" s="7">
        <v>41</v>
      </c>
      <c r="P326" s="7">
        <v>43</v>
      </c>
      <c r="Q326" s="7" t="str">
        <f>TEXT(DATA_3_M[[#This Row],[WEEKDAY]]+1,"DDD")</f>
        <v>Fri</v>
      </c>
      <c r="R326" s="26">
        <f>IF(DATA_3_M[[#This Row],[TEMP]]="",AVERAGE(DATA_3_M[TEMP]),DATA_3_M[[#This Row],[TEMP]])</f>
        <v>0.2</v>
      </c>
      <c r="S326" s="26">
        <f>ROUND(IF(DATA_3_M[[#This Row],[ATEMP]]="",AVERAGE(DATA_3_M[ATEMP]),DATA_3_M[[#This Row],[ATEMP]]),2)</f>
        <v>0.23</v>
      </c>
      <c r="T326" s="48">
        <f>ROUND(IF(DATA_3_M[[#This Row],[HUM]]="",AVERAGE(DATA_3_M[HUM]),DATA_3_M[[#This Row],[HUM]]),2)</f>
        <v>0.64</v>
      </c>
      <c r="U326" s="64">
        <f>TIME(DATA_3_M[[#This Row],[HR]],,)</f>
        <v>0.91666666666666663</v>
      </c>
      <c r="V326" s="7" t="str">
        <f>TEXT(DATA_3_M[[#This Row],[DTEDAY]],"MMM")</f>
        <v>Feb</v>
      </c>
      <c r="W326" s="7" t="str">
        <f>TEXT(DATA_3_M[[#This Row],[DTEDAY]],"YYY")</f>
        <v>2011</v>
      </c>
      <c r="X326" s="7" t="str" cm="1">
        <f t="array" ref="X326">_xlfn.SWITCH(DATA_3_M[[#This Row],[WEATHERSIT]],1,"CLEAR SKY",2,"MIST SKY",3,"DARK SKY",4,"RAINY &amp; DARK SKY")</f>
        <v>CLEAR SKY</v>
      </c>
      <c r="Y326" s="7" t="str" cm="1">
        <f t="array" ref="Y326">_xlfn.SWITCH(DATA_3_M[[#This Row],[SEASON]],1,"WINTER",2,"SUMMER",3,"MONSOON",4,"POST MONSOON/AUTUMN")</f>
        <v>WINTER</v>
      </c>
    </row>
    <row r="327" spans="1:25" ht="12.75" x14ac:dyDescent="0.2">
      <c r="A327" s="7">
        <v>945</v>
      </c>
      <c r="B327" s="8">
        <v>40585</v>
      </c>
      <c r="C327" s="7">
        <v>1</v>
      </c>
      <c r="D327" s="7">
        <v>0</v>
      </c>
      <c r="E327" s="7">
        <v>2</v>
      </c>
      <c r="F327" s="7">
        <v>23</v>
      </c>
      <c r="G327" s="7" t="b">
        <v>0</v>
      </c>
      <c r="H327" s="7">
        <v>5</v>
      </c>
      <c r="I327" s="7">
        <v>1</v>
      </c>
      <c r="J327" s="26">
        <v>0.18</v>
      </c>
      <c r="K327" s="7">
        <v>0.2424</v>
      </c>
      <c r="L327" s="7">
        <v>0.69</v>
      </c>
      <c r="M327" s="23">
        <v>0</v>
      </c>
      <c r="N327" s="7">
        <v>5</v>
      </c>
      <c r="O327" s="7">
        <v>48</v>
      </c>
      <c r="P327" s="7">
        <v>53</v>
      </c>
      <c r="Q327" s="7" t="str">
        <f>TEXT(DATA_3_M[[#This Row],[WEEKDAY]]+1,"DDD")</f>
        <v>Fri</v>
      </c>
      <c r="R327" s="26">
        <f>IF(DATA_3_M[[#This Row],[TEMP]]="",AVERAGE(DATA_3_M[TEMP]),DATA_3_M[[#This Row],[TEMP]])</f>
        <v>0.18</v>
      </c>
      <c r="S327" s="26">
        <f>ROUND(IF(DATA_3_M[[#This Row],[ATEMP]]="",AVERAGE(DATA_3_M[ATEMP]),DATA_3_M[[#This Row],[ATEMP]]),2)</f>
        <v>0.24</v>
      </c>
      <c r="T327" s="48">
        <f>ROUND(IF(DATA_3_M[[#This Row],[HUM]]="",AVERAGE(DATA_3_M[HUM]),DATA_3_M[[#This Row],[HUM]]),2)</f>
        <v>0.69</v>
      </c>
      <c r="U327" s="64">
        <f>TIME(DATA_3_M[[#This Row],[HR]],,)</f>
        <v>0.95833333333333337</v>
      </c>
      <c r="V327" s="7" t="str">
        <f>TEXT(DATA_3_M[[#This Row],[DTEDAY]],"MMM")</f>
        <v>Feb</v>
      </c>
      <c r="W327" s="7" t="str">
        <f>TEXT(DATA_3_M[[#This Row],[DTEDAY]],"YYY")</f>
        <v>2011</v>
      </c>
      <c r="X327" s="7" t="str" cm="1">
        <f t="array" ref="X327">_xlfn.SWITCH(DATA_3_M[[#This Row],[WEATHERSIT]],1,"CLEAR SKY",2,"MIST SKY",3,"DARK SKY",4,"RAINY &amp; DARK SKY")</f>
        <v>CLEAR SKY</v>
      </c>
      <c r="Y327" s="7" t="str" cm="1">
        <f t="array" ref="Y327">_xlfn.SWITCH(DATA_3_M[[#This Row],[SEASON]],1,"WINTER",2,"SUMMER",3,"MONSOON",4,"POST MONSOON/AUTUMN")</f>
        <v>WINTER</v>
      </c>
    </row>
    <row r="328" spans="1:25" ht="12.75" x14ac:dyDescent="0.2">
      <c r="A328" s="7">
        <v>946</v>
      </c>
      <c r="B328" s="8">
        <v>40586</v>
      </c>
      <c r="C328" s="7">
        <v>1</v>
      </c>
      <c r="D328" s="7">
        <v>0</v>
      </c>
      <c r="E328" s="7">
        <v>2</v>
      </c>
      <c r="F328" s="7">
        <v>0</v>
      </c>
      <c r="G328" s="7" t="b">
        <v>0</v>
      </c>
      <c r="H328" s="7">
        <v>6</v>
      </c>
      <c r="I328" s="7">
        <v>1</v>
      </c>
      <c r="J328" s="26">
        <v>0.16</v>
      </c>
      <c r="K328" s="7">
        <v>0.19700000000000001</v>
      </c>
      <c r="L328" s="7">
        <v>0.69</v>
      </c>
      <c r="M328" s="7">
        <v>8.9599999999999999E-2</v>
      </c>
      <c r="N328" s="7">
        <v>3</v>
      </c>
      <c r="O328" s="7">
        <v>27</v>
      </c>
      <c r="P328" s="7">
        <v>30</v>
      </c>
      <c r="Q328" s="7" t="str">
        <f>TEXT(DATA_3_M[[#This Row],[WEEKDAY]]+1,"DDD")</f>
        <v>Sat</v>
      </c>
      <c r="R328" s="26">
        <f>IF(DATA_3_M[[#This Row],[TEMP]]="",AVERAGE(DATA_3_M[TEMP]),DATA_3_M[[#This Row],[TEMP]])</f>
        <v>0.16</v>
      </c>
      <c r="S328" s="26">
        <f>ROUND(IF(DATA_3_M[[#This Row],[ATEMP]]="",AVERAGE(DATA_3_M[ATEMP]),DATA_3_M[[#This Row],[ATEMP]]),2)</f>
        <v>0.2</v>
      </c>
      <c r="T328" s="48">
        <f>ROUND(IF(DATA_3_M[[#This Row],[HUM]]="",AVERAGE(DATA_3_M[HUM]),DATA_3_M[[#This Row],[HUM]]),2)</f>
        <v>0.69</v>
      </c>
      <c r="U328" s="64">
        <f>TIME(DATA_3_M[[#This Row],[HR]],,)</f>
        <v>0</v>
      </c>
      <c r="V328" s="7" t="str">
        <f>TEXT(DATA_3_M[[#This Row],[DTEDAY]],"MMM")</f>
        <v>Feb</v>
      </c>
      <c r="W328" s="7" t="str">
        <f>TEXT(DATA_3_M[[#This Row],[DTEDAY]],"YYY")</f>
        <v>2011</v>
      </c>
      <c r="X328" s="7" t="str" cm="1">
        <f t="array" ref="X328">_xlfn.SWITCH(DATA_3_M[[#This Row],[WEATHERSIT]],1,"CLEAR SKY",2,"MIST SKY",3,"DARK SKY",4,"RAINY &amp; DARK SKY")</f>
        <v>CLEAR SKY</v>
      </c>
      <c r="Y328" s="7" t="str" cm="1">
        <f t="array" ref="Y328">_xlfn.SWITCH(DATA_3_M[[#This Row],[SEASON]],1,"WINTER",2,"SUMMER",3,"MONSOON",4,"POST MONSOON/AUTUMN")</f>
        <v>WINTER</v>
      </c>
    </row>
    <row r="329" spans="1:25" ht="12.75" x14ac:dyDescent="0.2">
      <c r="A329" s="7">
        <v>947</v>
      </c>
      <c r="B329" s="8">
        <v>40586</v>
      </c>
      <c r="C329" s="7">
        <v>1</v>
      </c>
      <c r="D329" s="7">
        <v>0</v>
      </c>
      <c r="E329" s="7">
        <v>2</v>
      </c>
      <c r="F329" s="7">
        <v>1</v>
      </c>
      <c r="G329" s="7" t="b">
        <v>0</v>
      </c>
      <c r="H329" s="7">
        <v>6</v>
      </c>
      <c r="I329" s="7">
        <v>1</v>
      </c>
      <c r="J329" s="26">
        <v>0.14000000000000001</v>
      </c>
      <c r="K329" s="7">
        <v>0.21210000000000001</v>
      </c>
      <c r="L329" s="7">
        <v>0.86</v>
      </c>
      <c r="M329" s="23">
        <v>0</v>
      </c>
      <c r="N329" s="7">
        <v>2</v>
      </c>
      <c r="O329" s="7">
        <v>22</v>
      </c>
      <c r="P329" s="7">
        <v>24</v>
      </c>
      <c r="Q329" s="7" t="str">
        <f>TEXT(DATA_3_M[[#This Row],[WEEKDAY]]+1,"DDD")</f>
        <v>Sat</v>
      </c>
      <c r="R329" s="26">
        <f>IF(DATA_3_M[[#This Row],[TEMP]]="",AVERAGE(DATA_3_M[TEMP]),DATA_3_M[[#This Row],[TEMP]])</f>
        <v>0.14000000000000001</v>
      </c>
      <c r="S329" s="26">
        <f>ROUND(IF(DATA_3_M[[#This Row],[ATEMP]]="",AVERAGE(DATA_3_M[ATEMP]),DATA_3_M[[#This Row],[ATEMP]]),2)</f>
        <v>0.21</v>
      </c>
      <c r="T329" s="48">
        <f>ROUND(IF(DATA_3_M[[#This Row],[HUM]]="",AVERAGE(DATA_3_M[HUM]),DATA_3_M[[#This Row],[HUM]]),2)</f>
        <v>0.86</v>
      </c>
      <c r="U329" s="64">
        <f>TIME(DATA_3_M[[#This Row],[HR]],,)</f>
        <v>4.1666666666666664E-2</v>
      </c>
      <c r="V329" s="7" t="str">
        <f>TEXT(DATA_3_M[[#This Row],[DTEDAY]],"MMM")</f>
        <v>Feb</v>
      </c>
      <c r="W329" s="7" t="str">
        <f>TEXT(DATA_3_M[[#This Row],[DTEDAY]],"YYY")</f>
        <v>2011</v>
      </c>
      <c r="X329" s="7" t="str" cm="1">
        <f t="array" ref="X329">_xlfn.SWITCH(DATA_3_M[[#This Row],[WEATHERSIT]],1,"CLEAR SKY",2,"MIST SKY",3,"DARK SKY",4,"RAINY &amp; DARK SKY")</f>
        <v>CLEAR SKY</v>
      </c>
      <c r="Y329" s="7" t="str" cm="1">
        <f t="array" ref="Y329">_xlfn.SWITCH(DATA_3_M[[#This Row],[SEASON]],1,"WINTER",2,"SUMMER",3,"MONSOON",4,"POST MONSOON/AUTUMN")</f>
        <v>WINTER</v>
      </c>
    </row>
    <row r="330" spans="1:25" ht="12.75" x14ac:dyDescent="0.2">
      <c r="A330" s="7">
        <v>948</v>
      </c>
      <c r="B330" s="8">
        <v>40586</v>
      </c>
      <c r="C330" s="7">
        <v>1</v>
      </c>
      <c r="D330" s="7">
        <v>0</v>
      </c>
      <c r="E330" s="7">
        <v>2</v>
      </c>
      <c r="F330" s="7">
        <v>2</v>
      </c>
      <c r="G330" s="7" t="b">
        <v>0</v>
      </c>
      <c r="H330" s="7">
        <v>6</v>
      </c>
      <c r="I330" s="7">
        <v>1</v>
      </c>
      <c r="J330" s="26">
        <v>0.14000000000000001</v>
      </c>
      <c r="K330" s="7">
        <v>0.21210000000000001</v>
      </c>
      <c r="L330" s="7">
        <v>0.8</v>
      </c>
      <c r="M330" s="23">
        <v>0</v>
      </c>
      <c r="N330" s="7">
        <v>2</v>
      </c>
      <c r="O330" s="7">
        <v>13</v>
      </c>
      <c r="P330" s="7">
        <v>15</v>
      </c>
      <c r="Q330" s="7" t="str">
        <f>TEXT(DATA_3_M[[#This Row],[WEEKDAY]]+1,"DDD")</f>
        <v>Sat</v>
      </c>
      <c r="R330" s="26">
        <f>IF(DATA_3_M[[#This Row],[TEMP]]="",AVERAGE(DATA_3_M[TEMP]),DATA_3_M[[#This Row],[TEMP]])</f>
        <v>0.14000000000000001</v>
      </c>
      <c r="S330" s="26">
        <f>ROUND(IF(DATA_3_M[[#This Row],[ATEMP]]="",AVERAGE(DATA_3_M[ATEMP]),DATA_3_M[[#This Row],[ATEMP]]),2)</f>
        <v>0.21</v>
      </c>
      <c r="T330" s="48">
        <f>ROUND(IF(DATA_3_M[[#This Row],[HUM]]="",AVERAGE(DATA_3_M[HUM]),DATA_3_M[[#This Row],[HUM]]),2)</f>
        <v>0.8</v>
      </c>
      <c r="U330" s="64">
        <f>TIME(DATA_3_M[[#This Row],[HR]],,)</f>
        <v>8.3333333333333329E-2</v>
      </c>
      <c r="V330" s="7" t="str">
        <f>TEXT(DATA_3_M[[#This Row],[DTEDAY]],"MMM")</f>
        <v>Feb</v>
      </c>
      <c r="W330" s="7" t="str">
        <f>TEXT(DATA_3_M[[#This Row],[DTEDAY]],"YYY")</f>
        <v>2011</v>
      </c>
      <c r="X330" s="7" t="str" cm="1">
        <f t="array" ref="X330">_xlfn.SWITCH(DATA_3_M[[#This Row],[WEATHERSIT]],1,"CLEAR SKY",2,"MIST SKY",3,"DARK SKY",4,"RAINY &amp; DARK SKY")</f>
        <v>CLEAR SKY</v>
      </c>
      <c r="Y330" s="7" t="str" cm="1">
        <f t="array" ref="Y330">_xlfn.SWITCH(DATA_3_M[[#This Row],[SEASON]],1,"WINTER",2,"SUMMER",3,"MONSOON",4,"POST MONSOON/AUTUMN")</f>
        <v>WINTER</v>
      </c>
    </row>
    <row r="331" spans="1:25" ht="12.75" x14ac:dyDescent="0.2">
      <c r="A331" s="7">
        <v>949</v>
      </c>
      <c r="B331" s="8">
        <v>40586</v>
      </c>
      <c r="C331" s="7">
        <v>1</v>
      </c>
      <c r="D331" s="7">
        <v>0</v>
      </c>
      <c r="E331" s="7">
        <v>2</v>
      </c>
      <c r="F331" s="7">
        <v>3</v>
      </c>
      <c r="G331" s="7" t="b">
        <v>0</v>
      </c>
      <c r="H331" s="7">
        <v>6</v>
      </c>
      <c r="I331" s="7">
        <v>1</v>
      </c>
      <c r="J331" s="26">
        <v>0.12</v>
      </c>
      <c r="K331" s="7">
        <v>0.19700000000000001</v>
      </c>
      <c r="L331" s="7">
        <v>0.8</v>
      </c>
      <c r="M331" s="23">
        <v>0</v>
      </c>
      <c r="N331" s="7">
        <v>3</v>
      </c>
      <c r="O331" s="7">
        <v>7</v>
      </c>
      <c r="P331" s="7">
        <v>10</v>
      </c>
      <c r="Q331" s="7" t="str">
        <f>TEXT(DATA_3_M[[#This Row],[WEEKDAY]]+1,"DDD")</f>
        <v>Sat</v>
      </c>
      <c r="R331" s="26">
        <f>IF(DATA_3_M[[#This Row],[TEMP]]="",AVERAGE(DATA_3_M[TEMP]),DATA_3_M[[#This Row],[TEMP]])</f>
        <v>0.12</v>
      </c>
      <c r="S331" s="26">
        <f>ROUND(IF(DATA_3_M[[#This Row],[ATEMP]]="",AVERAGE(DATA_3_M[ATEMP]),DATA_3_M[[#This Row],[ATEMP]]),2)</f>
        <v>0.2</v>
      </c>
      <c r="T331" s="48">
        <f>ROUND(IF(DATA_3_M[[#This Row],[HUM]]="",AVERAGE(DATA_3_M[HUM]),DATA_3_M[[#This Row],[HUM]]),2)</f>
        <v>0.8</v>
      </c>
      <c r="U331" s="64">
        <f>TIME(DATA_3_M[[#This Row],[HR]],,)</f>
        <v>0.125</v>
      </c>
      <c r="V331" s="7" t="str">
        <f>TEXT(DATA_3_M[[#This Row],[DTEDAY]],"MMM")</f>
        <v>Feb</v>
      </c>
      <c r="W331" s="7" t="str">
        <f>TEXT(DATA_3_M[[#This Row],[DTEDAY]],"YYY")</f>
        <v>2011</v>
      </c>
      <c r="X331" s="7" t="str" cm="1">
        <f t="array" ref="X331">_xlfn.SWITCH(DATA_3_M[[#This Row],[WEATHERSIT]],1,"CLEAR SKY",2,"MIST SKY",3,"DARK SKY",4,"RAINY &amp; DARK SKY")</f>
        <v>CLEAR SKY</v>
      </c>
      <c r="Y331" s="7" t="str" cm="1">
        <f t="array" ref="Y331">_xlfn.SWITCH(DATA_3_M[[#This Row],[SEASON]],1,"WINTER",2,"SUMMER",3,"MONSOON",4,"POST MONSOON/AUTUMN")</f>
        <v>WINTER</v>
      </c>
    </row>
    <row r="332" spans="1:25" ht="12.75" x14ac:dyDescent="0.2">
      <c r="A332" s="7">
        <v>950</v>
      </c>
      <c r="B332" s="8">
        <v>40586</v>
      </c>
      <c r="C332" s="7">
        <v>1</v>
      </c>
      <c r="D332" s="7">
        <v>0</v>
      </c>
      <c r="E332" s="7">
        <v>2</v>
      </c>
      <c r="F332" s="7">
        <v>4</v>
      </c>
      <c r="G332" s="7" t="b">
        <v>0</v>
      </c>
      <c r="H332" s="7">
        <v>6</v>
      </c>
      <c r="I332" s="7">
        <v>1</v>
      </c>
      <c r="J332" s="26">
        <v>0.12</v>
      </c>
      <c r="K332" s="7">
        <v>0.16669999999999999</v>
      </c>
      <c r="L332" s="7">
        <v>0.74</v>
      </c>
      <c r="M332" s="7">
        <v>8.9599999999999999E-2</v>
      </c>
      <c r="N332" s="7">
        <v>0</v>
      </c>
      <c r="O332" s="7">
        <v>4</v>
      </c>
      <c r="P332" s="7">
        <v>4</v>
      </c>
      <c r="Q332" s="7" t="str">
        <f>TEXT(DATA_3_M[[#This Row],[WEEKDAY]]+1,"DDD")</f>
        <v>Sat</v>
      </c>
      <c r="R332" s="26">
        <f>IF(DATA_3_M[[#This Row],[TEMP]]="",AVERAGE(DATA_3_M[TEMP]),DATA_3_M[[#This Row],[TEMP]])</f>
        <v>0.12</v>
      </c>
      <c r="S332" s="26">
        <f>ROUND(IF(DATA_3_M[[#This Row],[ATEMP]]="",AVERAGE(DATA_3_M[ATEMP]),DATA_3_M[[#This Row],[ATEMP]]),2)</f>
        <v>0.17</v>
      </c>
      <c r="T332" s="48">
        <f>ROUND(IF(DATA_3_M[[#This Row],[HUM]]="",AVERAGE(DATA_3_M[HUM]),DATA_3_M[[#This Row],[HUM]]),2)</f>
        <v>0.74</v>
      </c>
      <c r="U332" s="64">
        <f>TIME(DATA_3_M[[#This Row],[HR]],,)</f>
        <v>0.16666666666666666</v>
      </c>
      <c r="V332" s="7" t="str">
        <f>TEXT(DATA_3_M[[#This Row],[DTEDAY]],"MMM")</f>
        <v>Feb</v>
      </c>
      <c r="W332" s="7" t="str">
        <f>TEXT(DATA_3_M[[#This Row],[DTEDAY]],"YYY")</f>
        <v>2011</v>
      </c>
      <c r="X332" s="7" t="str" cm="1">
        <f t="array" ref="X332">_xlfn.SWITCH(DATA_3_M[[#This Row],[WEATHERSIT]],1,"CLEAR SKY",2,"MIST SKY",3,"DARK SKY",4,"RAINY &amp; DARK SKY")</f>
        <v>CLEAR SKY</v>
      </c>
      <c r="Y332" s="7" t="str" cm="1">
        <f t="array" ref="Y332">_xlfn.SWITCH(DATA_3_M[[#This Row],[SEASON]],1,"WINTER",2,"SUMMER",3,"MONSOON",4,"POST MONSOON/AUTUMN")</f>
        <v>WINTER</v>
      </c>
    </row>
    <row r="333" spans="1:25" ht="12.75" x14ac:dyDescent="0.2">
      <c r="A333" s="7">
        <v>951</v>
      </c>
      <c r="B333" s="8">
        <v>40586</v>
      </c>
      <c r="C333" s="7">
        <v>1</v>
      </c>
      <c r="D333" s="7">
        <v>0</v>
      </c>
      <c r="E333" s="7">
        <v>2</v>
      </c>
      <c r="F333" s="7">
        <v>5</v>
      </c>
      <c r="G333" s="7" t="b">
        <v>0</v>
      </c>
      <c r="H333" s="7">
        <v>6</v>
      </c>
      <c r="I333" s="7">
        <v>1</v>
      </c>
      <c r="J333" s="26">
        <v>0.12</v>
      </c>
      <c r="K333" s="7">
        <v>0.16669999999999999</v>
      </c>
      <c r="L333" s="7">
        <v>0.74</v>
      </c>
      <c r="M333" s="7">
        <v>8.9599999999999999E-2</v>
      </c>
      <c r="N333" s="7">
        <v>0</v>
      </c>
      <c r="O333" s="7">
        <v>1</v>
      </c>
      <c r="P333" s="7">
        <v>1</v>
      </c>
      <c r="Q333" s="7" t="str">
        <f>TEXT(DATA_3_M[[#This Row],[WEEKDAY]]+1,"DDD")</f>
        <v>Sat</v>
      </c>
      <c r="R333" s="26">
        <f>IF(DATA_3_M[[#This Row],[TEMP]]="",AVERAGE(DATA_3_M[TEMP]),DATA_3_M[[#This Row],[TEMP]])</f>
        <v>0.12</v>
      </c>
      <c r="S333" s="26">
        <f>ROUND(IF(DATA_3_M[[#This Row],[ATEMP]]="",AVERAGE(DATA_3_M[ATEMP]),DATA_3_M[[#This Row],[ATEMP]]),2)</f>
        <v>0.17</v>
      </c>
      <c r="T333" s="48">
        <f>ROUND(IF(DATA_3_M[[#This Row],[HUM]]="",AVERAGE(DATA_3_M[HUM]),DATA_3_M[[#This Row],[HUM]]),2)</f>
        <v>0.74</v>
      </c>
      <c r="U333" s="64">
        <f>TIME(DATA_3_M[[#This Row],[HR]],,)</f>
        <v>0.20833333333333334</v>
      </c>
      <c r="V333" s="7" t="str">
        <f>TEXT(DATA_3_M[[#This Row],[DTEDAY]],"MMM")</f>
        <v>Feb</v>
      </c>
      <c r="W333" s="7" t="str">
        <f>TEXT(DATA_3_M[[#This Row],[DTEDAY]],"YYY")</f>
        <v>2011</v>
      </c>
      <c r="X333" s="7" t="str" cm="1">
        <f t="array" ref="X333">_xlfn.SWITCH(DATA_3_M[[#This Row],[WEATHERSIT]],1,"CLEAR SKY",2,"MIST SKY",3,"DARK SKY",4,"RAINY &amp; DARK SKY")</f>
        <v>CLEAR SKY</v>
      </c>
      <c r="Y333" s="7" t="str" cm="1">
        <f t="array" ref="Y333">_xlfn.SWITCH(DATA_3_M[[#This Row],[SEASON]],1,"WINTER",2,"SUMMER",3,"MONSOON",4,"POST MONSOON/AUTUMN")</f>
        <v>WINTER</v>
      </c>
    </row>
    <row r="334" spans="1:25" ht="12.75" x14ac:dyDescent="0.2">
      <c r="A334" s="7">
        <v>952</v>
      </c>
      <c r="B334" s="8">
        <v>40586</v>
      </c>
      <c r="C334" s="7">
        <v>1</v>
      </c>
      <c r="D334" s="7">
        <v>0</v>
      </c>
      <c r="E334" s="7">
        <v>2</v>
      </c>
      <c r="F334" s="7">
        <v>6</v>
      </c>
      <c r="G334" s="7" t="b">
        <v>0</v>
      </c>
      <c r="H334" s="7">
        <v>6</v>
      </c>
      <c r="I334" s="7">
        <v>1</v>
      </c>
      <c r="J334" s="26">
        <v>0.12</v>
      </c>
      <c r="K334" s="7">
        <v>0.13639999999999999</v>
      </c>
      <c r="L334" s="7">
        <v>0.93</v>
      </c>
      <c r="M334" s="7">
        <v>0.19400000000000001</v>
      </c>
      <c r="N334" s="7">
        <v>1</v>
      </c>
      <c r="O334" s="7">
        <v>1</v>
      </c>
      <c r="P334" s="7">
        <v>2</v>
      </c>
      <c r="Q334" s="7" t="str">
        <f>TEXT(DATA_3_M[[#This Row],[WEEKDAY]]+1,"DDD")</f>
        <v>Sat</v>
      </c>
      <c r="R334" s="26">
        <f>IF(DATA_3_M[[#This Row],[TEMP]]="",AVERAGE(DATA_3_M[TEMP]),DATA_3_M[[#This Row],[TEMP]])</f>
        <v>0.12</v>
      </c>
      <c r="S334" s="26">
        <f>ROUND(IF(DATA_3_M[[#This Row],[ATEMP]]="",AVERAGE(DATA_3_M[ATEMP]),DATA_3_M[[#This Row],[ATEMP]]),2)</f>
        <v>0.14000000000000001</v>
      </c>
      <c r="T334" s="48">
        <f>ROUND(IF(DATA_3_M[[#This Row],[HUM]]="",AVERAGE(DATA_3_M[HUM]),DATA_3_M[[#This Row],[HUM]]),2)</f>
        <v>0.93</v>
      </c>
      <c r="U334" s="64">
        <f>TIME(DATA_3_M[[#This Row],[HR]],,)</f>
        <v>0.25</v>
      </c>
      <c r="V334" s="7" t="str">
        <f>TEXT(DATA_3_M[[#This Row],[DTEDAY]],"MMM")</f>
        <v>Feb</v>
      </c>
      <c r="W334" s="7" t="str">
        <f>TEXT(DATA_3_M[[#This Row],[DTEDAY]],"YYY")</f>
        <v>2011</v>
      </c>
      <c r="X334" s="7" t="str" cm="1">
        <f t="array" ref="X334">_xlfn.SWITCH(DATA_3_M[[#This Row],[WEATHERSIT]],1,"CLEAR SKY",2,"MIST SKY",3,"DARK SKY",4,"RAINY &amp; DARK SKY")</f>
        <v>CLEAR SKY</v>
      </c>
      <c r="Y334" s="7" t="str" cm="1">
        <f t="array" ref="Y334">_xlfn.SWITCH(DATA_3_M[[#This Row],[SEASON]],1,"WINTER",2,"SUMMER",3,"MONSOON",4,"POST MONSOON/AUTUMN")</f>
        <v>WINTER</v>
      </c>
    </row>
    <row r="335" spans="1:25" ht="12.75" x14ac:dyDescent="0.2">
      <c r="A335" s="7">
        <v>953</v>
      </c>
      <c r="B335" s="8">
        <v>40586</v>
      </c>
      <c r="C335" s="7">
        <v>1</v>
      </c>
      <c r="D335" s="7">
        <v>0</v>
      </c>
      <c r="E335" s="7">
        <v>2</v>
      </c>
      <c r="F335" s="7">
        <v>7</v>
      </c>
      <c r="G335" s="7" t="b">
        <v>0</v>
      </c>
      <c r="H335" s="7">
        <v>6</v>
      </c>
      <c r="I335" s="7">
        <v>1</v>
      </c>
      <c r="J335" s="26">
        <v>0.12</v>
      </c>
      <c r="K335" s="7">
        <v>0.1515</v>
      </c>
      <c r="L335" s="7">
        <v>0.8</v>
      </c>
      <c r="M335" s="7">
        <v>0.1045</v>
      </c>
      <c r="N335" s="7">
        <v>2</v>
      </c>
      <c r="O335" s="7">
        <v>9</v>
      </c>
      <c r="P335" s="7">
        <v>11</v>
      </c>
      <c r="Q335" s="7" t="str">
        <f>TEXT(DATA_3_M[[#This Row],[WEEKDAY]]+1,"DDD")</f>
        <v>Sat</v>
      </c>
      <c r="R335" s="26">
        <f>IF(DATA_3_M[[#This Row],[TEMP]]="",AVERAGE(DATA_3_M[TEMP]),DATA_3_M[[#This Row],[TEMP]])</f>
        <v>0.12</v>
      </c>
      <c r="S335" s="26">
        <f>ROUND(IF(DATA_3_M[[#This Row],[ATEMP]]="",AVERAGE(DATA_3_M[ATEMP]),DATA_3_M[[#This Row],[ATEMP]]),2)</f>
        <v>0.15</v>
      </c>
      <c r="T335" s="48">
        <f>ROUND(IF(DATA_3_M[[#This Row],[HUM]]="",AVERAGE(DATA_3_M[HUM]),DATA_3_M[[#This Row],[HUM]]),2)</f>
        <v>0.8</v>
      </c>
      <c r="U335" s="64">
        <f>TIME(DATA_3_M[[#This Row],[HR]],,)</f>
        <v>0.29166666666666669</v>
      </c>
      <c r="V335" s="7" t="str">
        <f>TEXT(DATA_3_M[[#This Row],[DTEDAY]],"MMM")</f>
        <v>Feb</v>
      </c>
      <c r="W335" s="7" t="str">
        <f>TEXT(DATA_3_M[[#This Row],[DTEDAY]],"YYY")</f>
        <v>2011</v>
      </c>
      <c r="X335" s="7" t="str" cm="1">
        <f t="array" ref="X335">_xlfn.SWITCH(DATA_3_M[[#This Row],[WEATHERSIT]],1,"CLEAR SKY",2,"MIST SKY",3,"DARK SKY",4,"RAINY &amp; DARK SKY")</f>
        <v>CLEAR SKY</v>
      </c>
      <c r="Y335" s="7" t="str" cm="1">
        <f t="array" ref="Y335">_xlfn.SWITCH(DATA_3_M[[#This Row],[SEASON]],1,"WINTER",2,"SUMMER",3,"MONSOON",4,"POST MONSOON/AUTUMN")</f>
        <v>WINTER</v>
      </c>
    </row>
    <row r="336" spans="1:25" ht="12.75" x14ac:dyDescent="0.2">
      <c r="A336" s="7">
        <v>954</v>
      </c>
      <c r="B336" s="8">
        <v>40586</v>
      </c>
      <c r="C336" s="7">
        <v>1</v>
      </c>
      <c r="D336" s="7">
        <v>0</v>
      </c>
      <c r="E336" s="7">
        <v>2</v>
      </c>
      <c r="F336" s="7">
        <v>8</v>
      </c>
      <c r="G336" s="7" t="b">
        <v>0</v>
      </c>
      <c r="H336" s="7">
        <v>6</v>
      </c>
      <c r="I336" s="7">
        <v>1</v>
      </c>
      <c r="J336" s="26">
        <v>0.14000000000000001</v>
      </c>
      <c r="K336" s="7">
        <v>0.1515</v>
      </c>
      <c r="L336" s="7">
        <v>0.86</v>
      </c>
      <c r="M336" s="7">
        <v>0.1343</v>
      </c>
      <c r="N336" s="7">
        <v>2</v>
      </c>
      <c r="O336" s="7">
        <v>28</v>
      </c>
      <c r="P336" s="7">
        <v>30</v>
      </c>
      <c r="Q336" s="7" t="str">
        <f>TEXT(DATA_3_M[[#This Row],[WEEKDAY]]+1,"DDD")</f>
        <v>Sat</v>
      </c>
      <c r="R336" s="26">
        <f>IF(DATA_3_M[[#This Row],[TEMP]]="",AVERAGE(DATA_3_M[TEMP]),DATA_3_M[[#This Row],[TEMP]])</f>
        <v>0.14000000000000001</v>
      </c>
      <c r="S336" s="26">
        <f>ROUND(IF(DATA_3_M[[#This Row],[ATEMP]]="",AVERAGE(DATA_3_M[ATEMP]),DATA_3_M[[#This Row],[ATEMP]]),2)</f>
        <v>0.15</v>
      </c>
      <c r="T336" s="48">
        <f>ROUND(IF(DATA_3_M[[#This Row],[HUM]]="",AVERAGE(DATA_3_M[HUM]),DATA_3_M[[#This Row],[HUM]]),2)</f>
        <v>0.86</v>
      </c>
      <c r="U336" s="64">
        <f>TIME(DATA_3_M[[#This Row],[HR]],,)</f>
        <v>0.33333333333333331</v>
      </c>
      <c r="V336" s="7" t="str">
        <f>TEXT(DATA_3_M[[#This Row],[DTEDAY]],"MMM")</f>
        <v>Feb</v>
      </c>
      <c r="W336" s="7" t="str">
        <f>TEXT(DATA_3_M[[#This Row],[DTEDAY]],"YYY")</f>
        <v>2011</v>
      </c>
      <c r="X336" s="7" t="str" cm="1">
        <f t="array" ref="X336">_xlfn.SWITCH(DATA_3_M[[#This Row],[WEATHERSIT]],1,"CLEAR SKY",2,"MIST SKY",3,"DARK SKY",4,"RAINY &amp; DARK SKY")</f>
        <v>CLEAR SKY</v>
      </c>
      <c r="Y336" s="7" t="str" cm="1">
        <f t="array" ref="Y336">_xlfn.SWITCH(DATA_3_M[[#This Row],[SEASON]],1,"WINTER",2,"SUMMER",3,"MONSOON",4,"POST MONSOON/AUTUMN")</f>
        <v>WINTER</v>
      </c>
    </row>
    <row r="337" spans="1:25" ht="12.75" x14ac:dyDescent="0.2">
      <c r="A337" s="7">
        <v>955</v>
      </c>
      <c r="B337" s="8">
        <v>40586</v>
      </c>
      <c r="C337" s="7">
        <v>1</v>
      </c>
      <c r="D337" s="7">
        <v>0</v>
      </c>
      <c r="E337" s="7">
        <v>2</v>
      </c>
      <c r="F337" s="7">
        <v>9</v>
      </c>
      <c r="G337" s="7" t="b">
        <v>0</v>
      </c>
      <c r="H337" s="7">
        <v>6</v>
      </c>
      <c r="I337" s="7">
        <v>1</v>
      </c>
      <c r="J337" s="26">
        <v>0.16</v>
      </c>
      <c r="K337" s="7">
        <v>0.18179999999999999</v>
      </c>
      <c r="L337" s="7">
        <v>0.64</v>
      </c>
      <c r="M337" s="7">
        <v>0.1343</v>
      </c>
      <c r="N337" s="7">
        <v>5</v>
      </c>
      <c r="O337" s="7">
        <v>38</v>
      </c>
      <c r="P337" s="7">
        <v>43</v>
      </c>
      <c r="Q337" s="7" t="str">
        <f>TEXT(DATA_3_M[[#This Row],[WEEKDAY]]+1,"DDD")</f>
        <v>Sat</v>
      </c>
      <c r="R337" s="26">
        <f>IF(DATA_3_M[[#This Row],[TEMP]]="",AVERAGE(DATA_3_M[TEMP]),DATA_3_M[[#This Row],[TEMP]])</f>
        <v>0.16</v>
      </c>
      <c r="S337" s="26">
        <f>ROUND(IF(DATA_3_M[[#This Row],[ATEMP]]="",AVERAGE(DATA_3_M[ATEMP]),DATA_3_M[[#This Row],[ATEMP]]),2)</f>
        <v>0.18</v>
      </c>
      <c r="T337" s="48">
        <f>ROUND(IF(DATA_3_M[[#This Row],[HUM]]="",AVERAGE(DATA_3_M[HUM]),DATA_3_M[[#This Row],[HUM]]),2)</f>
        <v>0.64</v>
      </c>
      <c r="U337" s="64">
        <f>TIME(DATA_3_M[[#This Row],[HR]],,)</f>
        <v>0.375</v>
      </c>
      <c r="V337" s="7" t="str">
        <f>TEXT(DATA_3_M[[#This Row],[DTEDAY]],"MMM")</f>
        <v>Feb</v>
      </c>
      <c r="W337" s="7" t="str">
        <f>TEXT(DATA_3_M[[#This Row],[DTEDAY]],"YYY")</f>
        <v>2011</v>
      </c>
      <c r="X337" s="7" t="str" cm="1">
        <f t="array" ref="X337">_xlfn.SWITCH(DATA_3_M[[#This Row],[WEATHERSIT]],1,"CLEAR SKY",2,"MIST SKY",3,"DARK SKY",4,"RAINY &amp; DARK SKY")</f>
        <v>CLEAR SKY</v>
      </c>
      <c r="Y337" s="7" t="str" cm="1">
        <f t="array" ref="Y337">_xlfn.SWITCH(DATA_3_M[[#This Row],[SEASON]],1,"WINTER",2,"SUMMER",3,"MONSOON",4,"POST MONSOON/AUTUMN")</f>
        <v>WINTER</v>
      </c>
    </row>
    <row r="338" spans="1:25" ht="12.75" x14ac:dyDescent="0.2">
      <c r="A338" s="7">
        <v>956</v>
      </c>
      <c r="B338" s="8">
        <v>40586</v>
      </c>
      <c r="C338" s="7">
        <v>1</v>
      </c>
      <c r="D338" s="7">
        <v>0</v>
      </c>
      <c r="E338" s="7">
        <v>2</v>
      </c>
      <c r="F338" s="7">
        <v>10</v>
      </c>
      <c r="G338" s="7" t="b">
        <v>0</v>
      </c>
      <c r="H338" s="7">
        <v>6</v>
      </c>
      <c r="I338" s="7">
        <v>1</v>
      </c>
      <c r="J338" s="26">
        <v>0.22</v>
      </c>
      <c r="K338" s="7">
        <v>0.21210000000000001</v>
      </c>
      <c r="L338" s="7">
        <v>0.41</v>
      </c>
      <c r="M338" s="7">
        <v>0.25369999999999998</v>
      </c>
      <c r="N338" s="7">
        <v>13</v>
      </c>
      <c r="O338" s="7">
        <v>71</v>
      </c>
      <c r="P338" s="7">
        <v>84</v>
      </c>
      <c r="Q338" s="7" t="str">
        <f>TEXT(DATA_3_M[[#This Row],[WEEKDAY]]+1,"DDD")</f>
        <v>Sat</v>
      </c>
      <c r="R338" s="26">
        <f>IF(DATA_3_M[[#This Row],[TEMP]]="",AVERAGE(DATA_3_M[TEMP]),DATA_3_M[[#This Row],[TEMP]])</f>
        <v>0.22</v>
      </c>
      <c r="S338" s="26">
        <f>ROUND(IF(DATA_3_M[[#This Row],[ATEMP]]="",AVERAGE(DATA_3_M[ATEMP]),DATA_3_M[[#This Row],[ATEMP]]),2)</f>
        <v>0.21</v>
      </c>
      <c r="T338" s="48">
        <f>ROUND(IF(DATA_3_M[[#This Row],[HUM]]="",AVERAGE(DATA_3_M[HUM]),DATA_3_M[[#This Row],[HUM]]),2)</f>
        <v>0.41</v>
      </c>
      <c r="U338" s="64">
        <f>TIME(DATA_3_M[[#This Row],[HR]],,)</f>
        <v>0.41666666666666669</v>
      </c>
      <c r="V338" s="7" t="str">
        <f>TEXT(DATA_3_M[[#This Row],[DTEDAY]],"MMM")</f>
        <v>Feb</v>
      </c>
      <c r="W338" s="7" t="str">
        <f>TEXT(DATA_3_M[[#This Row],[DTEDAY]],"YYY")</f>
        <v>2011</v>
      </c>
      <c r="X338" s="7" t="str" cm="1">
        <f t="array" ref="X338">_xlfn.SWITCH(DATA_3_M[[#This Row],[WEATHERSIT]],1,"CLEAR SKY",2,"MIST SKY",3,"DARK SKY",4,"RAINY &amp; DARK SKY")</f>
        <v>CLEAR SKY</v>
      </c>
      <c r="Y338" s="7" t="str" cm="1">
        <f t="array" ref="Y338">_xlfn.SWITCH(DATA_3_M[[#This Row],[SEASON]],1,"WINTER",2,"SUMMER",3,"MONSOON",4,"POST MONSOON/AUTUMN")</f>
        <v>WINTER</v>
      </c>
    </row>
    <row r="339" spans="1:25" ht="12.75" x14ac:dyDescent="0.2">
      <c r="A339" s="7">
        <v>957</v>
      </c>
      <c r="B339" s="8">
        <v>40586</v>
      </c>
      <c r="C339" s="7">
        <v>1</v>
      </c>
      <c r="D339" s="7">
        <v>0</v>
      </c>
      <c r="E339" s="7">
        <v>2</v>
      </c>
      <c r="F339" s="7">
        <v>11</v>
      </c>
      <c r="G339" s="7" t="b">
        <v>0</v>
      </c>
      <c r="H339" s="7">
        <v>6</v>
      </c>
      <c r="I339" s="7">
        <v>1</v>
      </c>
      <c r="J339" s="26">
        <v>0.3</v>
      </c>
      <c r="K339" s="7">
        <v>0.2727</v>
      </c>
      <c r="L339" s="7">
        <v>0.28000000000000003</v>
      </c>
      <c r="M339" s="7">
        <v>0.32840000000000003</v>
      </c>
      <c r="N339" s="7">
        <v>30</v>
      </c>
      <c r="O339" s="7">
        <v>84</v>
      </c>
      <c r="P339" s="7">
        <v>114</v>
      </c>
      <c r="Q339" s="7" t="str">
        <f>TEXT(DATA_3_M[[#This Row],[WEEKDAY]]+1,"DDD")</f>
        <v>Sat</v>
      </c>
      <c r="R339" s="26">
        <f>IF(DATA_3_M[[#This Row],[TEMP]]="",AVERAGE(DATA_3_M[TEMP]),DATA_3_M[[#This Row],[TEMP]])</f>
        <v>0.3</v>
      </c>
      <c r="S339" s="26">
        <f>ROUND(IF(DATA_3_M[[#This Row],[ATEMP]]="",AVERAGE(DATA_3_M[ATEMP]),DATA_3_M[[#This Row],[ATEMP]]),2)</f>
        <v>0.27</v>
      </c>
      <c r="T339" s="48">
        <f>ROUND(IF(DATA_3_M[[#This Row],[HUM]]="",AVERAGE(DATA_3_M[HUM]),DATA_3_M[[#This Row],[HUM]]),2)</f>
        <v>0.28000000000000003</v>
      </c>
      <c r="U339" s="64">
        <f>TIME(DATA_3_M[[#This Row],[HR]],,)</f>
        <v>0.45833333333333331</v>
      </c>
      <c r="V339" s="7" t="str">
        <f>TEXT(DATA_3_M[[#This Row],[DTEDAY]],"MMM")</f>
        <v>Feb</v>
      </c>
      <c r="W339" s="7" t="str">
        <f>TEXT(DATA_3_M[[#This Row],[DTEDAY]],"YYY")</f>
        <v>2011</v>
      </c>
      <c r="X339" s="7" t="str" cm="1">
        <f t="array" ref="X339">_xlfn.SWITCH(DATA_3_M[[#This Row],[WEATHERSIT]],1,"CLEAR SKY",2,"MIST SKY",3,"DARK SKY",4,"RAINY &amp; DARK SKY")</f>
        <v>CLEAR SKY</v>
      </c>
      <c r="Y339" s="7" t="str" cm="1">
        <f t="array" ref="Y339">_xlfn.SWITCH(DATA_3_M[[#This Row],[SEASON]],1,"WINTER",2,"SUMMER",3,"MONSOON",4,"POST MONSOON/AUTUMN")</f>
        <v>WINTER</v>
      </c>
    </row>
    <row r="340" spans="1:25" ht="12.75" x14ac:dyDescent="0.2">
      <c r="A340" s="7">
        <v>958</v>
      </c>
      <c r="B340" s="8">
        <v>40586</v>
      </c>
      <c r="C340" s="7">
        <v>1</v>
      </c>
      <c r="D340" s="7">
        <v>0</v>
      </c>
      <c r="E340" s="7">
        <v>2</v>
      </c>
      <c r="F340" s="7">
        <v>12</v>
      </c>
      <c r="G340" s="7" t="b">
        <v>0</v>
      </c>
      <c r="H340" s="7">
        <v>6</v>
      </c>
      <c r="I340" s="7">
        <v>1</v>
      </c>
      <c r="J340" s="26">
        <v>0.3</v>
      </c>
      <c r="K340" s="7">
        <v>0.2727</v>
      </c>
      <c r="L340" s="7">
        <v>0.39</v>
      </c>
      <c r="M340" s="7">
        <v>0.4627</v>
      </c>
      <c r="N340" s="7">
        <v>27</v>
      </c>
      <c r="O340" s="7">
        <v>93</v>
      </c>
      <c r="P340" s="7">
        <v>120</v>
      </c>
      <c r="Q340" s="7" t="str">
        <f>TEXT(DATA_3_M[[#This Row],[WEEKDAY]]+1,"DDD")</f>
        <v>Sat</v>
      </c>
      <c r="R340" s="26">
        <f>IF(DATA_3_M[[#This Row],[TEMP]]="",AVERAGE(DATA_3_M[TEMP]),DATA_3_M[[#This Row],[TEMP]])</f>
        <v>0.3</v>
      </c>
      <c r="S340" s="26">
        <f>ROUND(IF(DATA_3_M[[#This Row],[ATEMP]]="",AVERAGE(DATA_3_M[ATEMP]),DATA_3_M[[#This Row],[ATEMP]]),2)</f>
        <v>0.27</v>
      </c>
      <c r="T340" s="48">
        <f>ROUND(IF(DATA_3_M[[#This Row],[HUM]]="",AVERAGE(DATA_3_M[HUM]),DATA_3_M[[#This Row],[HUM]]),2)</f>
        <v>0.39</v>
      </c>
      <c r="U340" s="64">
        <f>TIME(DATA_3_M[[#This Row],[HR]],,)</f>
        <v>0.5</v>
      </c>
      <c r="V340" s="7" t="str">
        <f>TEXT(DATA_3_M[[#This Row],[DTEDAY]],"MMM")</f>
        <v>Feb</v>
      </c>
      <c r="W340" s="7" t="str">
        <f>TEXT(DATA_3_M[[#This Row],[DTEDAY]],"YYY")</f>
        <v>2011</v>
      </c>
      <c r="X340" s="7" t="str" cm="1">
        <f t="array" ref="X340">_xlfn.SWITCH(DATA_3_M[[#This Row],[WEATHERSIT]],1,"CLEAR SKY",2,"MIST SKY",3,"DARK SKY",4,"RAINY &amp; DARK SKY")</f>
        <v>CLEAR SKY</v>
      </c>
      <c r="Y340" s="7" t="str" cm="1">
        <f t="array" ref="Y340">_xlfn.SWITCH(DATA_3_M[[#This Row],[SEASON]],1,"WINTER",2,"SUMMER",3,"MONSOON",4,"POST MONSOON/AUTUMN")</f>
        <v>WINTER</v>
      </c>
    </row>
    <row r="341" spans="1:25" ht="12.75" x14ac:dyDescent="0.2">
      <c r="A341" s="7">
        <v>959</v>
      </c>
      <c r="B341" s="8">
        <v>40586</v>
      </c>
      <c r="C341" s="7">
        <v>1</v>
      </c>
      <c r="D341" s="7">
        <v>0</v>
      </c>
      <c r="E341" s="7">
        <v>2</v>
      </c>
      <c r="F341" s="7">
        <v>13</v>
      </c>
      <c r="G341" s="7" t="b">
        <v>0</v>
      </c>
      <c r="H341" s="7">
        <v>6</v>
      </c>
      <c r="I341" s="7">
        <v>1</v>
      </c>
      <c r="J341" s="26">
        <v>0.3</v>
      </c>
      <c r="K341" s="7">
        <v>0.2727</v>
      </c>
      <c r="L341" s="7">
        <v>0.39</v>
      </c>
      <c r="M341" s="7">
        <v>0.41789999999999999</v>
      </c>
      <c r="N341" s="7">
        <v>32</v>
      </c>
      <c r="O341" s="7">
        <v>103</v>
      </c>
      <c r="P341" s="7">
        <v>135</v>
      </c>
      <c r="Q341" s="7" t="str">
        <f>TEXT(DATA_3_M[[#This Row],[WEEKDAY]]+1,"DDD")</f>
        <v>Sat</v>
      </c>
      <c r="R341" s="26">
        <f>IF(DATA_3_M[[#This Row],[TEMP]]="",AVERAGE(DATA_3_M[TEMP]),DATA_3_M[[#This Row],[TEMP]])</f>
        <v>0.3</v>
      </c>
      <c r="S341" s="26">
        <f>ROUND(IF(DATA_3_M[[#This Row],[ATEMP]]="",AVERAGE(DATA_3_M[ATEMP]),DATA_3_M[[#This Row],[ATEMP]]),2)</f>
        <v>0.27</v>
      </c>
      <c r="T341" s="48">
        <f>ROUND(IF(DATA_3_M[[#This Row],[HUM]]="",AVERAGE(DATA_3_M[HUM]),DATA_3_M[[#This Row],[HUM]]),2)</f>
        <v>0.39</v>
      </c>
      <c r="U341" s="64">
        <f>TIME(DATA_3_M[[#This Row],[HR]],,)</f>
        <v>0.54166666666666663</v>
      </c>
      <c r="V341" s="7" t="str">
        <f>TEXT(DATA_3_M[[#This Row],[DTEDAY]],"MMM")</f>
        <v>Feb</v>
      </c>
      <c r="W341" s="7" t="str">
        <f>TEXT(DATA_3_M[[#This Row],[DTEDAY]],"YYY")</f>
        <v>2011</v>
      </c>
      <c r="X341" s="7" t="str" cm="1">
        <f t="array" ref="X341">_xlfn.SWITCH(DATA_3_M[[#This Row],[WEATHERSIT]],1,"CLEAR SKY",2,"MIST SKY",3,"DARK SKY",4,"RAINY &amp; DARK SKY")</f>
        <v>CLEAR SKY</v>
      </c>
      <c r="Y341" s="7" t="str" cm="1">
        <f t="array" ref="Y341">_xlfn.SWITCH(DATA_3_M[[#This Row],[SEASON]],1,"WINTER",2,"SUMMER",3,"MONSOON",4,"POST MONSOON/AUTUMN")</f>
        <v>WINTER</v>
      </c>
    </row>
    <row r="342" spans="1:25" ht="12.75" x14ac:dyDescent="0.2">
      <c r="A342" s="7">
        <v>960</v>
      </c>
      <c r="B342" s="8">
        <v>40586</v>
      </c>
      <c r="C342" s="7">
        <v>1</v>
      </c>
      <c r="D342" s="7">
        <v>0</v>
      </c>
      <c r="E342" s="7">
        <v>2</v>
      </c>
      <c r="F342" s="7">
        <v>14</v>
      </c>
      <c r="G342" s="7" t="b">
        <v>0</v>
      </c>
      <c r="H342" s="7">
        <v>6</v>
      </c>
      <c r="I342" s="7">
        <v>1</v>
      </c>
      <c r="J342" s="26">
        <v>0.34</v>
      </c>
      <c r="K342" s="7">
        <v>0.31819999999999998</v>
      </c>
      <c r="L342" s="7">
        <v>0.31</v>
      </c>
      <c r="M342" s="7">
        <v>0.28360000000000002</v>
      </c>
      <c r="N342" s="7">
        <v>30</v>
      </c>
      <c r="O342" s="7">
        <v>90</v>
      </c>
      <c r="P342" s="7">
        <v>120</v>
      </c>
      <c r="Q342" s="7" t="str">
        <f>TEXT(DATA_3_M[[#This Row],[WEEKDAY]]+1,"DDD")</f>
        <v>Sat</v>
      </c>
      <c r="R342" s="26">
        <f>IF(DATA_3_M[[#This Row],[TEMP]]="",AVERAGE(DATA_3_M[TEMP]),DATA_3_M[[#This Row],[TEMP]])</f>
        <v>0.34</v>
      </c>
      <c r="S342" s="26">
        <f>ROUND(IF(DATA_3_M[[#This Row],[ATEMP]]="",AVERAGE(DATA_3_M[ATEMP]),DATA_3_M[[#This Row],[ATEMP]]),2)</f>
        <v>0.32</v>
      </c>
      <c r="T342" s="48">
        <f>ROUND(IF(DATA_3_M[[#This Row],[HUM]]="",AVERAGE(DATA_3_M[HUM]),DATA_3_M[[#This Row],[HUM]]),2)</f>
        <v>0.31</v>
      </c>
      <c r="U342" s="64">
        <f>TIME(DATA_3_M[[#This Row],[HR]],,)</f>
        <v>0.58333333333333337</v>
      </c>
      <c r="V342" s="7" t="str">
        <f>TEXT(DATA_3_M[[#This Row],[DTEDAY]],"MMM")</f>
        <v>Feb</v>
      </c>
      <c r="W342" s="7" t="str">
        <f>TEXT(DATA_3_M[[#This Row],[DTEDAY]],"YYY")</f>
        <v>2011</v>
      </c>
      <c r="X342" s="7" t="str" cm="1">
        <f t="array" ref="X342">_xlfn.SWITCH(DATA_3_M[[#This Row],[WEATHERSIT]],1,"CLEAR SKY",2,"MIST SKY",3,"DARK SKY",4,"RAINY &amp; DARK SKY")</f>
        <v>CLEAR SKY</v>
      </c>
      <c r="Y342" s="7" t="str" cm="1">
        <f t="array" ref="Y342">_xlfn.SWITCH(DATA_3_M[[#This Row],[SEASON]],1,"WINTER",2,"SUMMER",3,"MONSOON",4,"POST MONSOON/AUTUMN")</f>
        <v>WINTER</v>
      </c>
    </row>
    <row r="343" spans="1:25" ht="12.75" x14ac:dyDescent="0.2">
      <c r="A343" s="7">
        <v>961</v>
      </c>
      <c r="B343" s="8">
        <v>40586</v>
      </c>
      <c r="C343" s="7">
        <v>1</v>
      </c>
      <c r="D343" s="7">
        <v>0</v>
      </c>
      <c r="E343" s="7">
        <v>2</v>
      </c>
      <c r="F343" s="7">
        <v>15</v>
      </c>
      <c r="G343" s="7" t="b">
        <v>0</v>
      </c>
      <c r="H343" s="7">
        <v>6</v>
      </c>
      <c r="I343" s="7">
        <v>1</v>
      </c>
      <c r="J343" s="26">
        <v>0.34</v>
      </c>
      <c r="K343" s="7">
        <v>0.30299999999999999</v>
      </c>
      <c r="L343" s="7">
        <v>0.28999999999999998</v>
      </c>
      <c r="M343" s="7">
        <v>0.41789999999999999</v>
      </c>
      <c r="N343" s="7">
        <v>47</v>
      </c>
      <c r="O343" s="7">
        <v>127</v>
      </c>
      <c r="P343" s="7">
        <v>174</v>
      </c>
      <c r="Q343" s="7" t="str">
        <f>TEXT(DATA_3_M[[#This Row],[WEEKDAY]]+1,"DDD")</f>
        <v>Sat</v>
      </c>
      <c r="R343" s="26">
        <f>IF(DATA_3_M[[#This Row],[TEMP]]="",AVERAGE(DATA_3_M[TEMP]),DATA_3_M[[#This Row],[TEMP]])</f>
        <v>0.34</v>
      </c>
      <c r="S343" s="26">
        <f>ROUND(IF(DATA_3_M[[#This Row],[ATEMP]]="",AVERAGE(DATA_3_M[ATEMP]),DATA_3_M[[#This Row],[ATEMP]]),2)</f>
        <v>0.3</v>
      </c>
      <c r="T343" s="48">
        <f>ROUND(IF(DATA_3_M[[#This Row],[HUM]]="",AVERAGE(DATA_3_M[HUM]),DATA_3_M[[#This Row],[HUM]]),2)</f>
        <v>0.28999999999999998</v>
      </c>
      <c r="U343" s="64">
        <f>TIME(DATA_3_M[[#This Row],[HR]],,)</f>
        <v>0.625</v>
      </c>
      <c r="V343" s="7" t="str">
        <f>TEXT(DATA_3_M[[#This Row],[DTEDAY]],"MMM")</f>
        <v>Feb</v>
      </c>
      <c r="W343" s="7" t="str">
        <f>TEXT(DATA_3_M[[#This Row],[DTEDAY]],"YYY")</f>
        <v>2011</v>
      </c>
      <c r="X343" s="7" t="str" cm="1">
        <f t="array" ref="X343">_xlfn.SWITCH(DATA_3_M[[#This Row],[WEATHERSIT]],1,"CLEAR SKY",2,"MIST SKY",3,"DARK SKY",4,"RAINY &amp; DARK SKY")</f>
        <v>CLEAR SKY</v>
      </c>
      <c r="Y343" s="7" t="str" cm="1">
        <f t="array" ref="Y343">_xlfn.SWITCH(DATA_3_M[[#This Row],[SEASON]],1,"WINTER",2,"SUMMER",3,"MONSOON",4,"POST MONSOON/AUTUMN")</f>
        <v>WINTER</v>
      </c>
    </row>
    <row r="344" spans="1:25" ht="12.75" x14ac:dyDescent="0.2">
      <c r="A344" s="7">
        <v>962</v>
      </c>
      <c r="B344" s="8">
        <v>40586</v>
      </c>
      <c r="C344" s="7">
        <v>1</v>
      </c>
      <c r="D344" s="7">
        <v>0</v>
      </c>
      <c r="E344" s="7">
        <v>2</v>
      </c>
      <c r="F344" s="7">
        <v>16</v>
      </c>
      <c r="G344" s="7" t="b">
        <v>0</v>
      </c>
      <c r="H344" s="7">
        <v>6</v>
      </c>
      <c r="I344" s="7">
        <v>1</v>
      </c>
      <c r="J344" s="26">
        <v>0.34</v>
      </c>
      <c r="K344" s="7">
        <v>0.30299999999999999</v>
      </c>
      <c r="L344" s="7">
        <v>0.28999999999999998</v>
      </c>
      <c r="M344" s="7">
        <v>0.41789999999999999</v>
      </c>
      <c r="N344" s="7">
        <v>42</v>
      </c>
      <c r="O344" s="7">
        <v>103</v>
      </c>
      <c r="P344" s="7">
        <v>145</v>
      </c>
      <c r="Q344" s="7" t="str">
        <f>TEXT(DATA_3_M[[#This Row],[WEEKDAY]]+1,"DDD")</f>
        <v>Sat</v>
      </c>
      <c r="R344" s="26">
        <f>IF(DATA_3_M[[#This Row],[TEMP]]="",AVERAGE(DATA_3_M[TEMP]),DATA_3_M[[#This Row],[TEMP]])</f>
        <v>0.34</v>
      </c>
      <c r="S344" s="26">
        <f>ROUND(IF(DATA_3_M[[#This Row],[ATEMP]]="",AVERAGE(DATA_3_M[ATEMP]),DATA_3_M[[#This Row],[ATEMP]]),2)</f>
        <v>0.3</v>
      </c>
      <c r="T344" s="48">
        <f>ROUND(IF(DATA_3_M[[#This Row],[HUM]]="",AVERAGE(DATA_3_M[HUM]),DATA_3_M[[#This Row],[HUM]]),2)</f>
        <v>0.28999999999999998</v>
      </c>
      <c r="U344" s="64">
        <f>TIME(DATA_3_M[[#This Row],[HR]],,)</f>
        <v>0.66666666666666663</v>
      </c>
      <c r="V344" s="7" t="str">
        <f>TEXT(DATA_3_M[[#This Row],[DTEDAY]],"MMM")</f>
        <v>Feb</v>
      </c>
      <c r="W344" s="7" t="str">
        <f>TEXT(DATA_3_M[[#This Row],[DTEDAY]],"YYY")</f>
        <v>2011</v>
      </c>
      <c r="X344" s="7" t="str" cm="1">
        <f t="array" ref="X344">_xlfn.SWITCH(DATA_3_M[[#This Row],[WEATHERSIT]],1,"CLEAR SKY",2,"MIST SKY",3,"DARK SKY",4,"RAINY &amp; DARK SKY")</f>
        <v>CLEAR SKY</v>
      </c>
      <c r="Y344" s="7" t="str" cm="1">
        <f t="array" ref="Y344">_xlfn.SWITCH(DATA_3_M[[#This Row],[SEASON]],1,"WINTER",2,"SUMMER",3,"MONSOON",4,"POST MONSOON/AUTUMN")</f>
        <v>WINTER</v>
      </c>
    </row>
    <row r="345" spans="1:25" ht="12.75" x14ac:dyDescent="0.2">
      <c r="A345" s="7">
        <v>963</v>
      </c>
      <c r="B345" s="8">
        <v>40586</v>
      </c>
      <c r="C345" s="7">
        <v>1</v>
      </c>
      <c r="D345" s="7">
        <v>0</v>
      </c>
      <c r="E345" s="7">
        <v>2</v>
      </c>
      <c r="F345" s="7">
        <v>17</v>
      </c>
      <c r="G345" s="7" t="b">
        <v>0</v>
      </c>
      <c r="H345" s="7">
        <v>6</v>
      </c>
      <c r="I345" s="7">
        <v>1</v>
      </c>
      <c r="J345" s="26">
        <v>0.32</v>
      </c>
      <c r="K345" s="7">
        <v>0.28789999999999999</v>
      </c>
      <c r="L345" s="7">
        <v>0.31</v>
      </c>
      <c r="M345" s="7">
        <v>0.52239999999999998</v>
      </c>
      <c r="N345" s="7">
        <v>24</v>
      </c>
      <c r="O345" s="7">
        <v>113</v>
      </c>
      <c r="P345" s="7">
        <v>137</v>
      </c>
      <c r="Q345" s="7" t="str">
        <f>TEXT(DATA_3_M[[#This Row],[WEEKDAY]]+1,"DDD")</f>
        <v>Sat</v>
      </c>
      <c r="R345" s="26">
        <f>IF(DATA_3_M[[#This Row],[TEMP]]="",AVERAGE(DATA_3_M[TEMP]),DATA_3_M[[#This Row],[TEMP]])</f>
        <v>0.32</v>
      </c>
      <c r="S345" s="26">
        <f>ROUND(IF(DATA_3_M[[#This Row],[ATEMP]]="",AVERAGE(DATA_3_M[ATEMP]),DATA_3_M[[#This Row],[ATEMP]]),2)</f>
        <v>0.28999999999999998</v>
      </c>
      <c r="T345" s="48">
        <f>ROUND(IF(DATA_3_M[[#This Row],[HUM]]="",AVERAGE(DATA_3_M[HUM]),DATA_3_M[[#This Row],[HUM]]),2)</f>
        <v>0.31</v>
      </c>
      <c r="U345" s="64">
        <f>TIME(DATA_3_M[[#This Row],[HR]],,)</f>
        <v>0.70833333333333337</v>
      </c>
      <c r="V345" s="7" t="str">
        <f>TEXT(DATA_3_M[[#This Row],[DTEDAY]],"MMM")</f>
        <v>Feb</v>
      </c>
      <c r="W345" s="7" t="str">
        <f>TEXT(DATA_3_M[[#This Row],[DTEDAY]],"YYY")</f>
        <v>2011</v>
      </c>
      <c r="X345" s="7" t="str" cm="1">
        <f t="array" ref="X345">_xlfn.SWITCH(DATA_3_M[[#This Row],[WEATHERSIT]],1,"CLEAR SKY",2,"MIST SKY",3,"DARK SKY",4,"RAINY &amp; DARK SKY")</f>
        <v>CLEAR SKY</v>
      </c>
      <c r="Y345" s="7" t="str" cm="1">
        <f t="array" ref="Y345">_xlfn.SWITCH(DATA_3_M[[#This Row],[SEASON]],1,"WINTER",2,"SUMMER",3,"MONSOON",4,"POST MONSOON/AUTUMN")</f>
        <v>WINTER</v>
      </c>
    </row>
    <row r="346" spans="1:25" ht="12.75" x14ac:dyDescent="0.2">
      <c r="A346" s="7">
        <v>964</v>
      </c>
      <c r="B346" s="8">
        <v>40586</v>
      </c>
      <c r="C346" s="7">
        <v>1</v>
      </c>
      <c r="D346" s="7">
        <v>0</v>
      </c>
      <c r="E346" s="7">
        <v>2</v>
      </c>
      <c r="F346" s="7">
        <v>18</v>
      </c>
      <c r="G346" s="7" t="b">
        <v>0</v>
      </c>
      <c r="H346" s="7">
        <v>6</v>
      </c>
      <c r="I346" s="7">
        <v>1</v>
      </c>
      <c r="J346" s="26">
        <v>0.28000000000000003</v>
      </c>
      <c r="K346" s="7">
        <v>0.2576</v>
      </c>
      <c r="L346" s="7">
        <v>0.38</v>
      </c>
      <c r="M346" s="7">
        <v>0.32840000000000003</v>
      </c>
      <c r="N346" s="7">
        <v>4</v>
      </c>
      <c r="O346" s="7">
        <v>60</v>
      </c>
      <c r="P346" s="7">
        <v>64</v>
      </c>
      <c r="Q346" s="7" t="str">
        <f>TEXT(DATA_3_M[[#This Row],[WEEKDAY]]+1,"DDD")</f>
        <v>Sat</v>
      </c>
      <c r="R346" s="26">
        <f>IF(DATA_3_M[[#This Row],[TEMP]]="",AVERAGE(DATA_3_M[TEMP]),DATA_3_M[[#This Row],[TEMP]])</f>
        <v>0.28000000000000003</v>
      </c>
      <c r="S346" s="26">
        <f>ROUND(IF(DATA_3_M[[#This Row],[ATEMP]]="",AVERAGE(DATA_3_M[ATEMP]),DATA_3_M[[#This Row],[ATEMP]]),2)</f>
        <v>0.26</v>
      </c>
      <c r="T346" s="48">
        <f>ROUND(IF(DATA_3_M[[#This Row],[HUM]]="",AVERAGE(DATA_3_M[HUM]),DATA_3_M[[#This Row],[HUM]]),2)</f>
        <v>0.38</v>
      </c>
      <c r="U346" s="64">
        <f>TIME(DATA_3_M[[#This Row],[HR]],,)</f>
        <v>0.75</v>
      </c>
      <c r="V346" s="7" t="str">
        <f>TEXT(DATA_3_M[[#This Row],[DTEDAY]],"MMM")</f>
        <v>Feb</v>
      </c>
      <c r="W346" s="7" t="str">
        <f>TEXT(DATA_3_M[[#This Row],[DTEDAY]],"YYY")</f>
        <v>2011</v>
      </c>
      <c r="X346" s="7" t="str" cm="1">
        <f t="array" ref="X346">_xlfn.SWITCH(DATA_3_M[[#This Row],[WEATHERSIT]],1,"CLEAR SKY",2,"MIST SKY",3,"DARK SKY",4,"RAINY &amp; DARK SKY")</f>
        <v>CLEAR SKY</v>
      </c>
      <c r="Y346" s="7" t="str" cm="1">
        <f t="array" ref="Y346">_xlfn.SWITCH(DATA_3_M[[#This Row],[SEASON]],1,"WINTER",2,"SUMMER",3,"MONSOON",4,"POST MONSOON/AUTUMN")</f>
        <v>WINTER</v>
      </c>
    </row>
    <row r="347" spans="1:25" ht="12.75" x14ac:dyDescent="0.2">
      <c r="A347" s="7">
        <v>965</v>
      </c>
      <c r="B347" s="8">
        <v>40586</v>
      </c>
      <c r="C347" s="7">
        <v>1</v>
      </c>
      <c r="D347" s="7">
        <v>0</v>
      </c>
      <c r="E347" s="7">
        <v>2</v>
      </c>
      <c r="F347" s="7">
        <v>19</v>
      </c>
      <c r="G347" s="7" t="b">
        <v>0</v>
      </c>
      <c r="H347" s="7">
        <v>6</v>
      </c>
      <c r="I347" s="7">
        <v>1</v>
      </c>
      <c r="J347" s="26">
        <v>0.28000000000000003</v>
      </c>
      <c r="K347" s="7">
        <v>0.2727</v>
      </c>
      <c r="L347" s="7">
        <v>0.38</v>
      </c>
      <c r="M347" s="7">
        <v>0.16420000000000001</v>
      </c>
      <c r="N347" s="7">
        <v>2</v>
      </c>
      <c r="O347" s="7">
        <v>39</v>
      </c>
      <c r="P347" s="7">
        <v>41</v>
      </c>
      <c r="Q347" s="7" t="str">
        <f>TEXT(DATA_3_M[[#This Row],[WEEKDAY]]+1,"DDD")</f>
        <v>Sat</v>
      </c>
      <c r="R347" s="26">
        <f>IF(DATA_3_M[[#This Row],[TEMP]]="",AVERAGE(DATA_3_M[TEMP]),DATA_3_M[[#This Row],[TEMP]])</f>
        <v>0.28000000000000003</v>
      </c>
      <c r="S347" s="26">
        <f>ROUND(IF(DATA_3_M[[#This Row],[ATEMP]]="",AVERAGE(DATA_3_M[ATEMP]),DATA_3_M[[#This Row],[ATEMP]]),2)</f>
        <v>0.27</v>
      </c>
      <c r="T347" s="48">
        <f>ROUND(IF(DATA_3_M[[#This Row],[HUM]]="",AVERAGE(DATA_3_M[HUM]),DATA_3_M[[#This Row],[HUM]]),2)</f>
        <v>0.38</v>
      </c>
      <c r="U347" s="64">
        <f>TIME(DATA_3_M[[#This Row],[HR]],,)</f>
        <v>0.79166666666666663</v>
      </c>
      <c r="V347" s="7" t="str">
        <f>TEXT(DATA_3_M[[#This Row],[DTEDAY]],"MMM")</f>
        <v>Feb</v>
      </c>
      <c r="W347" s="7" t="str">
        <f>TEXT(DATA_3_M[[#This Row],[DTEDAY]],"YYY")</f>
        <v>2011</v>
      </c>
      <c r="X347" s="7" t="str" cm="1">
        <f t="array" ref="X347">_xlfn.SWITCH(DATA_3_M[[#This Row],[WEATHERSIT]],1,"CLEAR SKY",2,"MIST SKY",3,"DARK SKY",4,"RAINY &amp; DARK SKY")</f>
        <v>CLEAR SKY</v>
      </c>
      <c r="Y347" s="7" t="str" cm="1">
        <f t="array" ref="Y347">_xlfn.SWITCH(DATA_3_M[[#This Row],[SEASON]],1,"WINTER",2,"SUMMER",3,"MONSOON",4,"POST MONSOON/AUTUMN")</f>
        <v>WINTER</v>
      </c>
    </row>
    <row r="348" spans="1:25" ht="12.75" x14ac:dyDescent="0.2">
      <c r="A348" s="7">
        <v>966</v>
      </c>
      <c r="B348" s="8">
        <v>40586</v>
      </c>
      <c r="C348" s="7">
        <v>1</v>
      </c>
      <c r="D348" s="7">
        <v>0</v>
      </c>
      <c r="E348" s="7">
        <v>2</v>
      </c>
      <c r="F348" s="7">
        <v>20</v>
      </c>
      <c r="G348" s="7" t="b">
        <v>0</v>
      </c>
      <c r="H348" s="7">
        <v>6</v>
      </c>
      <c r="I348" s="7">
        <v>1</v>
      </c>
      <c r="J348" s="26">
        <v>0.26</v>
      </c>
      <c r="K348" s="7">
        <v>0.2576</v>
      </c>
      <c r="L348" s="7">
        <v>0.41</v>
      </c>
      <c r="M348" s="7">
        <v>0.22389999999999999</v>
      </c>
      <c r="N348" s="7">
        <v>1</v>
      </c>
      <c r="O348" s="7">
        <v>39</v>
      </c>
      <c r="P348" s="7">
        <v>40</v>
      </c>
      <c r="Q348" s="7" t="str">
        <f>TEXT(DATA_3_M[[#This Row],[WEEKDAY]]+1,"DDD")</f>
        <v>Sat</v>
      </c>
      <c r="R348" s="26">
        <f>IF(DATA_3_M[[#This Row],[TEMP]]="",AVERAGE(DATA_3_M[TEMP]),DATA_3_M[[#This Row],[TEMP]])</f>
        <v>0.26</v>
      </c>
      <c r="S348" s="26">
        <f>ROUND(IF(DATA_3_M[[#This Row],[ATEMP]]="",AVERAGE(DATA_3_M[ATEMP]),DATA_3_M[[#This Row],[ATEMP]]),2)</f>
        <v>0.26</v>
      </c>
      <c r="T348" s="48">
        <f>ROUND(IF(DATA_3_M[[#This Row],[HUM]]="",AVERAGE(DATA_3_M[HUM]),DATA_3_M[[#This Row],[HUM]]),2)</f>
        <v>0.41</v>
      </c>
      <c r="U348" s="64">
        <f>TIME(DATA_3_M[[#This Row],[HR]],,)</f>
        <v>0.83333333333333337</v>
      </c>
      <c r="V348" s="7" t="str">
        <f>TEXT(DATA_3_M[[#This Row],[DTEDAY]],"MMM")</f>
        <v>Feb</v>
      </c>
      <c r="W348" s="7" t="str">
        <f>TEXT(DATA_3_M[[#This Row],[DTEDAY]],"YYY")</f>
        <v>2011</v>
      </c>
      <c r="X348" s="7" t="str" cm="1">
        <f t="array" ref="X348">_xlfn.SWITCH(DATA_3_M[[#This Row],[WEATHERSIT]],1,"CLEAR SKY",2,"MIST SKY",3,"DARK SKY",4,"RAINY &amp; DARK SKY")</f>
        <v>CLEAR SKY</v>
      </c>
      <c r="Y348" s="7" t="str" cm="1">
        <f t="array" ref="Y348">_xlfn.SWITCH(DATA_3_M[[#This Row],[SEASON]],1,"WINTER",2,"SUMMER",3,"MONSOON",4,"POST MONSOON/AUTUMN")</f>
        <v>WINTER</v>
      </c>
    </row>
    <row r="349" spans="1:25" ht="12.75" x14ac:dyDescent="0.2">
      <c r="A349" s="7">
        <v>967</v>
      </c>
      <c r="B349" s="8">
        <v>40586</v>
      </c>
      <c r="C349" s="7">
        <v>1</v>
      </c>
      <c r="D349" s="7">
        <v>0</v>
      </c>
      <c r="E349" s="7">
        <v>2</v>
      </c>
      <c r="F349" s="7">
        <v>21</v>
      </c>
      <c r="G349" s="7" t="b">
        <v>0</v>
      </c>
      <c r="H349" s="7">
        <v>6</v>
      </c>
      <c r="I349" s="7">
        <v>1</v>
      </c>
      <c r="J349" s="26">
        <v>0.26</v>
      </c>
      <c r="K349" s="7">
        <v>0.30299999999999999</v>
      </c>
      <c r="L349" s="7">
        <v>0.41</v>
      </c>
      <c r="M349" s="23">
        <v>0</v>
      </c>
      <c r="N349" s="7">
        <v>9</v>
      </c>
      <c r="O349" s="7">
        <v>42</v>
      </c>
      <c r="P349" s="7">
        <v>51</v>
      </c>
      <c r="Q349" s="7" t="str">
        <f>TEXT(DATA_3_M[[#This Row],[WEEKDAY]]+1,"DDD")</f>
        <v>Sat</v>
      </c>
      <c r="R349" s="26">
        <f>IF(DATA_3_M[[#This Row],[TEMP]]="",AVERAGE(DATA_3_M[TEMP]),DATA_3_M[[#This Row],[TEMP]])</f>
        <v>0.26</v>
      </c>
      <c r="S349" s="26">
        <f>ROUND(IF(DATA_3_M[[#This Row],[ATEMP]]="",AVERAGE(DATA_3_M[ATEMP]),DATA_3_M[[#This Row],[ATEMP]]),2)</f>
        <v>0.3</v>
      </c>
      <c r="T349" s="48">
        <f>ROUND(IF(DATA_3_M[[#This Row],[HUM]]="",AVERAGE(DATA_3_M[HUM]),DATA_3_M[[#This Row],[HUM]]),2)</f>
        <v>0.41</v>
      </c>
      <c r="U349" s="64">
        <f>TIME(DATA_3_M[[#This Row],[HR]],,)</f>
        <v>0.875</v>
      </c>
      <c r="V349" s="7" t="str">
        <f>TEXT(DATA_3_M[[#This Row],[DTEDAY]],"MMM")</f>
        <v>Feb</v>
      </c>
      <c r="W349" s="7" t="str">
        <f>TEXT(DATA_3_M[[#This Row],[DTEDAY]],"YYY")</f>
        <v>2011</v>
      </c>
      <c r="X349" s="7" t="str" cm="1">
        <f t="array" ref="X349">_xlfn.SWITCH(DATA_3_M[[#This Row],[WEATHERSIT]],1,"CLEAR SKY",2,"MIST SKY",3,"DARK SKY",4,"RAINY &amp; DARK SKY")</f>
        <v>CLEAR SKY</v>
      </c>
      <c r="Y349" s="7" t="str" cm="1">
        <f t="array" ref="Y349">_xlfn.SWITCH(DATA_3_M[[#This Row],[SEASON]],1,"WINTER",2,"SUMMER",3,"MONSOON",4,"POST MONSOON/AUTUMN")</f>
        <v>WINTER</v>
      </c>
    </row>
    <row r="350" spans="1:25" ht="12.75" x14ac:dyDescent="0.2">
      <c r="A350" s="7">
        <v>968</v>
      </c>
      <c r="B350" s="8">
        <v>40586</v>
      </c>
      <c r="C350" s="7">
        <v>1</v>
      </c>
      <c r="D350" s="7">
        <v>0</v>
      </c>
      <c r="E350" s="7">
        <v>2</v>
      </c>
      <c r="F350" s="7">
        <v>22</v>
      </c>
      <c r="G350" s="7" t="b">
        <v>0</v>
      </c>
      <c r="H350" s="7">
        <v>6</v>
      </c>
      <c r="I350" s="7">
        <v>1</v>
      </c>
      <c r="J350" s="26">
        <v>0.24</v>
      </c>
      <c r="K350" s="7">
        <v>0.2576</v>
      </c>
      <c r="L350" s="7">
        <v>0.44</v>
      </c>
      <c r="M350" s="7">
        <v>8.9599999999999999E-2</v>
      </c>
      <c r="N350" s="7">
        <v>6</v>
      </c>
      <c r="O350" s="7">
        <v>39</v>
      </c>
      <c r="P350" s="7">
        <v>45</v>
      </c>
      <c r="Q350" s="7" t="str">
        <f>TEXT(DATA_3_M[[#This Row],[WEEKDAY]]+1,"DDD")</f>
        <v>Sat</v>
      </c>
      <c r="R350" s="26">
        <f>IF(DATA_3_M[[#This Row],[TEMP]]="",AVERAGE(DATA_3_M[TEMP]),DATA_3_M[[#This Row],[TEMP]])</f>
        <v>0.24</v>
      </c>
      <c r="S350" s="26">
        <f>ROUND(IF(DATA_3_M[[#This Row],[ATEMP]]="",AVERAGE(DATA_3_M[ATEMP]),DATA_3_M[[#This Row],[ATEMP]]),2)</f>
        <v>0.26</v>
      </c>
      <c r="T350" s="48">
        <f>ROUND(IF(DATA_3_M[[#This Row],[HUM]]="",AVERAGE(DATA_3_M[HUM]),DATA_3_M[[#This Row],[HUM]]),2)</f>
        <v>0.44</v>
      </c>
      <c r="U350" s="64">
        <f>TIME(DATA_3_M[[#This Row],[HR]],,)</f>
        <v>0.91666666666666663</v>
      </c>
      <c r="V350" s="7" t="str">
        <f>TEXT(DATA_3_M[[#This Row],[DTEDAY]],"MMM")</f>
        <v>Feb</v>
      </c>
      <c r="W350" s="7" t="str">
        <f>TEXT(DATA_3_M[[#This Row],[DTEDAY]],"YYY")</f>
        <v>2011</v>
      </c>
      <c r="X350" s="7" t="str" cm="1">
        <f t="array" ref="X350">_xlfn.SWITCH(DATA_3_M[[#This Row],[WEATHERSIT]],1,"CLEAR SKY",2,"MIST SKY",3,"DARK SKY",4,"RAINY &amp; DARK SKY")</f>
        <v>CLEAR SKY</v>
      </c>
      <c r="Y350" s="7" t="str" cm="1">
        <f t="array" ref="Y350">_xlfn.SWITCH(DATA_3_M[[#This Row],[SEASON]],1,"WINTER",2,"SUMMER",3,"MONSOON",4,"POST MONSOON/AUTUMN")</f>
        <v>WINTER</v>
      </c>
    </row>
    <row r="351" spans="1:25" ht="12.75" x14ac:dyDescent="0.2">
      <c r="A351" s="7">
        <v>969</v>
      </c>
      <c r="B351" s="8">
        <v>40586</v>
      </c>
      <c r="C351" s="7">
        <v>1</v>
      </c>
      <c r="D351" s="7">
        <v>0</v>
      </c>
      <c r="E351" s="7">
        <v>2</v>
      </c>
      <c r="F351" s="7">
        <v>23</v>
      </c>
      <c r="G351" s="7" t="b">
        <v>0</v>
      </c>
      <c r="H351" s="7">
        <v>6</v>
      </c>
      <c r="I351" s="7">
        <v>1</v>
      </c>
      <c r="J351" s="26">
        <v>0.22</v>
      </c>
      <c r="K351" s="7">
        <v>0.2273</v>
      </c>
      <c r="L351" s="7">
        <v>0.51</v>
      </c>
      <c r="M351" s="7">
        <v>0.1343</v>
      </c>
      <c r="N351" s="7">
        <v>1</v>
      </c>
      <c r="O351" s="7">
        <v>31</v>
      </c>
      <c r="P351" s="7">
        <v>32</v>
      </c>
      <c r="Q351" s="7" t="str">
        <f>TEXT(DATA_3_M[[#This Row],[WEEKDAY]]+1,"DDD")</f>
        <v>Sat</v>
      </c>
      <c r="R351" s="26">
        <f>IF(DATA_3_M[[#This Row],[TEMP]]="",AVERAGE(DATA_3_M[TEMP]),DATA_3_M[[#This Row],[TEMP]])</f>
        <v>0.22</v>
      </c>
      <c r="S351" s="26">
        <f>ROUND(IF(DATA_3_M[[#This Row],[ATEMP]]="",AVERAGE(DATA_3_M[ATEMP]),DATA_3_M[[#This Row],[ATEMP]]),2)</f>
        <v>0.23</v>
      </c>
      <c r="T351" s="48">
        <f>ROUND(IF(DATA_3_M[[#This Row],[HUM]]="",AVERAGE(DATA_3_M[HUM]),DATA_3_M[[#This Row],[HUM]]),2)</f>
        <v>0.51</v>
      </c>
      <c r="U351" s="64">
        <f>TIME(DATA_3_M[[#This Row],[HR]],,)</f>
        <v>0.95833333333333337</v>
      </c>
      <c r="V351" s="7" t="str">
        <f>TEXT(DATA_3_M[[#This Row],[DTEDAY]],"MMM")</f>
        <v>Feb</v>
      </c>
      <c r="W351" s="7" t="str">
        <f>TEXT(DATA_3_M[[#This Row],[DTEDAY]],"YYY")</f>
        <v>2011</v>
      </c>
      <c r="X351" s="7" t="str" cm="1">
        <f t="array" ref="X351">_xlfn.SWITCH(DATA_3_M[[#This Row],[WEATHERSIT]],1,"CLEAR SKY",2,"MIST SKY",3,"DARK SKY",4,"RAINY &amp; DARK SKY")</f>
        <v>CLEAR SKY</v>
      </c>
      <c r="Y351" s="7" t="str" cm="1">
        <f t="array" ref="Y351">_xlfn.SWITCH(DATA_3_M[[#This Row],[SEASON]],1,"WINTER",2,"SUMMER",3,"MONSOON",4,"POST MONSOON/AUTUMN")</f>
        <v>WINTER</v>
      </c>
    </row>
    <row r="352" spans="1:25" ht="12.75" x14ac:dyDescent="0.2">
      <c r="A352" s="7">
        <v>970</v>
      </c>
      <c r="B352" s="8">
        <v>40587</v>
      </c>
      <c r="C352" s="7">
        <v>1</v>
      </c>
      <c r="D352" s="7">
        <v>0</v>
      </c>
      <c r="E352" s="7">
        <v>2</v>
      </c>
      <c r="F352" s="7">
        <v>0</v>
      </c>
      <c r="G352" s="7" t="b">
        <v>0</v>
      </c>
      <c r="H352" s="7">
        <v>0</v>
      </c>
      <c r="I352" s="7">
        <v>1</v>
      </c>
      <c r="J352" s="26">
        <v>0.2</v>
      </c>
      <c r="K352" s="7">
        <v>0.2273</v>
      </c>
      <c r="L352" s="7">
        <v>0.64</v>
      </c>
      <c r="M352" s="7">
        <v>0.1045</v>
      </c>
      <c r="N352" s="7">
        <v>5</v>
      </c>
      <c r="O352" s="7">
        <v>34</v>
      </c>
      <c r="P352" s="7">
        <v>39</v>
      </c>
      <c r="Q352" s="7" t="str">
        <f>TEXT(DATA_3_M[[#This Row],[WEEKDAY]]+1,"DDD")</f>
        <v>Sun</v>
      </c>
      <c r="R352" s="26">
        <f>IF(DATA_3_M[[#This Row],[TEMP]]="",AVERAGE(DATA_3_M[TEMP]),DATA_3_M[[#This Row],[TEMP]])</f>
        <v>0.2</v>
      </c>
      <c r="S352" s="26">
        <f>ROUND(IF(DATA_3_M[[#This Row],[ATEMP]]="",AVERAGE(DATA_3_M[ATEMP]),DATA_3_M[[#This Row],[ATEMP]]),2)</f>
        <v>0.23</v>
      </c>
      <c r="T352" s="48">
        <f>ROUND(IF(DATA_3_M[[#This Row],[HUM]]="",AVERAGE(DATA_3_M[HUM]),DATA_3_M[[#This Row],[HUM]]),2)</f>
        <v>0.64</v>
      </c>
      <c r="U352" s="64">
        <f>TIME(DATA_3_M[[#This Row],[HR]],,)</f>
        <v>0</v>
      </c>
      <c r="V352" s="7" t="str">
        <f>TEXT(DATA_3_M[[#This Row],[DTEDAY]],"MMM")</f>
        <v>Feb</v>
      </c>
      <c r="W352" s="7" t="str">
        <f>TEXT(DATA_3_M[[#This Row],[DTEDAY]],"YYY")</f>
        <v>2011</v>
      </c>
      <c r="X352" s="7" t="str" cm="1">
        <f t="array" ref="X352">_xlfn.SWITCH(DATA_3_M[[#This Row],[WEATHERSIT]],1,"CLEAR SKY",2,"MIST SKY",3,"DARK SKY",4,"RAINY &amp; DARK SKY")</f>
        <v>CLEAR SKY</v>
      </c>
      <c r="Y352" s="7" t="str" cm="1">
        <f t="array" ref="Y352">_xlfn.SWITCH(DATA_3_M[[#This Row],[SEASON]],1,"WINTER",2,"SUMMER",3,"MONSOON",4,"POST MONSOON/AUTUMN")</f>
        <v>WINTER</v>
      </c>
    </row>
    <row r="353" spans="1:25" ht="12.75" x14ac:dyDescent="0.2">
      <c r="A353" s="7">
        <v>971</v>
      </c>
      <c r="B353" s="8">
        <v>40587</v>
      </c>
      <c r="C353" s="7">
        <v>1</v>
      </c>
      <c r="D353" s="7">
        <v>0</v>
      </c>
      <c r="E353" s="7">
        <v>2</v>
      </c>
      <c r="F353" s="7">
        <v>1</v>
      </c>
      <c r="G353" s="7" t="b">
        <v>0</v>
      </c>
      <c r="H353" s="7">
        <v>0</v>
      </c>
      <c r="I353" s="7">
        <v>1</v>
      </c>
      <c r="J353" s="26">
        <v>0.2</v>
      </c>
      <c r="K353" s="7">
        <v>0.2273</v>
      </c>
      <c r="L353" s="7">
        <v>0.59</v>
      </c>
      <c r="M353" s="7">
        <v>8.9599999999999999E-2</v>
      </c>
      <c r="N353" s="7">
        <v>1</v>
      </c>
      <c r="O353" s="7">
        <v>23</v>
      </c>
      <c r="P353" s="7">
        <v>24</v>
      </c>
      <c r="Q353" s="7" t="str">
        <f>TEXT(DATA_3_M[[#This Row],[WEEKDAY]]+1,"DDD")</f>
        <v>Sun</v>
      </c>
      <c r="R353" s="26">
        <f>IF(DATA_3_M[[#This Row],[TEMP]]="",AVERAGE(DATA_3_M[TEMP]),DATA_3_M[[#This Row],[TEMP]])</f>
        <v>0.2</v>
      </c>
      <c r="S353" s="26">
        <f>ROUND(IF(DATA_3_M[[#This Row],[ATEMP]]="",AVERAGE(DATA_3_M[ATEMP]),DATA_3_M[[#This Row],[ATEMP]]),2)</f>
        <v>0.23</v>
      </c>
      <c r="T353" s="48">
        <f>ROUND(IF(DATA_3_M[[#This Row],[HUM]]="",AVERAGE(DATA_3_M[HUM]),DATA_3_M[[#This Row],[HUM]]),2)</f>
        <v>0.59</v>
      </c>
      <c r="U353" s="64">
        <f>TIME(DATA_3_M[[#This Row],[HR]],,)</f>
        <v>4.1666666666666664E-2</v>
      </c>
      <c r="V353" s="7" t="str">
        <f>TEXT(DATA_3_M[[#This Row],[DTEDAY]],"MMM")</f>
        <v>Feb</v>
      </c>
      <c r="W353" s="7" t="str">
        <f>TEXT(DATA_3_M[[#This Row],[DTEDAY]],"YYY")</f>
        <v>2011</v>
      </c>
      <c r="X353" s="7" t="str" cm="1">
        <f t="array" ref="X353">_xlfn.SWITCH(DATA_3_M[[#This Row],[WEATHERSIT]],1,"CLEAR SKY",2,"MIST SKY",3,"DARK SKY",4,"RAINY &amp; DARK SKY")</f>
        <v>CLEAR SKY</v>
      </c>
      <c r="Y353" s="7" t="str" cm="1">
        <f t="array" ref="Y353">_xlfn.SWITCH(DATA_3_M[[#This Row],[SEASON]],1,"WINTER",2,"SUMMER",3,"MONSOON",4,"POST MONSOON/AUTUMN")</f>
        <v>WINTER</v>
      </c>
    </row>
    <row r="354" spans="1:25" ht="12.75" x14ac:dyDescent="0.2">
      <c r="A354" s="7">
        <v>972</v>
      </c>
      <c r="B354" s="8">
        <v>40587</v>
      </c>
      <c r="C354" s="7">
        <v>1</v>
      </c>
      <c r="D354" s="7">
        <v>0</v>
      </c>
      <c r="E354" s="7">
        <v>2</v>
      </c>
      <c r="F354" s="7">
        <v>2</v>
      </c>
      <c r="G354" s="7" t="b">
        <v>0</v>
      </c>
      <c r="H354" s="7">
        <v>0</v>
      </c>
      <c r="I354" s="7">
        <v>2</v>
      </c>
      <c r="J354" s="26">
        <v>0.2</v>
      </c>
      <c r="K354" s="7">
        <v>0.2273</v>
      </c>
      <c r="L354" s="7">
        <v>0.75</v>
      </c>
      <c r="M354" s="7">
        <v>8.9599999999999999E-2</v>
      </c>
      <c r="N354" s="7">
        <v>1</v>
      </c>
      <c r="O354" s="7">
        <v>19</v>
      </c>
      <c r="P354" s="7">
        <v>20</v>
      </c>
      <c r="Q354" s="7" t="str">
        <f>TEXT(DATA_3_M[[#This Row],[WEEKDAY]]+1,"DDD")</f>
        <v>Sun</v>
      </c>
      <c r="R354" s="26">
        <f>IF(DATA_3_M[[#This Row],[TEMP]]="",AVERAGE(DATA_3_M[TEMP]),DATA_3_M[[#This Row],[TEMP]])</f>
        <v>0.2</v>
      </c>
      <c r="S354" s="26">
        <f>ROUND(IF(DATA_3_M[[#This Row],[ATEMP]]="",AVERAGE(DATA_3_M[ATEMP]),DATA_3_M[[#This Row],[ATEMP]]),2)</f>
        <v>0.23</v>
      </c>
      <c r="T354" s="48">
        <f>ROUND(IF(DATA_3_M[[#This Row],[HUM]]="",AVERAGE(DATA_3_M[HUM]),DATA_3_M[[#This Row],[HUM]]),2)</f>
        <v>0.75</v>
      </c>
      <c r="U354" s="64">
        <f>TIME(DATA_3_M[[#This Row],[HR]],,)</f>
        <v>8.3333333333333329E-2</v>
      </c>
      <c r="V354" s="7" t="str">
        <f>TEXT(DATA_3_M[[#This Row],[DTEDAY]],"MMM")</f>
        <v>Feb</v>
      </c>
      <c r="W354" s="7" t="str">
        <f>TEXT(DATA_3_M[[#This Row],[DTEDAY]],"YYY")</f>
        <v>2011</v>
      </c>
      <c r="X354" s="7" t="str" cm="1">
        <f t="array" ref="X354">_xlfn.SWITCH(DATA_3_M[[#This Row],[WEATHERSIT]],1,"CLEAR SKY",2,"MIST SKY",3,"DARK SKY",4,"RAINY &amp; DARK SKY")</f>
        <v>MIST SKY</v>
      </c>
      <c r="Y354" s="7" t="str" cm="1">
        <f t="array" ref="Y354">_xlfn.SWITCH(DATA_3_M[[#This Row],[SEASON]],1,"WINTER",2,"SUMMER",3,"MONSOON",4,"POST MONSOON/AUTUMN")</f>
        <v>WINTER</v>
      </c>
    </row>
    <row r="355" spans="1:25" ht="12.75" x14ac:dyDescent="0.2">
      <c r="A355" s="7">
        <v>973</v>
      </c>
      <c r="B355" s="8">
        <v>40587</v>
      </c>
      <c r="C355" s="7">
        <v>1</v>
      </c>
      <c r="D355" s="7">
        <v>0</v>
      </c>
      <c r="E355" s="7">
        <v>2</v>
      </c>
      <c r="F355" s="7">
        <v>3</v>
      </c>
      <c r="G355" s="7" t="b">
        <v>0</v>
      </c>
      <c r="H355" s="7">
        <v>0</v>
      </c>
      <c r="I355" s="7">
        <v>2</v>
      </c>
      <c r="J355" s="26">
        <v>0.2</v>
      </c>
      <c r="K355" s="7">
        <v>0.2273</v>
      </c>
      <c r="L355" s="7">
        <v>0.69</v>
      </c>
      <c r="M355" s="7">
        <v>0.1045</v>
      </c>
      <c r="N355" s="7">
        <v>4</v>
      </c>
      <c r="O355" s="7">
        <v>8</v>
      </c>
      <c r="P355" s="7">
        <v>12</v>
      </c>
      <c r="Q355" s="7" t="str">
        <f>TEXT(DATA_3_M[[#This Row],[WEEKDAY]]+1,"DDD")</f>
        <v>Sun</v>
      </c>
      <c r="R355" s="26">
        <f>IF(DATA_3_M[[#This Row],[TEMP]]="",AVERAGE(DATA_3_M[TEMP]),DATA_3_M[[#This Row],[TEMP]])</f>
        <v>0.2</v>
      </c>
      <c r="S355" s="26">
        <f>ROUND(IF(DATA_3_M[[#This Row],[ATEMP]]="",AVERAGE(DATA_3_M[ATEMP]),DATA_3_M[[#This Row],[ATEMP]]),2)</f>
        <v>0.23</v>
      </c>
      <c r="T355" s="48">
        <f>ROUND(IF(DATA_3_M[[#This Row],[HUM]]="",AVERAGE(DATA_3_M[HUM]),DATA_3_M[[#This Row],[HUM]]),2)</f>
        <v>0.69</v>
      </c>
      <c r="U355" s="64">
        <f>TIME(DATA_3_M[[#This Row],[HR]],,)</f>
        <v>0.125</v>
      </c>
      <c r="V355" s="7" t="str">
        <f>TEXT(DATA_3_M[[#This Row],[DTEDAY]],"MMM")</f>
        <v>Feb</v>
      </c>
      <c r="W355" s="7" t="str">
        <f>TEXT(DATA_3_M[[#This Row],[DTEDAY]],"YYY")</f>
        <v>2011</v>
      </c>
      <c r="X355" s="7" t="str" cm="1">
        <f t="array" ref="X355">_xlfn.SWITCH(DATA_3_M[[#This Row],[WEATHERSIT]],1,"CLEAR SKY",2,"MIST SKY",3,"DARK SKY",4,"RAINY &amp; DARK SKY")</f>
        <v>MIST SKY</v>
      </c>
      <c r="Y355" s="7" t="str" cm="1">
        <f t="array" ref="Y355">_xlfn.SWITCH(DATA_3_M[[#This Row],[SEASON]],1,"WINTER",2,"SUMMER",3,"MONSOON",4,"POST MONSOON/AUTUMN")</f>
        <v>WINTER</v>
      </c>
    </row>
    <row r="356" spans="1:25" ht="12.75" x14ac:dyDescent="0.2">
      <c r="A356" s="7">
        <v>974</v>
      </c>
      <c r="B356" s="8">
        <v>40587</v>
      </c>
      <c r="C356" s="7">
        <v>1</v>
      </c>
      <c r="D356" s="7">
        <v>0</v>
      </c>
      <c r="E356" s="7">
        <v>2</v>
      </c>
      <c r="F356" s="7">
        <v>4</v>
      </c>
      <c r="G356" s="7" t="b">
        <v>0</v>
      </c>
      <c r="H356" s="7">
        <v>0</v>
      </c>
      <c r="I356" s="7">
        <v>2</v>
      </c>
      <c r="J356" s="26">
        <v>0.2</v>
      </c>
      <c r="K356" s="7">
        <v>0.21210000000000001</v>
      </c>
      <c r="L356" s="7">
        <v>0.69</v>
      </c>
      <c r="M356" s="7">
        <v>0.16420000000000001</v>
      </c>
      <c r="N356" s="7">
        <v>0</v>
      </c>
      <c r="O356" s="7">
        <v>2</v>
      </c>
      <c r="P356" s="7">
        <v>2</v>
      </c>
      <c r="Q356" s="7" t="str">
        <f>TEXT(DATA_3_M[[#This Row],[WEEKDAY]]+1,"DDD")</f>
        <v>Sun</v>
      </c>
      <c r="R356" s="26">
        <f>IF(DATA_3_M[[#This Row],[TEMP]]="",AVERAGE(DATA_3_M[TEMP]),DATA_3_M[[#This Row],[TEMP]])</f>
        <v>0.2</v>
      </c>
      <c r="S356" s="26">
        <f>ROUND(IF(DATA_3_M[[#This Row],[ATEMP]]="",AVERAGE(DATA_3_M[ATEMP]),DATA_3_M[[#This Row],[ATEMP]]),2)</f>
        <v>0.21</v>
      </c>
      <c r="T356" s="48">
        <f>ROUND(IF(DATA_3_M[[#This Row],[HUM]]="",AVERAGE(DATA_3_M[HUM]),DATA_3_M[[#This Row],[HUM]]),2)</f>
        <v>0.69</v>
      </c>
      <c r="U356" s="64">
        <f>TIME(DATA_3_M[[#This Row],[HR]],,)</f>
        <v>0.16666666666666666</v>
      </c>
      <c r="V356" s="7" t="str">
        <f>TEXT(DATA_3_M[[#This Row],[DTEDAY]],"MMM")</f>
        <v>Feb</v>
      </c>
      <c r="W356" s="7" t="str">
        <f>TEXT(DATA_3_M[[#This Row],[DTEDAY]],"YYY")</f>
        <v>2011</v>
      </c>
      <c r="X356" s="7" t="str" cm="1">
        <f t="array" ref="X356">_xlfn.SWITCH(DATA_3_M[[#This Row],[WEATHERSIT]],1,"CLEAR SKY",2,"MIST SKY",3,"DARK SKY",4,"RAINY &amp; DARK SKY")</f>
        <v>MIST SKY</v>
      </c>
      <c r="Y356" s="7" t="str" cm="1">
        <f t="array" ref="Y356">_xlfn.SWITCH(DATA_3_M[[#This Row],[SEASON]],1,"WINTER",2,"SUMMER",3,"MONSOON",4,"POST MONSOON/AUTUMN")</f>
        <v>WINTER</v>
      </c>
    </row>
    <row r="357" spans="1:25" ht="12.75" x14ac:dyDescent="0.2">
      <c r="A357" s="7">
        <v>975</v>
      </c>
      <c r="B357" s="8">
        <v>40587</v>
      </c>
      <c r="C357" s="7">
        <v>1</v>
      </c>
      <c r="D357" s="7">
        <v>0</v>
      </c>
      <c r="E357" s="7">
        <v>2</v>
      </c>
      <c r="F357" s="7">
        <v>6</v>
      </c>
      <c r="G357" s="7" t="b">
        <v>0</v>
      </c>
      <c r="H357" s="7">
        <v>0</v>
      </c>
      <c r="I357" s="7">
        <v>2</v>
      </c>
      <c r="J357" s="26">
        <v>0.2</v>
      </c>
      <c r="K357" s="7">
        <v>0.21210000000000001</v>
      </c>
      <c r="L357" s="7">
        <v>0.69</v>
      </c>
      <c r="M357" s="7">
        <v>0.1343</v>
      </c>
      <c r="N357" s="7">
        <v>2</v>
      </c>
      <c r="O357" s="7">
        <v>3</v>
      </c>
      <c r="P357" s="7">
        <v>5</v>
      </c>
      <c r="Q357" s="7" t="str">
        <f>TEXT(DATA_3_M[[#This Row],[WEEKDAY]]+1,"DDD")</f>
        <v>Sun</v>
      </c>
      <c r="R357" s="26">
        <f>IF(DATA_3_M[[#This Row],[TEMP]]="",AVERAGE(DATA_3_M[TEMP]),DATA_3_M[[#This Row],[TEMP]])</f>
        <v>0.2</v>
      </c>
      <c r="S357" s="26">
        <f>ROUND(IF(DATA_3_M[[#This Row],[ATEMP]]="",AVERAGE(DATA_3_M[ATEMP]),DATA_3_M[[#This Row],[ATEMP]]),2)</f>
        <v>0.21</v>
      </c>
      <c r="T357" s="48">
        <f>ROUND(IF(DATA_3_M[[#This Row],[HUM]]="",AVERAGE(DATA_3_M[HUM]),DATA_3_M[[#This Row],[HUM]]),2)</f>
        <v>0.69</v>
      </c>
      <c r="U357" s="64">
        <f>TIME(DATA_3_M[[#This Row],[HR]],,)</f>
        <v>0.25</v>
      </c>
      <c r="V357" s="7" t="str">
        <f>TEXT(DATA_3_M[[#This Row],[DTEDAY]],"MMM")</f>
        <v>Feb</v>
      </c>
      <c r="W357" s="7" t="str">
        <f>TEXT(DATA_3_M[[#This Row],[DTEDAY]],"YYY")</f>
        <v>2011</v>
      </c>
      <c r="X357" s="7" t="str" cm="1">
        <f t="array" ref="X357">_xlfn.SWITCH(DATA_3_M[[#This Row],[WEATHERSIT]],1,"CLEAR SKY",2,"MIST SKY",3,"DARK SKY",4,"RAINY &amp; DARK SKY")</f>
        <v>MIST SKY</v>
      </c>
      <c r="Y357" s="7" t="str" cm="1">
        <f t="array" ref="Y357">_xlfn.SWITCH(DATA_3_M[[#This Row],[SEASON]],1,"WINTER",2,"SUMMER",3,"MONSOON",4,"POST MONSOON/AUTUMN")</f>
        <v>WINTER</v>
      </c>
    </row>
    <row r="358" spans="1:25" ht="12.75" x14ac:dyDescent="0.2">
      <c r="A358" s="7">
        <v>976</v>
      </c>
      <c r="B358" s="8">
        <v>40587</v>
      </c>
      <c r="C358" s="7">
        <v>1</v>
      </c>
      <c r="D358" s="7">
        <v>0</v>
      </c>
      <c r="E358" s="7">
        <v>2</v>
      </c>
      <c r="F358" s="7">
        <v>7</v>
      </c>
      <c r="G358" s="7" t="b">
        <v>0</v>
      </c>
      <c r="H358" s="7">
        <v>0</v>
      </c>
      <c r="I358" s="7">
        <v>2</v>
      </c>
      <c r="J358" s="26">
        <v>0.22</v>
      </c>
      <c r="K358" s="7">
        <v>0.2727</v>
      </c>
      <c r="L358" s="7">
        <v>0.55000000000000004</v>
      </c>
      <c r="M358" s="23">
        <v>0</v>
      </c>
      <c r="N358" s="7">
        <v>0</v>
      </c>
      <c r="O358" s="7">
        <v>3</v>
      </c>
      <c r="P358" s="7">
        <v>3</v>
      </c>
      <c r="Q358" s="7" t="str">
        <f>TEXT(DATA_3_M[[#This Row],[WEEKDAY]]+1,"DDD")</f>
        <v>Sun</v>
      </c>
      <c r="R358" s="26">
        <f>IF(DATA_3_M[[#This Row],[TEMP]]="",AVERAGE(DATA_3_M[TEMP]),DATA_3_M[[#This Row],[TEMP]])</f>
        <v>0.22</v>
      </c>
      <c r="S358" s="26">
        <f>ROUND(IF(DATA_3_M[[#This Row],[ATEMP]]="",AVERAGE(DATA_3_M[ATEMP]),DATA_3_M[[#This Row],[ATEMP]]),2)</f>
        <v>0.27</v>
      </c>
      <c r="T358" s="48">
        <f>ROUND(IF(DATA_3_M[[#This Row],[HUM]]="",AVERAGE(DATA_3_M[HUM]),DATA_3_M[[#This Row],[HUM]]),2)</f>
        <v>0.55000000000000004</v>
      </c>
      <c r="U358" s="64">
        <f>TIME(DATA_3_M[[#This Row],[HR]],,)</f>
        <v>0.29166666666666669</v>
      </c>
      <c r="V358" s="7" t="str">
        <f>TEXT(DATA_3_M[[#This Row],[DTEDAY]],"MMM")</f>
        <v>Feb</v>
      </c>
      <c r="W358" s="7" t="str">
        <f>TEXT(DATA_3_M[[#This Row],[DTEDAY]],"YYY")</f>
        <v>2011</v>
      </c>
      <c r="X358" s="7" t="str" cm="1">
        <f t="array" ref="X358">_xlfn.SWITCH(DATA_3_M[[#This Row],[WEATHERSIT]],1,"CLEAR SKY",2,"MIST SKY",3,"DARK SKY",4,"RAINY &amp; DARK SKY")</f>
        <v>MIST SKY</v>
      </c>
      <c r="Y358" s="7" t="str" cm="1">
        <f t="array" ref="Y358">_xlfn.SWITCH(DATA_3_M[[#This Row],[SEASON]],1,"WINTER",2,"SUMMER",3,"MONSOON",4,"POST MONSOON/AUTUMN")</f>
        <v>WINTER</v>
      </c>
    </row>
    <row r="359" spans="1:25" ht="12.75" x14ac:dyDescent="0.2">
      <c r="A359" s="7">
        <v>977</v>
      </c>
      <c r="B359" s="8">
        <v>40587</v>
      </c>
      <c r="C359" s="7">
        <v>1</v>
      </c>
      <c r="D359" s="7">
        <v>0</v>
      </c>
      <c r="E359" s="7">
        <v>2</v>
      </c>
      <c r="F359" s="7">
        <v>8</v>
      </c>
      <c r="G359" s="7" t="b">
        <v>0</v>
      </c>
      <c r="H359" s="7">
        <v>0</v>
      </c>
      <c r="I359" s="7">
        <v>2</v>
      </c>
      <c r="J359" s="26">
        <v>0.22</v>
      </c>
      <c r="K359" s="7">
        <v>0.2273</v>
      </c>
      <c r="L359" s="7">
        <v>0.64</v>
      </c>
      <c r="M359" s="7">
        <v>0.19400000000000001</v>
      </c>
      <c r="N359" s="7">
        <v>1</v>
      </c>
      <c r="O359" s="7">
        <v>11</v>
      </c>
      <c r="P359" s="7">
        <v>12</v>
      </c>
      <c r="Q359" s="7" t="str">
        <f>TEXT(DATA_3_M[[#This Row],[WEEKDAY]]+1,"DDD")</f>
        <v>Sun</v>
      </c>
      <c r="R359" s="26">
        <f>IF(DATA_3_M[[#This Row],[TEMP]]="",AVERAGE(DATA_3_M[TEMP]),DATA_3_M[[#This Row],[TEMP]])</f>
        <v>0.22</v>
      </c>
      <c r="S359" s="26">
        <f>ROUND(IF(DATA_3_M[[#This Row],[ATEMP]]="",AVERAGE(DATA_3_M[ATEMP]),DATA_3_M[[#This Row],[ATEMP]]),2)</f>
        <v>0.23</v>
      </c>
      <c r="T359" s="48">
        <f>ROUND(IF(DATA_3_M[[#This Row],[HUM]]="",AVERAGE(DATA_3_M[HUM]),DATA_3_M[[#This Row],[HUM]]),2)</f>
        <v>0.64</v>
      </c>
      <c r="U359" s="64">
        <f>TIME(DATA_3_M[[#This Row],[HR]],,)</f>
        <v>0.33333333333333331</v>
      </c>
      <c r="V359" s="7" t="str">
        <f>TEXT(DATA_3_M[[#This Row],[DTEDAY]],"MMM")</f>
        <v>Feb</v>
      </c>
      <c r="W359" s="7" t="str">
        <f>TEXT(DATA_3_M[[#This Row],[DTEDAY]],"YYY")</f>
        <v>2011</v>
      </c>
      <c r="X359" s="7" t="str" cm="1">
        <f t="array" ref="X359">_xlfn.SWITCH(DATA_3_M[[#This Row],[WEATHERSIT]],1,"CLEAR SKY",2,"MIST SKY",3,"DARK SKY",4,"RAINY &amp; DARK SKY")</f>
        <v>MIST SKY</v>
      </c>
      <c r="Y359" s="7" t="str" cm="1">
        <f t="array" ref="Y359">_xlfn.SWITCH(DATA_3_M[[#This Row],[SEASON]],1,"WINTER",2,"SUMMER",3,"MONSOON",4,"POST MONSOON/AUTUMN")</f>
        <v>WINTER</v>
      </c>
    </row>
    <row r="360" spans="1:25" ht="12.75" x14ac:dyDescent="0.2">
      <c r="A360" s="7">
        <v>978</v>
      </c>
      <c r="B360" s="8">
        <v>40587</v>
      </c>
      <c r="C360" s="7">
        <v>1</v>
      </c>
      <c r="D360" s="7">
        <v>0</v>
      </c>
      <c r="E360" s="7">
        <v>2</v>
      </c>
      <c r="F360" s="7">
        <v>9</v>
      </c>
      <c r="G360" s="7" t="b">
        <v>0</v>
      </c>
      <c r="H360" s="7">
        <v>0</v>
      </c>
      <c r="I360" s="7">
        <v>2</v>
      </c>
      <c r="J360" s="26">
        <v>0.24</v>
      </c>
      <c r="K360" s="7">
        <v>0.2273</v>
      </c>
      <c r="L360" s="7">
        <v>0.6</v>
      </c>
      <c r="M360" s="7">
        <v>0.22389999999999999</v>
      </c>
      <c r="N360" s="7">
        <v>12</v>
      </c>
      <c r="O360" s="7">
        <v>35</v>
      </c>
      <c r="P360" s="7">
        <v>47</v>
      </c>
      <c r="Q360" s="7" t="str">
        <f>TEXT(DATA_3_M[[#This Row],[WEEKDAY]]+1,"DDD")</f>
        <v>Sun</v>
      </c>
      <c r="R360" s="26">
        <f>IF(DATA_3_M[[#This Row],[TEMP]]="",AVERAGE(DATA_3_M[TEMP]),DATA_3_M[[#This Row],[TEMP]])</f>
        <v>0.24</v>
      </c>
      <c r="S360" s="26">
        <f>ROUND(IF(DATA_3_M[[#This Row],[ATEMP]]="",AVERAGE(DATA_3_M[ATEMP]),DATA_3_M[[#This Row],[ATEMP]]),2)</f>
        <v>0.23</v>
      </c>
      <c r="T360" s="48">
        <f>ROUND(IF(DATA_3_M[[#This Row],[HUM]]="",AVERAGE(DATA_3_M[HUM]),DATA_3_M[[#This Row],[HUM]]),2)</f>
        <v>0.6</v>
      </c>
      <c r="U360" s="64">
        <f>TIME(DATA_3_M[[#This Row],[HR]],,)</f>
        <v>0.375</v>
      </c>
      <c r="V360" s="7" t="str">
        <f>TEXT(DATA_3_M[[#This Row],[DTEDAY]],"MMM")</f>
        <v>Feb</v>
      </c>
      <c r="W360" s="7" t="str">
        <f>TEXT(DATA_3_M[[#This Row],[DTEDAY]],"YYY")</f>
        <v>2011</v>
      </c>
      <c r="X360" s="7" t="str" cm="1">
        <f t="array" ref="X360">_xlfn.SWITCH(DATA_3_M[[#This Row],[WEATHERSIT]],1,"CLEAR SKY",2,"MIST SKY",3,"DARK SKY",4,"RAINY &amp; DARK SKY")</f>
        <v>MIST SKY</v>
      </c>
      <c r="Y360" s="7" t="str" cm="1">
        <f t="array" ref="Y360">_xlfn.SWITCH(DATA_3_M[[#This Row],[SEASON]],1,"WINTER",2,"SUMMER",3,"MONSOON",4,"POST MONSOON/AUTUMN")</f>
        <v>WINTER</v>
      </c>
    </row>
    <row r="361" spans="1:25" ht="12.75" x14ac:dyDescent="0.2">
      <c r="A361" s="7">
        <v>979</v>
      </c>
      <c r="B361" s="8">
        <v>40587</v>
      </c>
      <c r="C361" s="7">
        <v>1</v>
      </c>
      <c r="D361" s="7">
        <v>0</v>
      </c>
      <c r="E361" s="7">
        <v>2</v>
      </c>
      <c r="F361" s="7">
        <v>10</v>
      </c>
      <c r="G361" s="7" t="b">
        <v>0</v>
      </c>
      <c r="H361" s="7">
        <v>0</v>
      </c>
      <c r="I361" s="7">
        <v>1</v>
      </c>
      <c r="J361" s="26">
        <v>0.3</v>
      </c>
      <c r="K361" s="7">
        <v>0.2727</v>
      </c>
      <c r="L361" s="7">
        <v>0.45</v>
      </c>
      <c r="M361" s="7">
        <v>0.32840000000000003</v>
      </c>
      <c r="N361" s="7">
        <v>19</v>
      </c>
      <c r="O361" s="7">
        <v>86</v>
      </c>
      <c r="P361" s="7">
        <v>105</v>
      </c>
      <c r="Q361" s="7" t="str">
        <f>TEXT(DATA_3_M[[#This Row],[WEEKDAY]]+1,"DDD")</f>
        <v>Sun</v>
      </c>
      <c r="R361" s="26">
        <f>IF(DATA_3_M[[#This Row],[TEMP]]="",AVERAGE(DATA_3_M[TEMP]),DATA_3_M[[#This Row],[TEMP]])</f>
        <v>0.3</v>
      </c>
      <c r="S361" s="26">
        <f>ROUND(IF(DATA_3_M[[#This Row],[ATEMP]]="",AVERAGE(DATA_3_M[ATEMP]),DATA_3_M[[#This Row],[ATEMP]]),2)</f>
        <v>0.27</v>
      </c>
      <c r="T361" s="48">
        <f>ROUND(IF(DATA_3_M[[#This Row],[HUM]]="",AVERAGE(DATA_3_M[HUM]),DATA_3_M[[#This Row],[HUM]]),2)</f>
        <v>0.45</v>
      </c>
      <c r="U361" s="64">
        <f>TIME(DATA_3_M[[#This Row],[HR]],,)</f>
        <v>0.41666666666666669</v>
      </c>
      <c r="V361" s="7" t="str">
        <f>TEXT(DATA_3_M[[#This Row],[DTEDAY]],"MMM")</f>
        <v>Feb</v>
      </c>
      <c r="W361" s="7" t="str">
        <f>TEXT(DATA_3_M[[#This Row],[DTEDAY]],"YYY")</f>
        <v>2011</v>
      </c>
      <c r="X361" s="7" t="str" cm="1">
        <f t="array" ref="X361">_xlfn.SWITCH(DATA_3_M[[#This Row],[WEATHERSIT]],1,"CLEAR SKY",2,"MIST SKY",3,"DARK SKY",4,"RAINY &amp; DARK SKY")</f>
        <v>CLEAR SKY</v>
      </c>
      <c r="Y361" s="7" t="str" cm="1">
        <f t="array" ref="Y361">_xlfn.SWITCH(DATA_3_M[[#This Row],[SEASON]],1,"WINTER",2,"SUMMER",3,"MONSOON",4,"POST MONSOON/AUTUMN")</f>
        <v>WINTER</v>
      </c>
    </row>
    <row r="362" spans="1:25" ht="12.75" x14ac:dyDescent="0.2">
      <c r="A362" s="7">
        <v>980</v>
      </c>
      <c r="B362" s="8">
        <v>40587</v>
      </c>
      <c r="C362" s="7">
        <v>1</v>
      </c>
      <c r="D362" s="7">
        <v>0</v>
      </c>
      <c r="E362" s="7">
        <v>2</v>
      </c>
      <c r="F362" s="7">
        <v>11</v>
      </c>
      <c r="G362" s="7" t="b">
        <v>0</v>
      </c>
      <c r="H362" s="7">
        <v>0</v>
      </c>
      <c r="I362" s="7">
        <v>1</v>
      </c>
      <c r="J362" s="26">
        <v>0.32</v>
      </c>
      <c r="K362" s="7">
        <v>0.28789999999999999</v>
      </c>
      <c r="L362" s="7">
        <v>0.39</v>
      </c>
      <c r="M362" s="7">
        <v>0.44779999999999998</v>
      </c>
      <c r="N362" s="7">
        <v>26</v>
      </c>
      <c r="O362" s="7">
        <v>86</v>
      </c>
      <c r="P362" s="7">
        <v>112</v>
      </c>
      <c r="Q362" s="7" t="str">
        <f>TEXT(DATA_3_M[[#This Row],[WEEKDAY]]+1,"DDD")</f>
        <v>Sun</v>
      </c>
      <c r="R362" s="26">
        <f>IF(DATA_3_M[[#This Row],[TEMP]]="",AVERAGE(DATA_3_M[TEMP]),DATA_3_M[[#This Row],[TEMP]])</f>
        <v>0.32</v>
      </c>
      <c r="S362" s="26">
        <f>ROUND(IF(DATA_3_M[[#This Row],[ATEMP]]="",AVERAGE(DATA_3_M[ATEMP]),DATA_3_M[[#This Row],[ATEMP]]),2)</f>
        <v>0.28999999999999998</v>
      </c>
      <c r="T362" s="48">
        <f>ROUND(IF(DATA_3_M[[#This Row],[HUM]]="",AVERAGE(DATA_3_M[HUM]),DATA_3_M[[#This Row],[HUM]]),2)</f>
        <v>0.39</v>
      </c>
      <c r="U362" s="64">
        <f>TIME(DATA_3_M[[#This Row],[HR]],,)</f>
        <v>0.45833333333333331</v>
      </c>
      <c r="V362" s="7" t="str">
        <f>TEXT(DATA_3_M[[#This Row],[DTEDAY]],"MMM")</f>
        <v>Feb</v>
      </c>
      <c r="W362" s="7" t="str">
        <f>TEXT(DATA_3_M[[#This Row],[DTEDAY]],"YYY")</f>
        <v>2011</v>
      </c>
      <c r="X362" s="7" t="str" cm="1">
        <f t="array" ref="X362">_xlfn.SWITCH(DATA_3_M[[#This Row],[WEATHERSIT]],1,"CLEAR SKY",2,"MIST SKY",3,"DARK SKY",4,"RAINY &amp; DARK SKY")</f>
        <v>CLEAR SKY</v>
      </c>
      <c r="Y362" s="7" t="str" cm="1">
        <f t="array" ref="Y362">_xlfn.SWITCH(DATA_3_M[[#This Row],[SEASON]],1,"WINTER",2,"SUMMER",3,"MONSOON",4,"POST MONSOON/AUTUMN")</f>
        <v>WINTER</v>
      </c>
    </row>
    <row r="363" spans="1:25" ht="12.75" x14ac:dyDescent="0.2">
      <c r="A363" s="7">
        <v>981</v>
      </c>
      <c r="B363" s="8">
        <v>40587</v>
      </c>
      <c r="C363" s="7">
        <v>1</v>
      </c>
      <c r="D363" s="7">
        <v>0</v>
      </c>
      <c r="E363" s="7">
        <v>2</v>
      </c>
      <c r="F363" s="7">
        <v>12</v>
      </c>
      <c r="G363" s="7" t="b">
        <v>0</v>
      </c>
      <c r="H363" s="7">
        <v>0</v>
      </c>
      <c r="I363" s="7">
        <v>1</v>
      </c>
      <c r="J363" s="26">
        <v>0.36</v>
      </c>
      <c r="K363" s="7">
        <v>0.31819999999999998</v>
      </c>
      <c r="L363" s="7">
        <v>0.32</v>
      </c>
      <c r="M363" s="7">
        <v>0.4627</v>
      </c>
      <c r="N363" s="7">
        <v>58</v>
      </c>
      <c r="O363" s="7">
        <v>94</v>
      </c>
      <c r="P363" s="7">
        <v>152</v>
      </c>
      <c r="Q363" s="7" t="str">
        <f>TEXT(DATA_3_M[[#This Row],[WEEKDAY]]+1,"DDD")</f>
        <v>Sun</v>
      </c>
      <c r="R363" s="26">
        <f>IF(DATA_3_M[[#This Row],[TEMP]]="",AVERAGE(DATA_3_M[TEMP]),DATA_3_M[[#This Row],[TEMP]])</f>
        <v>0.36</v>
      </c>
      <c r="S363" s="26">
        <f>ROUND(IF(DATA_3_M[[#This Row],[ATEMP]]="",AVERAGE(DATA_3_M[ATEMP]),DATA_3_M[[#This Row],[ATEMP]]),2)</f>
        <v>0.32</v>
      </c>
      <c r="T363" s="48">
        <f>ROUND(IF(DATA_3_M[[#This Row],[HUM]]="",AVERAGE(DATA_3_M[HUM]),DATA_3_M[[#This Row],[HUM]]),2)</f>
        <v>0.32</v>
      </c>
      <c r="U363" s="64">
        <f>TIME(DATA_3_M[[#This Row],[HR]],,)</f>
        <v>0.5</v>
      </c>
      <c r="V363" s="7" t="str">
        <f>TEXT(DATA_3_M[[#This Row],[DTEDAY]],"MMM")</f>
        <v>Feb</v>
      </c>
      <c r="W363" s="7" t="str">
        <f>TEXT(DATA_3_M[[#This Row],[DTEDAY]],"YYY")</f>
        <v>2011</v>
      </c>
      <c r="X363" s="7" t="str" cm="1">
        <f t="array" ref="X363">_xlfn.SWITCH(DATA_3_M[[#This Row],[WEATHERSIT]],1,"CLEAR SKY",2,"MIST SKY",3,"DARK SKY",4,"RAINY &amp; DARK SKY")</f>
        <v>CLEAR SKY</v>
      </c>
      <c r="Y363" s="7" t="str" cm="1">
        <f t="array" ref="Y363">_xlfn.SWITCH(DATA_3_M[[#This Row],[SEASON]],1,"WINTER",2,"SUMMER",3,"MONSOON",4,"POST MONSOON/AUTUMN")</f>
        <v>WINTER</v>
      </c>
    </row>
    <row r="364" spans="1:25" ht="12.75" x14ac:dyDescent="0.2">
      <c r="A364" s="7">
        <v>982</v>
      </c>
      <c r="B364" s="8">
        <v>40587</v>
      </c>
      <c r="C364" s="7">
        <v>1</v>
      </c>
      <c r="D364" s="7">
        <v>0</v>
      </c>
      <c r="E364" s="7">
        <v>2</v>
      </c>
      <c r="F364" s="7">
        <v>13</v>
      </c>
      <c r="G364" s="7" t="b">
        <v>0</v>
      </c>
      <c r="H364" s="7">
        <v>0</v>
      </c>
      <c r="I364" s="7">
        <v>1</v>
      </c>
      <c r="J364" s="26">
        <v>0.38</v>
      </c>
      <c r="K364" s="7">
        <v>0.39389999999999997</v>
      </c>
      <c r="L364" s="7">
        <v>0.28999999999999998</v>
      </c>
      <c r="M364" s="7">
        <v>0.35820000000000002</v>
      </c>
      <c r="N364" s="7">
        <v>62</v>
      </c>
      <c r="O364" s="7">
        <v>92</v>
      </c>
      <c r="P364" s="7">
        <v>154</v>
      </c>
      <c r="Q364" s="7" t="str">
        <f>TEXT(DATA_3_M[[#This Row],[WEEKDAY]]+1,"DDD")</f>
        <v>Sun</v>
      </c>
      <c r="R364" s="26">
        <f>IF(DATA_3_M[[#This Row],[TEMP]]="",AVERAGE(DATA_3_M[TEMP]),DATA_3_M[[#This Row],[TEMP]])</f>
        <v>0.38</v>
      </c>
      <c r="S364" s="26">
        <f>ROUND(IF(DATA_3_M[[#This Row],[ATEMP]]="",AVERAGE(DATA_3_M[ATEMP]),DATA_3_M[[#This Row],[ATEMP]]),2)</f>
        <v>0.39</v>
      </c>
      <c r="T364" s="48">
        <f>ROUND(IF(DATA_3_M[[#This Row],[HUM]]="",AVERAGE(DATA_3_M[HUM]),DATA_3_M[[#This Row],[HUM]]),2)</f>
        <v>0.28999999999999998</v>
      </c>
      <c r="U364" s="64">
        <f>TIME(DATA_3_M[[#This Row],[HR]],,)</f>
        <v>0.54166666666666663</v>
      </c>
      <c r="V364" s="7" t="str">
        <f>TEXT(DATA_3_M[[#This Row],[DTEDAY]],"MMM")</f>
        <v>Feb</v>
      </c>
      <c r="W364" s="7" t="str">
        <f>TEXT(DATA_3_M[[#This Row],[DTEDAY]],"YYY")</f>
        <v>2011</v>
      </c>
      <c r="X364" s="7" t="str" cm="1">
        <f t="array" ref="X364">_xlfn.SWITCH(DATA_3_M[[#This Row],[WEATHERSIT]],1,"CLEAR SKY",2,"MIST SKY",3,"DARK SKY",4,"RAINY &amp; DARK SKY")</f>
        <v>CLEAR SKY</v>
      </c>
      <c r="Y364" s="7" t="str" cm="1">
        <f t="array" ref="Y364">_xlfn.SWITCH(DATA_3_M[[#This Row],[SEASON]],1,"WINTER",2,"SUMMER",3,"MONSOON",4,"POST MONSOON/AUTUMN")</f>
        <v>WINTER</v>
      </c>
    </row>
    <row r="365" spans="1:25" ht="12.75" x14ac:dyDescent="0.2">
      <c r="A365" s="7">
        <v>983</v>
      </c>
      <c r="B365" s="8">
        <v>40587</v>
      </c>
      <c r="C365" s="7">
        <v>1</v>
      </c>
      <c r="D365" s="7">
        <v>0</v>
      </c>
      <c r="E365" s="7">
        <v>2</v>
      </c>
      <c r="F365" s="7">
        <v>14</v>
      </c>
      <c r="G365" s="7" t="b">
        <v>0</v>
      </c>
      <c r="H365" s="7">
        <v>0</v>
      </c>
      <c r="I365" s="7">
        <v>2</v>
      </c>
      <c r="J365" s="26">
        <v>0.4</v>
      </c>
      <c r="K365" s="7">
        <v>0.40910000000000002</v>
      </c>
      <c r="L365" s="7">
        <v>0.3</v>
      </c>
      <c r="M365" s="7">
        <v>0.41789999999999999</v>
      </c>
      <c r="N365" s="7">
        <v>51</v>
      </c>
      <c r="O365" s="7">
        <v>110</v>
      </c>
      <c r="P365" s="7">
        <v>161</v>
      </c>
      <c r="Q365" s="7" t="str">
        <f>TEXT(DATA_3_M[[#This Row],[WEEKDAY]]+1,"DDD")</f>
        <v>Sun</v>
      </c>
      <c r="R365" s="26">
        <f>IF(DATA_3_M[[#This Row],[TEMP]]="",AVERAGE(DATA_3_M[TEMP]),DATA_3_M[[#This Row],[TEMP]])</f>
        <v>0.4</v>
      </c>
      <c r="S365" s="26">
        <f>ROUND(IF(DATA_3_M[[#This Row],[ATEMP]]="",AVERAGE(DATA_3_M[ATEMP]),DATA_3_M[[#This Row],[ATEMP]]),2)</f>
        <v>0.41</v>
      </c>
      <c r="T365" s="48">
        <f>ROUND(IF(DATA_3_M[[#This Row],[HUM]]="",AVERAGE(DATA_3_M[HUM]),DATA_3_M[[#This Row],[HUM]]),2)</f>
        <v>0.3</v>
      </c>
      <c r="U365" s="64">
        <f>TIME(DATA_3_M[[#This Row],[HR]],,)</f>
        <v>0.58333333333333337</v>
      </c>
      <c r="V365" s="7" t="str">
        <f>TEXT(DATA_3_M[[#This Row],[DTEDAY]],"MMM")</f>
        <v>Feb</v>
      </c>
      <c r="W365" s="7" t="str">
        <f>TEXT(DATA_3_M[[#This Row],[DTEDAY]],"YYY")</f>
        <v>2011</v>
      </c>
      <c r="X365" s="7" t="str" cm="1">
        <f t="array" ref="X365">_xlfn.SWITCH(DATA_3_M[[#This Row],[WEATHERSIT]],1,"CLEAR SKY",2,"MIST SKY",3,"DARK SKY",4,"RAINY &amp; DARK SKY")</f>
        <v>MIST SKY</v>
      </c>
      <c r="Y365" s="7" t="str" cm="1">
        <f t="array" ref="Y365">_xlfn.SWITCH(DATA_3_M[[#This Row],[SEASON]],1,"WINTER",2,"SUMMER",3,"MONSOON",4,"POST MONSOON/AUTUMN")</f>
        <v>WINTER</v>
      </c>
    </row>
    <row r="366" spans="1:25" ht="12.75" x14ac:dyDescent="0.2">
      <c r="A366" s="7">
        <v>984</v>
      </c>
      <c r="B366" s="8">
        <v>40587</v>
      </c>
      <c r="C366" s="7">
        <v>1</v>
      </c>
      <c r="D366" s="7">
        <v>0</v>
      </c>
      <c r="E366" s="7">
        <v>2</v>
      </c>
      <c r="F366" s="7">
        <v>15</v>
      </c>
      <c r="G366" s="7" t="b">
        <v>0</v>
      </c>
      <c r="H366" s="7">
        <v>0</v>
      </c>
      <c r="I366" s="7">
        <v>2</v>
      </c>
      <c r="J366" s="26">
        <v>0.4</v>
      </c>
      <c r="K366" s="7">
        <v>0.40910000000000002</v>
      </c>
      <c r="L366" s="7">
        <v>0.3</v>
      </c>
      <c r="M366" s="7">
        <v>0.29849999999999999</v>
      </c>
      <c r="N366" s="7">
        <v>40</v>
      </c>
      <c r="O366" s="7">
        <v>122</v>
      </c>
      <c r="P366" s="7">
        <v>162</v>
      </c>
      <c r="Q366" s="7" t="str">
        <f>TEXT(DATA_3_M[[#This Row],[WEEKDAY]]+1,"DDD")</f>
        <v>Sun</v>
      </c>
      <c r="R366" s="26">
        <f>IF(DATA_3_M[[#This Row],[TEMP]]="",AVERAGE(DATA_3_M[TEMP]),DATA_3_M[[#This Row],[TEMP]])</f>
        <v>0.4</v>
      </c>
      <c r="S366" s="26">
        <f>ROUND(IF(DATA_3_M[[#This Row],[ATEMP]]="",AVERAGE(DATA_3_M[ATEMP]),DATA_3_M[[#This Row],[ATEMP]]),2)</f>
        <v>0.41</v>
      </c>
      <c r="T366" s="48">
        <f>ROUND(IF(DATA_3_M[[#This Row],[HUM]]="",AVERAGE(DATA_3_M[HUM]),DATA_3_M[[#This Row],[HUM]]),2)</f>
        <v>0.3</v>
      </c>
      <c r="U366" s="64">
        <f>TIME(DATA_3_M[[#This Row],[HR]],,)</f>
        <v>0.625</v>
      </c>
      <c r="V366" s="7" t="str">
        <f>TEXT(DATA_3_M[[#This Row],[DTEDAY]],"MMM")</f>
        <v>Feb</v>
      </c>
      <c r="W366" s="7" t="str">
        <f>TEXT(DATA_3_M[[#This Row],[DTEDAY]],"YYY")</f>
        <v>2011</v>
      </c>
      <c r="X366" s="7" t="str" cm="1">
        <f t="array" ref="X366">_xlfn.SWITCH(DATA_3_M[[#This Row],[WEATHERSIT]],1,"CLEAR SKY",2,"MIST SKY",3,"DARK SKY",4,"RAINY &amp; DARK SKY")</f>
        <v>MIST SKY</v>
      </c>
      <c r="Y366" s="7" t="str" cm="1">
        <f t="array" ref="Y366">_xlfn.SWITCH(DATA_3_M[[#This Row],[SEASON]],1,"WINTER",2,"SUMMER",3,"MONSOON",4,"POST MONSOON/AUTUMN")</f>
        <v>WINTER</v>
      </c>
    </row>
    <row r="367" spans="1:25" ht="12.75" x14ac:dyDescent="0.2">
      <c r="A367" s="7">
        <v>985</v>
      </c>
      <c r="B367" s="8">
        <v>40587</v>
      </c>
      <c r="C367" s="7">
        <v>1</v>
      </c>
      <c r="D367" s="7">
        <v>0</v>
      </c>
      <c r="E367" s="7">
        <v>2</v>
      </c>
      <c r="F367" s="7">
        <v>16</v>
      </c>
      <c r="G367" s="7" t="b">
        <v>0</v>
      </c>
      <c r="H367" s="7">
        <v>0</v>
      </c>
      <c r="I367" s="7">
        <v>2</v>
      </c>
      <c r="J367" s="26">
        <v>0.42</v>
      </c>
      <c r="K367" s="7">
        <v>0.42420000000000002</v>
      </c>
      <c r="L367" s="7">
        <v>0.28000000000000003</v>
      </c>
      <c r="M367" s="7">
        <v>0.32840000000000003</v>
      </c>
      <c r="N367" s="7">
        <v>28</v>
      </c>
      <c r="O367" s="7">
        <v>106</v>
      </c>
      <c r="P367" s="7">
        <v>134</v>
      </c>
      <c r="Q367" s="7" t="str">
        <f>TEXT(DATA_3_M[[#This Row],[WEEKDAY]]+1,"DDD")</f>
        <v>Sun</v>
      </c>
      <c r="R367" s="26">
        <f>IF(DATA_3_M[[#This Row],[TEMP]]="",AVERAGE(DATA_3_M[TEMP]),DATA_3_M[[#This Row],[TEMP]])</f>
        <v>0.42</v>
      </c>
      <c r="S367" s="26">
        <f>ROUND(IF(DATA_3_M[[#This Row],[ATEMP]]="",AVERAGE(DATA_3_M[ATEMP]),DATA_3_M[[#This Row],[ATEMP]]),2)</f>
        <v>0.42</v>
      </c>
      <c r="T367" s="48">
        <f>ROUND(IF(DATA_3_M[[#This Row],[HUM]]="",AVERAGE(DATA_3_M[HUM]),DATA_3_M[[#This Row],[HUM]]),2)</f>
        <v>0.28000000000000003</v>
      </c>
      <c r="U367" s="64">
        <f>TIME(DATA_3_M[[#This Row],[HR]],,)</f>
        <v>0.66666666666666663</v>
      </c>
      <c r="V367" s="7" t="str">
        <f>TEXT(DATA_3_M[[#This Row],[DTEDAY]],"MMM")</f>
        <v>Feb</v>
      </c>
      <c r="W367" s="7" t="str">
        <f>TEXT(DATA_3_M[[#This Row],[DTEDAY]],"YYY")</f>
        <v>2011</v>
      </c>
      <c r="X367" s="7" t="str" cm="1">
        <f t="array" ref="X367">_xlfn.SWITCH(DATA_3_M[[#This Row],[WEATHERSIT]],1,"CLEAR SKY",2,"MIST SKY",3,"DARK SKY",4,"RAINY &amp; DARK SKY")</f>
        <v>MIST SKY</v>
      </c>
      <c r="Y367" s="7" t="str" cm="1">
        <f t="array" ref="Y367">_xlfn.SWITCH(DATA_3_M[[#This Row],[SEASON]],1,"WINTER",2,"SUMMER",3,"MONSOON",4,"POST MONSOON/AUTUMN")</f>
        <v>WINTER</v>
      </c>
    </row>
    <row r="368" spans="1:25" ht="12.75" x14ac:dyDescent="0.2">
      <c r="A368" s="7">
        <v>986</v>
      </c>
      <c r="B368" s="8">
        <v>40587</v>
      </c>
      <c r="C368" s="7">
        <v>1</v>
      </c>
      <c r="D368" s="7">
        <v>0</v>
      </c>
      <c r="E368" s="7">
        <v>2</v>
      </c>
      <c r="F368" s="7">
        <v>17</v>
      </c>
      <c r="G368" s="7" t="b">
        <v>0</v>
      </c>
      <c r="H368" s="7">
        <v>0</v>
      </c>
      <c r="I368" s="7">
        <v>1</v>
      </c>
      <c r="J368" s="26">
        <v>0.42</v>
      </c>
      <c r="K368" s="7">
        <v>0.42420000000000002</v>
      </c>
      <c r="L368" s="7">
        <v>0.28000000000000003</v>
      </c>
      <c r="M368" s="7">
        <v>0.32840000000000003</v>
      </c>
      <c r="N368" s="7">
        <v>30</v>
      </c>
      <c r="O368" s="7">
        <v>95</v>
      </c>
      <c r="P368" s="7">
        <v>125</v>
      </c>
      <c r="Q368" s="7" t="str">
        <f>TEXT(DATA_3_M[[#This Row],[WEEKDAY]]+1,"DDD")</f>
        <v>Sun</v>
      </c>
      <c r="R368" s="26">
        <f>IF(DATA_3_M[[#This Row],[TEMP]]="",AVERAGE(DATA_3_M[TEMP]),DATA_3_M[[#This Row],[TEMP]])</f>
        <v>0.42</v>
      </c>
      <c r="S368" s="26">
        <f>ROUND(IF(DATA_3_M[[#This Row],[ATEMP]]="",AVERAGE(DATA_3_M[ATEMP]),DATA_3_M[[#This Row],[ATEMP]]),2)</f>
        <v>0.42</v>
      </c>
      <c r="T368" s="48">
        <f>ROUND(IF(DATA_3_M[[#This Row],[HUM]]="",AVERAGE(DATA_3_M[HUM]),DATA_3_M[[#This Row],[HUM]]),2)</f>
        <v>0.28000000000000003</v>
      </c>
      <c r="U368" s="64">
        <f>TIME(DATA_3_M[[#This Row],[HR]],,)</f>
        <v>0.70833333333333337</v>
      </c>
      <c r="V368" s="7" t="str">
        <f>TEXT(DATA_3_M[[#This Row],[DTEDAY]],"MMM")</f>
        <v>Feb</v>
      </c>
      <c r="W368" s="7" t="str">
        <f>TEXT(DATA_3_M[[#This Row],[DTEDAY]],"YYY")</f>
        <v>2011</v>
      </c>
      <c r="X368" s="7" t="str" cm="1">
        <f t="array" ref="X368">_xlfn.SWITCH(DATA_3_M[[#This Row],[WEATHERSIT]],1,"CLEAR SKY",2,"MIST SKY",3,"DARK SKY",4,"RAINY &amp; DARK SKY")</f>
        <v>CLEAR SKY</v>
      </c>
      <c r="Y368" s="7" t="str" cm="1">
        <f t="array" ref="Y368">_xlfn.SWITCH(DATA_3_M[[#This Row],[SEASON]],1,"WINTER",2,"SUMMER",3,"MONSOON",4,"POST MONSOON/AUTUMN")</f>
        <v>WINTER</v>
      </c>
    </row>
    <row r="369" spans="1:25" ht="12.75" x14ac:dyDescent="0.2">
      <c r="A369" s="7">
        <v>987</v>
      </c>
      <c r="B369" s="8">
        <v>40587</v>
      </c>
      <c r="C369" s="7">
        <v>1</v>
      </c>
      <c r="D369" s="7">
        <v>0</v>
      </c>
      <c r="E369" s="7">
        <v>2</v>
      </c>
      <c r="F369" s="7">
        <v>18</v>
      </c>
      <c r="G369" s="7" t="b">
        <v>0</v>
      </c>
      <c r="H369" s="7">
        <v>0</v>
      </c>
      <c r="I369" s="7">
        <v>1</v>
      </c>
      <c r="J369" s="26">
        <v>0.4</v>
      </c>
      <c r="K369" s="7">
        <v>0.40910000000000002</v>
      </c>
      <c r="L369" s="7">
        <v>0.32</v>
      </c>
      <c r="M369" s="7">
        <v>0.29849999999999999</v>
      </c>
      <c r="N369" s="7">
        <v>17</v>
      </c>
      <c r="O369" s="7">
        <v>78</v>
      </c>
      <c r="P369" s="7">
        <v>95</v>
      </c>
      <c r="Q369" s="7" t="str">
        <f>TEXT(DATA_3_M[[#This Row],[WEEKDAY]]+1,"DDD")</f>
        <v>Sun</v>
      </c>
      <c r="R369" s="26">
        <f>IF(DATA_3_M[[#This Row],[TEMP]]="",AVERAGE(DATA_3_M[TEMP]),DATA_3_M[[#This Row],[TEMP]])</f>
        <v>0.4</v>
      </c>
      <c r="S369" s="26">
        <f>ROUND(IF(DATA_3_M[[#This Row],[ATEMP]]="",AVERAGE(DATA_3_M[ATEMP]),DATA_3_M[[#This Row],[ATEMP]]),2)</f>
        <v>0.41</v>
      </c>
      <c r="T369" s="48">
        <f>ROUND(IF(DATA_3_M[[#This Row],[HUM]]="",AVERAGE(DATA_3_M[HUM]),DATA_3_M[[#This Row],[HUM]]),2)</f>
        <v>0.32</v>
      </c>
      <c r="U369" s="64">
        <f>TIME(DATA_3_M[[#This Row],[HR]],,)</f>
        <v>0.75</v>
      </c>
      <c r="V369" s="7" t="str">
        <f>TEXT(DATA_3_M[[#This Row],[DTEDAY]],"MMM")</f>
        <v>Feb</v>
      </c>
      <c r="W369" s="7" t="str">
        <f>TEXT(DATA_3_M[[#This Row],[DTEDAY]],"YYY")</f>
        <v>2011</v>
      </c>
      <c r="X369" s="7" t="str" cm="1">
        <f t="array" ref="X369">_xlfn.SWITCH(DATA_3_M[[#This Row],[WEATHERSIT]],1,"CLEAR SKY",2,"MIST SKY",3,"DARK SKY",4,"RAINY &amp; DARK SKY")</f>
        <v>CLEAR SKY</v>
      </c>
      <c r="Y369" s="7" t="str" cm="1">
        <f t="array" ref="Y369">_xlfn.SWITCH(DATA_3_M[[#This Row],[SEASON]],1,"WINTER",2,"SUMMER",3,"MONSOON",4,"POST MONSOON/AUTUMN")</f>
        <v>WINTER</v>
      </c>
    </row>
    <row r="370" spans="1:25" ht="12.75" x14ac:dyDescent="0.2">
      <c r="A370" s="7">
        <v>988</v>
      </c>
      <c r="B370" s="8">
        <v>40587</v>
      </c>
      <c r="C370" s="7">
        <v>1</v>
      </c>
      <c r="D370" s="7">
        <v>0</v>
      </c>
      <c r="E370" s="7">
        <v>2</v>
      </c>
      <c r="F370" s="7">
        <v>19</v>
      </c>
      <c r="G370" s="7" t="b">
        <v>0</v>
      </c>
      <c r="H370" s="7">
        <v>0</v>
      </c>
      <c r="I370" s="7">
        <v>1</v>
      </c>
      <c r="J370" s="26">
        <v>0.4</v>
      </c>
      <c r="K370" s="7">
        <v>0.40910000000000002</v>
      </c>
      <c r="L370" s="7">
        <v>0.35</v>
      </c>
      <c r="M370" s="7">
        <v>0.28360000000000002</v>
      </c>
      <c r="N370" s="7">
        <v>11</v>
      </c>
      <c r="O370" s="7">
        <v>50</v>
      </c>
      <c r="P370" s="7">
        <v>61</v>
      </c>
      <c r="Q370" s="7" t="str">
        <f>TEXT(DATA_3_M[[#This Row],[WEEKDAY]]+1,"DDD")</f>
        <v>Sun</v>
      </c>
      <c r="R370" s="26">
        <f>IF(DATA_3_M[[#This Row],[TEMP]]="",AVERAGE(DATA_3_M[TEMP]),DATA_3_M[[#This Row],[TEMP]])</f>
        <v>0.4</v>
      </c>
      <c r="S370" s="26">
        <f>ROUND(IF(DATA_3_M[[#This Row],[ATEMP]]="",AVERAGE(DATA_3_M[ATEMP]),DATA_3_M[[#This Row],[ATEMP]]),2)</f>
        <v>0.41</v>
      </c>
      <c r="T370" s="48">
        <f>ROUND(IF(DATA_3_M[[#This Row],[HUM]]="",AVERAGE(DATA_3_M[HUM]),DATA_3_M[[#This Row],[HUM]]),2)</f>
        <v>0.35</v>
      </c>
      <c r="U370" s="64">
        <f>TIME(DATA_3_M[[#This Row],[HR]],,)</f>
        <v>0.79166666666666663</v>
      </c>
      <c r="V370" s="7" t="str">
        <f>TEXT(DATA_3_M[[#This Row],[DTEDAY]],"MMM")</f>
        <v>Feb</v>
      </c>
      <c r="W370" s="7" t="str">
        <f>TEXT(DATA_3_M[[#This Row],[DTEDAY]],"YYY")</f>
        <v>2011</v>
      </c>
      <c r="X370" s="7" t="str" cm="1">
        <f t="array" ref="X370">_xlfn.SWITCH(DATA_3_M[[#This Row],[WEATHERSIT]],1,"CLEAR SKY",2,"MIST SKY",3,"DARK SKY",4,"RAINY &amp; DARK SKY")</f>
        <v>CLEAR SKY</v>
      </c>
      <c r="Y370" s="7" t="str" cm="1">
        <f t="array" ref="Y370">_xlfn.SWITCH(DATA_3_M[[#This Row],[SEASON]],1,"WINTER",2,"SUMMER",3,"MONSOON",4,"POST MONSOON/AUTUMN")</f>
        <v>WINTER</v>
      </c>
    </row>
    <row r="371" spans="1:25" ht="12.75" x14ac:dyDescent="0.2">
      <c r="A371" s="7">
        <v>989</v>
      </c>
      <c r="B371" s="8">
        <v>40587</v>
      </c>
      <c r="C371" s="7">
        <v>1</v>
      </c>
      <c r="D371" s="7">
        <v>0</v>
      </c>
      <c r="E371" s="7">
        <v>2</v>
      </c>
      <c r="F371" s="7">
        <v>20</v>
      </c>
      <c r="G371" s="7" t="b">
        <v>0</v>
      </c>
      <c r="H371" s="7">
        <v>0</v>
      </c>
      <c r="I371" s="7">
        <v>1</v>
      </c>
      <c r="J371" s="26">
        <v>0.4</v>
      </c>
      <c r="K371" s="7">
        <v>0.40910000000000002</v>
      </c>
      <c r="L371" s="7">
        <v>0.35</v>
      </c>
      <c r="M371" s="7">
        <v>0.32840000000000003</v>
      </c>
      <c r="N371" s="7">
        <v>15</v>
      </c>
      <c r="O371" s="7">
        <v>32</v>
      </c>
      <c r="P371" s="7">
        <v>47</v>
      </c>
      <c r="Q371" s="7" t="str">
        <f>TEXT(DATA_3_M[[#This Row],[WEEKDAY]]+1,"DDD")</f>
        <v>Sun</v>
      </c>
      <c r="R371" s="26">
        <f>IF(DATA_3_M[[#This Row],[TEMP]]="",AVERAGE(DATA_3_M[TEMP]),DATA_3_M[[#This Row],[TEMP]])</f>
        <v>0.4</v>
      </c>
      <c r="S371" s="26">
        <f>ROUND(IF(DATA_3_M[[#This Row],[ATEMP]]="",AVERAGE(DATA_3_M[ATEMP]),DATA_3_M[[#This Row],[ATEMP]]),2)</f>
        <v>0.41</v>
      </c>
      <c r="T371" s="48">
        <f>ROUND(IF(DATA_3_M[[#This Row],[HUM]]="",AVERAGE(DATA_3_M[HUM]),DATA_3_M[[#This Row],[HUM]]),2)</f>
        <v>0.35</v>
      </c>
      <c r="U371" s="64">
        <f>TIME(DATA_3_M[[#This Row],[HR]],,)</f>
        <v>0.83333333333333337</v>
      </c>
      <c r="V371" s="7" t="str">
        <f>TEXT(DATA_3_M[[#This Row],[DTEDAY]],"MMM")</f>
        <v>Feb</v>
      </c>
      <c r="W371" s="7" t="str">
        <f>TEXT(DATA_3_M[[#This Row],[DTEDAY]],"YYY")</f>
        <v>2011</v>
      </c>
      <c r="X371" s="7" t="str" cm="1">
        <f t="array" ref="X371">_xlfn.SWITCH(DATA_3_M[[#This Row],[WEATHERSIT]],1,"CLEAR SKY",2,"MIST SKY",3,"DARK SKY",4,"RAINY &amp; DARK SKY")</f>
        <v>CLEAR SKY</v>
      </c>
      <c r="Y371" s="7" t="str" cm="1">
        <f t="array" ref="Y371">_xlfn.SWITCH(DATA_3_M[[#This Row],[SEASON]],1,"WINTER",2,"SUMMER",3,"MONSOON",4,"POST MONSOON/AUTUMN")</f>
        <v>WINTER</v>
      </c>
    </row>
    <row r="372" spans="1:25" ht="12.75" x14ac:dyDescent="0.2">
      <c r="A372" s="7">
        <v>990</v>
      </c>
      <c r="B372" s="8">
        <v>40587</v>
      </c>
      <c r="C372" s="7">
        <v>1</v>
      </c>
      <c r="D372" s="7">
        <v>0</v>
      </c>
      <c r="E372" s="7">
        <v>2</v>
      </c>
      <c r="F372" s="7">
        <v>21</v>
      </c>
      <c r="G372" s="7" t="b">
        <v>0</v>
      </c>
      <c r="H372" s="7">
        <v>0</v>
      </c>
      <c r="I372" s="7">
        <v>1</v>
      </c>
      <c r="J372" s="26">
        <v>0.4</v>
      </c>
      <c r="K372" s="7">
        <v>0.40910000000000002</v>
      </c>
      <c r="L372" s="7">
        <v>0.35</v>
      </c>
      <c r="M372" s="7">
        <v>0.35820000000000002</v>
      </c>
      <c r="N372" s="7">
        <v>6</v>
      </c>
      <c r="O372" s="7">
        <v>45</v>
      </c>
      <c r="P372" s="7">
        <v>51</v>
      </c>
      <c r="Q372" s="7" t="str">
        <f>TEXT(DATA_3_M[[#This Row],[WEEKDAY]]+1,"DDD")</f>
        <v>Sun</v>
      </c>
      <c r="R372" s="26">
        <f>IF(DATA_3_M[[#This Row],[TEMP]]="",AVERAGE(DATA_3_M[TEMP]),DATA_3_M[[#This Row],[TEMP]])</f>
        <v>0.4</v>
      </c>
      <c r="S372" s="26">
        <f>ROUND(IF(DATA_3_M[[#This Row],[ATEMP]]="",AVERAGE(DATA_3_M[ATEMP]),DATA_3_M[[#This Row],[ATEMP]]),2)</f>
        <v>0.41</v>
      </c>
      <c r="T372" s="48">
        <f>ROUND(IF(DATA_3_M[[#This Row],[HUM]]="",AVERAGE(DATA_3_M[HUM]),DATA_3_M[[#This Row],[HUM]]),2)</f>
        <v>0.35</v>
      </c>
      <c r="U372" s="64">
        <f>TIME(DATA_3_M[[#This Row],[HR]],,)</f>
        <v>0.875</v>
      </c>
      <c r="V372" s="7" t="str">
        <f>TEXT(DATA_3_M[[#This Row],[DTEDAY]],"MMM")</f>
        <v>Feb</v>
      </c>
      <c r="W372" s="7" t="str">
        <f>TEXT(DATA_3_M[[#This Row],[DTEDAY]],"YYY")</f>
        <v>2011</v>
      </c>
      <c r="X372" s="7" t="str" cm="1">
        <f t="array" ref="X372">_xlfn.SWITCH(DATA_3_M[[#This Row],[WEATHERSIT]],1,"CLEAR SKY",2,"MIST SKY",3,"DARK SKY",4,"RAINY &amp; DARK SKY")</f>
        <v>CLEAR SKY</v>
      </c>
      <c r="Y372" s="7" t="str" cm="1">
        <f t="array" ref="Y372">_xlfn.SWITCH(DATA_3_M[[#This Row],[SEASON]],1,"WINTER",2,"SUMMER",3,"MONSOON",4,"POST MONSOON/AUTUMN")</f>
        <v>WINTER</v>
      </c>
    </row>
    <row r="373" spans="1:25" ht="12.75" x14ac:dyDescent="0.2">
      <c r="A373" s="7">
        <v>991</v>
      </c>
      <c r="B373" s="8">
        <v>40587</v>
      </c>
      <c r="C373" s="7">
        <v>1</v>
      </c>
      <c r="D373" s="7">
        <v>0</v>
      </c>
      <c r="E373" s="7">
        <v>2</v>
      </c>
      <c r="F373" s="7">
        <v>22</v>
      </c>
      <c r="G373" s="7" t="b">
        <v>0</v>
      </c>
      <c r="H373" s="7">
        <v>0</v>
      </c>
      <c r="I373" s="7">
        <v>1</v>
      </c>
      <c r="J373" s="26">
        <v>0.4</v>
      </c>
      <c r="K373" s="7">
        <v>0.40910000000000002</v>
      </c>
      <c r="L373" s="7">
        <v>0.35</v>
      </c>
      <c r="M373" s="7">
        <v>0.29849999999999999</v>
      </c>
      <c r="N373" s="7">
        <v>5</v>
      </c>
      <c r="O373" s="7">
        <v>31</v>
      </c>
      <c r="P373" s="7">
        <v>36</v>
      </c>
      <c r="Q373" s="7" t="str">
        <f>TEXT(DATA_3_M[[#This Row],[WEEKDAY]]+1,"DDD")</f>
        <v>Sun</v>
      </c>
      <c r="R373" s="26">
        <f>IF(DATA_3_M[[#This Row],[TEMP]]="",AVERAGE(DATA_3_M[TEMP]),DATA_3_M[[#This Row],[TEMP]])</f>
        <v>0.4</v>
      </c>
      <c r="S373" s="26">
        <f>ROUND(IF(DATA_3_M[[#This Row],[ATEMP]]="",AVERAGE(DATA_3_M[ATEMP]),DATA_3_M[[#This Row],[ATEMP]]),2)</f>
        <v>0.41</v>
      </c>
      <c r="T373" s="48">
        <f>ROUND(IF(DATA_3_M[[#This Row],[HUM]]="",AVERAGE(DATA_3_M[HUM]),DATA_3_M[[#This Row],[HUM]]),2)</f>
        <v>0.35</v>
      </c>
      <c r="U373" s="64">
        <f>TIME(DATA_3_M[[#This Row],[HR]],,)</f>
        <v>0.91666666666666663</v>
      </c>
      <c r="V373" s="7" t="str">
        <f>TEXT(DATA_3_M[[#This Row],[DTEDAY]],"MMM")</f>
        <v>Feb</v>
      </c>
      <c r="W373" s="7" t="str">
        <f>TEXT(DATA_3_M[[#This Row],[DTEDAY]],"YYY")</f>
        <v>2011</v>
      </c>
      <c r="X373" s="7" t="str" cm="1">
        <f t="array" ref="X373">_xlfn.SWITCH(DATA_3_M[[#This Row],[WEATHERSIT]],1,"CLEAR SKY",2,"MIST SKY",3,"DARK SKY",4,"RAINY &amp; DARK SKY")</f>
        <v>CLEAR SKY</v>
      </c>
      <c r="Y373" s="7" t="str" cm="1">
        <f t="array" ref="Y373">_xlfn.SWITCH(DATA_3_M[[#This Row],[SEASON]],1,"WINTER",2,"SUMMER",3,"MONSOON",4,"POST MONSOON/AUTUMN")</f>
        <v>WINTER</v>
      </c>
    </row>
    <row r="374" spans="1:25" ht="12.75" x14ac:dyDescent="0.2">
      <c r="A374" s="7">
        <v>992</v>
      </c>
      <c r="B374" s="8">
        <v>40587</v>
      </c>
      <c r="C374" s="7">
        <v>1</v>
      </c>
      <c r="D374" s="7">
        <v>0</v>
      </c>
      <c r="E374" s="7">
        <v>2</v>
      </c>
      <c r="F374" s="7">
        <v>23</v>
      </c>
      <c r="G374" s="7" t="b">
        <v>0</v>
      </c>
      <c r="H374" s="7">
        <v>0</v>
      </c>
      <c r="I374" s="7">
        <v>1</v>
      </c>
      <c r="J374" s="26">
        <v>0.4</v>
      </c>
      <c r="K374" s="7">
        <v>0.40910000000000002</v>
      </c>
      <c r="L374" s="7">
        <v>0.35</v>
      </c>
      <c r="M374" s="7">
        <v>0.35820000000000002</v>
      </c>
      <c r="N374" s="7">
        <v>3</v>
      </c>
      <c r="O374" s="7">
        <v>27</v>
      </c>
      <c r="P374" s="7">
        <v>30</v>
      </c>
      <c r="Q374" s="7" t="str">
        <f>TEXT(DATA_3_M[[#This Row],[WEEKDAY]]+1,"DDD")</f>
        <v>Sun</v>
      </c>
      <c r="R374" s="26">
        <f>IF(DATA_3_M[[#This Row],[TEMP]]="",AVERAGE(DATA_3_M[TEMP]),DATA_3_M[[#This Row],[TEMP]])</f>
        <v>0.4</v>
      </c>
      <c r="S374" s="26">
        <f>ROUND(IF(DATA_3_M[[#This Row],[ATEMP]]="",AVERAGE(DATA_3_M[ATEMP]),DATA_3_M[[#This Row],[ATEMP]]),2)</f>
        <v>0.41</v>
      </c>
      <c r="T374" s="48">
        <f>ROUND(IF(DATA_3_M[[#This Row],[HUM]]="",AVERAGE(DATA_3_M[HUM]),DATA_3_M[[#This Row],[HUM]]),2)</f>
        <v>0.35</v>
      </c>
      <c r="U374" s="64">
        <f>TIME(DATA_3_M[[#This Row],[HR]],,)</f>
        <v>0.95833333333333337</v>
      </c>
      <c r="V374" s="7" t="str">
        <f>TEXT(DATA_3_M[[#This Row],[DTEDAY]],"MMM")</f>
        <v>Feb</v>
      </c>
      <c r="W374" s="7" t="str">
        <f>TEXT(DATA_3_M[[#This Row],[DTEDAY]],"YYY")</f>
        <v>2011</v>
      </c>
      <c r="X374" s="7" t="str" cm="1">
        <f t="array" ref="X374">_xlfn.SWITCH(DATA_3_M[[#This Row],[WEATHERSIT]],1,"CLEAR SKY",2,"MIST SKY",3,"DARK SKY",4,"RAINY &amp; DARK SKY")</f>
        <v>CLEAR SKY</v>
      </c>
      <c r="Y374" s="7" t="str" cm="1">
        <f t="array" ref="Y374">_xlfn.SWITCH(DATA_3_M[[#This Row],[SEASON]],1,"WINTER",2,"SUMMER",3,"MONSOON",4,"POST MONSOON/AUTUMN")</f>
        <v>WINTER</v>
      </c>
    </row>
    <row r="375" spans="1:25" ht="12.75" x14ac:dyDescent="0.2">
      <c r="A375" s="7">
        <v>993</v>
      </c>
      <c r="B375" s="8">
        <v>40588</v>
      </c>
      <c r="C375" s="7">
        <v>1</v>
      </c>
      <c r="D375" s="7">
        <v>0</v>
      </c>
      <c r="E375" s="7">
        <v>2</v>
      </c>
      <c r="F375" s="7">
        <v>0</v>
      </c>
      <c r="G375" s="7" t="b">
        <v>0</v>
      </c>
      <c r="H375" s="7">
        <v>1</v>
      </c>
      <c r="I375" s="7">
        <v>1</v>
      </c>
      <c r="J375" s="26">
        <v>0.38</v>
      </c>
      <c r="K375" s="7">
        <v>0.39389999999999997</v>
      </c>
      <c r="L375" s="7">
        <v>0.37</v>
      </c>
      <c r="M375" s="7">
        <v>0.35820000000000002</v>
      </c>
      <c r="N375" s="7">
        <v>3</v>
      </c>
      <c r="O375" s="7">
        <v>8</v>
      </c>
      <c r="P375" s="7">
        <v>11</v>
      </c>
      <c r="Q375" s="7" t="str">
        <f>TEXT(DATA_3_M[[#This Row],[WEEKDAY]]+1,"DDD")</f>
        <v>Mon</v>
      </c>
      <c r="R375" s="26">
        <f>IF(DATA_3_M[[#This Row],[TEMP]]="",AVERAGE(DATA_3_M[TEMP]),DATA_3_M[[#This Row],[TEMP]])</f>
        <v>0.38</v>
      </c>
      <c r="S375" s="26">
        <f>ROUND(IF(DATA_3_M[[#This Row],[ATEMP]]="",AVERAGE(DATA_3_M[ATEMP]),DATA_3_M[[#This Row],[ATEMP]]),2)</f>
        <v>0.39</v>
      </c>
      <c r="T375" s="48">
        <f>ROUND(IF(DATA_3_M[[#This Row],[HUM]]="",AVERAGE(DATA_3_M[HUM]),DATA_3_M[[#This Row],[HUM]]),2)</f>
        <v>0.37</v>
      </c>
      <c r="U375" s="64">
        <f>TIME(DATA_3_M[[#This Row],[HR]],,)</f>
        <v>0</v>
      </c>
      <c r="V375" s="7" t="str">
        <f>TEXT(DATA_3_M[[#This Row],[DTEDAY]],"MMM")</f>
        <v>Feb</v>
      </c>
      <c r="W375" s="7" t="str">
        <f>TEXT(DATA_3_M[[#This Row],[DTEDAY]],"YYY")</f>
        <v>2011</v>
      </c>
      <c r="X375" s="7" t="str" cm="1">
        <f t="array" ref="X375">_xlfn.SWITCH(DATA_3_M[[#This Row],[WEATHERSIT]],1,"CLEAR SKY",2,"MIST SKY",3,"DARK SKY",4,"RAINY &amp; DARK SKY")</f>
        <v>CLEAR SKY</v>
      </c>
      <c r="Y375" s="7" t="str" cm="1">
        <f t="array" ref="Y375">_xlfn.SWITCH(DATA_3_M[[#This Row],[SEASON]],1,"WINTER",2,"SUMMER",3,"MONSOON",4,"POST MONSOON/AUTUMN")</f>
        <v>WINTER</v>
      </c>
    </row>
    <row r="376" spans="1:25" ht="12.75" x14ac:dyDescent="0.2">
      <c r="A376" s="7">
        <v>994</v>
      </c>
      <c r="B376" s="8">
        <v>40588</v>
      </c>
      <c r="C376" s="7">
        <v>1</v>
      </c>
      <c r="D376" s="7">
        <v>0</v>
      </c>
      <c r="E376" s="7">
        <v>2</v>
      </c>
      <c r="F376" s="7">
        <v>1</v>
      </c>
      <c r="G376" s="7" t="b">
        <v>0</v>
      </c>
      <c r="H376" s="7">
        <v>1</v>
      </c>
      <c r="I376" s="7">
        <v>1</v>
      </c>
      <c r="J376" s="26">
        <v>0.38</v>
      </c>
      <c r="K376" s="7">
        <v>0.39389999999999997</v>
      </c>
      <c r="L376" s="7">
        <v>0.37</v>
      </c>
      <c r="M376" s="7">
        <v>0.35820000000000002</v>
      </c>
      <c r="N376" s="7">
        <v>1</v>
      </c>
      <c r="O376" s="7">
        <v>6</v>
      </c>
      <c r="P376" s="7">
        <v>7</v>
      </c>
      <c r="Q376" s="7" t="str">
        <f>TEXT(DATA_3_M[[#This Row],[WEEKDAY]]+1,"DDD")</f>
        <v>Mon</v>
      </c>
      <c r="R376" s="26">
        <f>IF(DATA_3_M[[#This Row],[TEMP]]="",AVERAGE(DATA_3_M[TEMP]),DATA_3_M[[#This Row],[TEMP]])</f>
        <v>0.38</v>
      </c>
      <c r="S376" s="26">
        <f>ROUND(IF(DATA_3_M[[#This Row],[ATEMP]]="",AVERAGE(DATA_3_M[ATEMP]),DATA_3_M[[#This Row],[ATEMP]]),2)</f>
        <v>0.39</v>
      </c>
      <c r="T376" s="48">
        <f>ROUND(IF(DATA_3_M[[#This Row],[HUM]]="",AVERAGE(DATA_3_M[HUM]),DATA_3_M[[#This Row],[HUM]]),2)</f>
        <v>0.37</v>
      </c>
      <c r="U376" s="64">
        <f>TIME(DATA_3_M[[#This Row],[HR]],,)</f>
        <v>4.1666666666666664E-2</v>
      </c>
      <c r="V376" s="7" t="str">
        <f>TEXT(DATA_3_M[[#This Row],[DTEDAY]],"MMM")</f>
        <v>Feb</v>
      </c>
      <c r="W376" s="7" t="str">
        <f>TEXT(DATA_3_M[[#This Row],[DTEDAY]],"YYY")</f>
        <v>2011</v>
      </c>
      <c r="X376" s="7" t="str" cm="1">
        <f t="array" ref="X376">_xlfn.SWITCH(DATA_3_M[[#This Row],[WEATHERSIT]],1,"CLEAR SKY",2,"MIST SKY",3,"DARK SKY",4,"RAINY &amp; DARK SKY")</f>
        <v>CLEAR SKY</v>
      </c>
      <c r="Y376" s="7" t="str" cm="1">
        <f t="array" ref="Y376">_xlfn.SWITCH(DATA_3_M[[#This Row],[SEASON]],1,"WINTER",2,"SUMMER",3,"MONSOON",4,"POST MONSOON/AUTUMN")</f>
        <v>WINTER</v>
      </c>
    </row>
    <row r="377" spans="1:25" ht="12.75" x14ac:dyDescent="0.2">
      <c r="A377" s="7">
        <v>995</v>
      </c>
      <c r="B377" s="8">
        <v>40588</v>
      </c>
      <c r="C377" s="7">
        <v>1</v>
      </c>
      <c r="D377" s="7">
        <v>0</v>
      </c>
      <c r="E377" s="7">
        <v>2</v>
      </c>
      <c r="F377" s="7">
        <v>2</v>
      </c>
      <c r="G377" s="7" t="b">
        <v>0</v>
      </c>
      <c r="H377" s="7">
        <v>1</v>
      </c>
      <c r="I377" s="7">
        <v>1</v>
      </c>
      <c r="J377" s="26">
        <v>0.36</v>
      </c>
      <c r="K377" s="7">
        <v>0.33329999999999999</v>
      </c>
      <c r="L377" s="7">
        <v>0.4</v>
      </c>
      <c r="M377" s="7">
        <v>0.29849999999999999</v>
      </c>
      <c r="N377" s="7">
        <v>0</v>
      </c>
      <c r="O377" s="7">
        <v>2</v>
      </c>
      <c r="P377" s="7">
        <v>2</v>
      </c>
      <c r="Q377" s="7" t="str">
        <f>TEXT(DATA_3_M[[#This Row],[WEEKDAY]]+1,"DDD")</f>
        <v>Mon</v>
      </c>
      <c r="R377" s="26">
        <f>IF(DATA_3_M[[#This Row],[TEMP]]="",AVERAGE(DATA_3_M[TEMP]),DATA_3_M[[#This Row],[TEMP]])</f>
        <v>0.36</v>
      </c>
      <c r="S377" s="26">
        <f>ROUND(IF(DATA_3_M[[#This Row],[ATEMP]]="",AVERAGE(DATA_3_M[ATEMP]),DATA_3_M[[#This Row],[ATEMP]]),2)</f>
        <v>0.33</v>
      </c>
      <c r="T377" s="48">
        <f>ROUND(IF(DATA_3_M[[#This Row],[HUM]]="",AVERAGE(DATA_3_M[HUM]),DATA_3_M[[#This Row],[HUM]]),2)</f>
        <v>0.4</v>
      </c>
      <c r="U377" s="64">
        <f>TIME(DATA_3_M[[#This Row],[HR]],,)</f>
        <v>8.3333333333333329E-2</v>
      </c>
      <c r="V377" s="7" t="str">
        <f>TEXT(DATA_3_M[[#This Row],[DTEDAY]],"MMM")</f>
        <v>Feb</v>
      </c>
      <c r="W377" s="7" t="str">
        <f>TEXT(DATA_3_M[[#This Row],[DTEDAY]],"YYY")</f>
        <v>2011</v>
      </c>
      <c r="X377" s="7" t="str" cm="1">
        <f t="array" ref="X377">_xlfn.SWITCH(DATA_3_M[[#This Row],[WEATHERSIT]],1,"CLEAR SKY",2,"MIST SKY",3,"DARK SKY",4,"RAINY &amp; DARK SKY")</f>
        <v>CLEAR SKY</v>
      </c>
      <c r="Y377" s="7" t="str" cm="1">
        <f t="array" ref="Y377">_xlfn.SWITCH(DATA_3_M[[#This Row],[SEASON]],1,"WINTER",2,"SUMMER",3,"MONSOON",4,"POST MONSOON/AUTUMN")</f>
        <v>WINTER</v>
      </c>
    </row>
    <row r="378" spans="1:25" ht="12.75" x14ac:dyDescent="0.2">
      <c r="A378" s="7">
        <v>996</v>
      </c>
      <c r="B378" s="8">
        <v>40588</v>
      </c>
      <c r="C378" s="7">
        <v>1</v>
      </c>
      <c r="D378" s="7">
        <v>0</v>
      </c>
      <c r="E378" s="7">
        <v>2</v>
      </c>
      <c r="F378" s="7">
        <v>3</v>
      </c>
      <c r="G378" s="7" t="b">
        <v>0</v>
      </c>
      <c r="H378" s="7">
        <v>1</v>
      </c>
      <c r="I378" s="7">
        <v>1</v>
      </c>
      <c r="J378" s="26">
        <v>0.34</v>
      </c>
      <c r="K378" s="7">
        <v>0.31819999999999998</v>
      </c>
      <c r="L378" s="7">
        <v>0.46</v>
      </c>
      <c r="M378" s="7">
        <v>0.22389999999999999</v>
      </c>
      <c r="N378" s="7">
        <v>1</v>
      </c>
      <c r="O378" s="7">
        <v>1</v>
      </c>
      <c r="P378" s="7">
        <v>2</v>
      </c>
      <c r="Q378" s="7" t="str">
        <f>TEXT(DATA_3_M[[#This Row],[WEEKDAY]]+1,"DDD")</f>
        <v>Mon</v>
      </c>
      <c r="R378" s="26">
        <f>IF(DATA_3_M[[#This Row],[TEMP]]="",AVERAGE(DATA_3_M[TEMP]),DATA_3_M[[#This Row],[TEMP]])</f>
        <v>0.34</v>
      </c>
      <c r="S378" s="26">
        <f>ROUND(IF(DATA_3_M[[#This Row],[ATEMP]]="",AVERAGE(DATA_3_M[ATEMP]),DATA_3_M[[#This Row],[ATEMP]]),2)</f>
        <v>0.32</v>
      </c>
      <c r="T378" s="48">
        <f>ROUND(IF(DATA_3_M[[#This Row],[HUM]]="",AVERAGE(DATA_3_M[HUM]),DATA_3_M[[#This Row],[HUM]]),2)</f>
        <v>0.46</v>
      </c>
      <c r="U378" s="64">
        <f>TIME(DATA_3_M[[#This Row],[HR]],,)</f>
        <v>0.125</v>
      </c>
      <c r="V378" s="7" t="str">
        <f>TEXT(DATA_3_M[[#This Row],[DTEDAY]],"MMM")</f>
        <v>Feb</v>
      </c>
      <c r="W378" s="7" t="str">
        <f>TEXT(DATA_3_M[[#This Row],[DTEDAY]],"YYY")</f>
        <v>2011</v>
      </c>
      <c r="X378" s="7" t="str" cm="1">
        <f t="array" ref="X378">_xlfn.SWITCH(DATA_3_M[[#This Row],[WEATHERSIT]],1,"CLEAR SKY",2,"MIST SKY",3,"DARK SKY",4,"RAINY &amp; DARK SKY")</f>
        <v>CLEAR SKY</v>
      </c>
      <c r="Y378" s="7" t="str" cm="1">
        <f t="array" ref="Y378">_xlfn.SWITCH(DATA_3_M[[#This Row],[SEASON]],1,"WINTER",2,"SUMMER",3,"MONSOON",4,"POST MONSOON/AUTUMN")</f>
        <v>WINTER</v>
      </c>
    </row>
    <row r="379" spans="1:25" ht="12.75" x14ac:dyDescent="0.2">
      <c r="A379" s="7">
        <v>997</v>
      </c>
      <c r="B379" s="8">
        <v>40588</v>
      </c>
      <c r="C379" s="7">
        <v>1</v>
      </c>
      <c r="D379" s="7">
        <v>0</v>
      </c>
      <c r="E379" s="7">
        <v>2</v>
      </c>
      <c r="F379" s="7">
        <v>4</v>
      </c>
      <c r="G379" s="7" t="b">
        <v>0</v>
      </c>
      <c r="H379" s="7">
        <v>1</v>
      </c>
      <c r="I379" s="7">
        <v>1</v>
      </c>
      <c r="J379" s="26">
        <v>0.32</v>
      </c>
      <c r="K379" s="7">
        <v>0.30299999999999999</v>
      </c>
      <c r="L379" s="7">
        <v>0.53</v>
      </c>
      <c r="M379" s="7">
        <v>0.28360000000000002</v>
      </c>
      <c r="N379" s="7">
        <v>0</v>
      </c>
      <c r="O379" s="7">
        <v>2</v>
      </c>
      <c r="P379" s="7">
        <v>2</v>
      </c>
      <c r="Q379" s="7" t="str">
        <f>TEXT(DATA_3_M[[#This Row],[WEEKDAY]]+1,"DDD")</f>
        <v>Mon</v>
      </c>
      <c r="R379" s="26">
        <f>IF(DATA_3_M[[#This Row],[TEMP]]="",AVERAGE(DATA_3_M[TEMP]),DATA_3_M[[#This Row],[TEMP]])</f>
        <v>0.32</v>
      </c>
      <c r="S379" s="26">
        <f>ROUND(IF(DATA_3_M[[#This Row],[ATEMP]]="",AVERAGE(DATA_3_M[ATEMP]),DATA_3_M[[#This Row],[ATEMP]]),2)</f>
        <v>0.3</v>
      </c>
      <c r="T379" s="48">
        <f>ROUND(IF(DATA_3_M[[#This Row],[HUM]]="",AVERAGE(DATA_3_M[HUM]),DATA_3_M[[#This Row],[HUM]]),2)</f>
        <v>0.53</v>
      </c>
      <c r="U379" s="64">
        <f>TIME(DATA_3_M[[#This Row],[HR]],,)</f>
        <v>0.16666666666666666</v>
      </c>
      <c r="V379" s="7" t="str">
        <f>TEXT(DATA_3_M[[#This Row],[DTEDAY]],"MMM")</f>
        <v>Feb</v>
      </c>
      <c r="W379" s="7" t="str">
        <f>TEXT(DATA_3_M[[#This Row],[DTEDAY]],"YYY")</f>
        <v>2011</v>
      </c>
      <c r="X379" s="7" t="str" cm="1">
        <f t="array" ref="X379">_xlfn.SWITCH(DATA_3_M[[#This Row],[WEATHERSIT]],1,"CLEAR SKY",2,"MIST SKY",3,"DARK SKY",4,"RAINY &amp; DARK SKY")</f>
        <v>CLEAR SKY</v>
      </c>
      <c r="Y379" s="7" t="str" cm="1">
        <f t="array" ref="Y379">_xlfn.SWITCH(DATA_3_M[[#This Row],[SEASON]],1,"WINTER",2,"SUMMER",3,"MONSOON",4,"POST MONSOON/AUTUMN")</f>
        <v>WINTER</v>
      </c>
    </row>
    <row r="380" spans="1:25" ht="12.75" x14ac:dyDescent="0.2">
      <c r="A380" s="7">
        <v>998</v>
      </c>
      <c r="B380" s="8">
        <v>40588</v>
      </c>
      <c r="C380" s="7">
        <v>1</v>
      </c>
      <c r="D380" s="7">
        <v>0</v>
      </c>
      <c r="E380" s="7">
        <v>2</v>
      </c>
      <c r="F380" s="7">
        <v>5</v>
      </c>
      <c r="G380" s="7" t="b">
        <v>0</v>
      </c>
      <c r="H380" s="7">
        <v>1</v>
      </c>
      <c r="I380" s="7">
        <v>1</v>
      </c>
      <c r="J380" s="26">
        <v>0.32</v>
      </c>
      <c r="K380" s="7">
        <v>0.30299999999999999</v>
      </c>
      <c r="L380" s="7">
        <v>0.53</v>
      </c>
      <c r="M380" s="7">
        <v>0.28360000000000002</v>
      </c>
      <c r="N380" s="7">
        <v>0</v>
      </c>
      <c r="O380" s="7">
        <v>3</v>
      </c>
      <c r="P380" s="7">
        <v>3</v>
      </c>
      <c r="Q380" s="7" t="str">
        <f>TEXT(DATA_3_M[[#This Row],[WEEKDAY]]+1,"DDD")</f>
        <v>Mon</v>
      </c>
      <c r="R380" s="26">
        <f>IF(DATA_3_M[[#This Row],[TEMP]]="",AVERAGE(DATA_3_M[TEMP]),DATA_3_M[[#This Row],[TEMP]])</f>
        <v>0.32</v>
      </c>
      <c r="S380" s="26">
        <f>ROUND(IF(DATA_3_M[[#This Row],[ATEMP]]="",AVERAGE(DATA_3_M[ATEMP]),DATA_3_M[[#This Row],[ATEMP]]),2)</f>
        <v>0.3</v>
      </c>
      <c r="T380" s="48">
        <f>ROUND(IF(DATA_3_M[[#This Row],[HUM]]="",AVERAGE(DATA_3_M[HUM]),DATA_3_M[[#This Row],[HUM]]),2)</f>
        <v>0.53</v>
      </c>
      <c r="U380" s="64">
        <f>TIME(DATA_3_M[[#This Row],[HR]],,)</f>
        <v>0.20833333333333334</v>
      </c>
      <c r="V380" s="7" t="str">
        <f>TEXT(DATA_3_M[[#This Row],[DTEDAY]],"MMM")</f>
        <v>Feb</v>
      </c>
      <c r="W380" s="7" t="str">
        <f>TEXT(DATA_3_M[[#This Row],[DTEDAY]],"YYY")</f>
        <v>2011</v>
      </c>
      <c r="X380" s="7" t="str" cm="1">
        <f t="array" ref="X380">_xlfn.SWITCH(DATA_3_M[[#This Row],[WEATHERSIT]],1,"CLEAR SKY",2,"MIST SKY",3,"DARK SKY",4,"RAINY &amp; DARK SKY")</f>
        <v>CLEAR SKY</v>
      </c>
      <c r="Y380" s="7" t="str" cm="1">
        <f t="array" ref="Y380">_xlfn.SWITCH(DATA_3_M[[#This Row],[SEASON]],1,"WINTER",2,"SUMMER",3,"MONSOON",4,"POST MONSOON/AUTUMN")</f>
        <v>WINTER</v>
      </c>
    </row>
    <row r="381" spans="1:25" ht="12.75" x14ac:dyDescent="0.2">
      <c r="A381" s="7">
        <v>999</v>
      </c>
      <c r="B381" s="8">
        <v>40588</v>
      </c>
      <c r="C381" s="7">
        <v>1</v>
      </c>
      <c r="D381" s="7">
        <v>0</v>
      </c>
      <c r="E381" s="7">
        <v>2</v>
      </c>
      <c r="F381" s="7">
        <v>6</v>
      </c>
      <c r="G381" s="7" t="b">
        <v>0</v>
      </c>
      <c r="H381" s="7">
        <v>1</v>
      </c>
      <c r="I381" s="7">
        <v>1</v>
      </c>
      <c r="J381" s="26">
        <v>0.34</v>
      </c>
      <c r="K381" s="7">
        <v>0.30299999999999999</v>
      </c>
      <c r="L381" s="7">
        <v>0.46</v>
      </c>
      <c r="M381" s="7">
        <v>0.29849999999999999</v>
      </c>
      <c r="N381" s="7">
        <v>1</v>
      </c>
      <c r="O381" s="7">
        <v>25</v>
      </c>
      <c r="P381" s="7">
        <v>26</v>
      </c>
      <c r="Q381" s="7" t="str">
        <f>TEXT(DATA_3_M[[#This Row],[WEEKDAY]]+1,"DDD")</f>
        <v>Mon</v>
      </c>
      <c r="R381" s="26">
        <f>IF(DATA_3_M[[#This Row],[TEMP]]="",AVERAGE(DATA_3_M[TEMP]),DATA_3_M[[#This Row],[TEMP]])</f>
        <v>0.34</v>
      </c>
      <c r="S381" s="26">
        <f>ROUND(IF(DATA_3_M[[#This Row],[ATEMP]]="",AVERAGE(DATA_3_M[ATEMP]),DATA_3_M[[#This Row],[ATEMP]]),2)</f>
        <v>0.3</v>
      </c>
      <c r="T381" s="48">
        <f>ROUND(IF(DATA_3_M[[#This Row],[HUM]]="",AVERAGE(DATA_3_M[HUM]),DATA_3_M[[#This Row],[HUM]]),2)</f>
        <v>0.46</v>
      </c>
      <c r="U381" s="64">
        <f>TIME(DATA_3_M[[#This Row],[HR]],,)</f>
        <v>0.25</v>
      </c>
      <c r="V381" s="7" t="str">
        <f>TEXT(DATA_3_M[[#This Row],[DTEDAY]],"MMM")</f>
        <v>Feb</v>
      </c>
      <c r="W381" s="7" t="str">
        <f>TEXT(DATA_3_M[[#This Row],[DTEDAY]],"YYY")</f>
        <v>2011</v>
      </c>
      <c r="X381" s="7" t="str" cm="1">
        <f t="array" ref="X381">_xlfn.SWITCH(DATA_3_M[[#This Row],[WEATHERSIT]],1,"CLEAR SKY",2,"MIST SKY",3,"DARK SKY",4,"RAINY &amp; DARK SKY")</f>
        <v>CLEAR SKY</v>
      </c>
      <c r="Y381" s="7" t="str" cm="1">
        <f t="array" ref="Y381">_xlfn.SWITCH(DATA_3_M[[#This Row],[SEASON]],1,"WINTER",2,"SUMMER",3,"MONSOON",4,"POST MONSOON/AUTUMN")</f>
        <v>WINTER</v>
      </c>
    </row>
    <row r="382" spans="1:25" ht="12.75" x14ac:dyDescent="0.2">
      <c r="A382" s="7">
        <v>1000</v>
      </c>
      <c r="B382" s="8">
        <v>40588</v>
      </c>
      <c r="C382" s="7">
        <v>1</v>
      </c>
      <c r="D382" s="7">
        <v>0</v>
      </c>
      <c r="E382" s="7">
        <v>2</v>
      </c>
      <c r="F382" s="7">
        <v>7</v>
      </c>
      <c r="G382" s="7" t="b">
        <v>0</v>
      </c>
      <c r="H382" s="7">
        <v>1</v>
      </c>
      <c r="I382" s="7">
        <v>1</v>
      </c>
      <c r="J382" s="26">
        <v>0.34</v>
      </c>
      <c r="K382" s="7">
        <v>0.30299999999999999</v>
      </c>
      <c r="L382" s="7">
        <v>0.46</v>
      </c>
      <c r="M382" s="7">
        <v>0.29849999999999999</v>
      </c>
      <c r="N382" s="7">
        <v>2</v>
      </c>
      <c r="O382" s="7">
        <v>96</v>
      </c>
      <c r="P382" s="7">
        <v>98</v>
      </c>
      <c r="Q382" s="7" t="str">
        <f>TEXT(DATA_3_M[[#This Row],[WEEKDAY]]+1,"DDD")</f>
        <v>Mon</v>
      </c>
      <c r="R382" s="26">
        <f>IF(DATA_3_M[[#This Row],[TEMP]]="",AVERAGE(DATA_3_M[TEMP]),DATA_3_M[[#This Row],[TEMP]])</f>
        <v>0.34</v>
      </c>
      <c r="S382" s="26">
        <f>ROUND(IF(DATA_3_M[[#This Row],[ATEMP]]="",AVERAGE(DATA_3_M[ATEMP]),DATA_3_M[[#This Row],[ATEMP]]),2)</f>
        <v>0.3</v>
      </c>
      <c r="T382" s="48">
        <f>ROUND(IF(DATA_3_M[[#This Row],[HUM]]="",AVERAGE(DATA_3_M[HUM]),DATA_3_M[[#This Row],[HUM]]),2)</f>
        <v>0.46</v>
      </c>
      <c r="U382" s="64">
        <f>TIME(DATA_3_M[[#This Row],[HR]],,)</f>
        <v>0.29166666666666669</v>
      </c>
      <c r="V382" s="7" t="str">
        <f>TEXT(DATA_3_M[[#This Row],[DTEDAY]],"MMM")</f>
        <v>Feb</v>
      </c>
      <c r="W382" s="7" t="str">
        <f>TEXT(DATA_3_M[[#This Row],[DTEDAY]],"YYY")</f>
        <v>2011</v>
      </c>
      <c r="X382" s="7" t="str" cm="1">
        <f t="array" ref="X382">_xlfn.SWITCH(DATA_3_M[[#This Row],[WEATHERSIT]],1,"CLEAR SKY",2,"MIST SKY",3,"DARK SKY",4,"RAINY &amp; DARK SKY")</f>
        <v>CLEAR SKY</v>
      </c>
      <c r="Y382" s="7" t="str" cm="1">
        <f t="array" ref="Y382">_xlfn.SWITCH(DATA_3_M[[#This Row],[SEASON]],1,"WINTER",2,"SUMMER",3,"MONSOON",4,"POST MONSOON/AUTUMN")</f>
        <v>WINTER</v>
      </c>
    </row>
    <row r="383" spans="1:25" ht="12.75" x14ac:dyDescent="0.2">
      <c r="A383" s="7">
        <v>611</v>
      </c>
      <c r="B383" s="8">
        <v>40571</v>
      </c>
      <c r="C383" s="7">
        <v>1</v>
      </c>
      <c r="D383" s="7">
        <v>0</v>
      </c>
      <c r="E383" s="7">
        <v>1</v>
      </c>
      <c r="F383" s="7">
        <v>16</v>
      </c>
      <c r="G383" s="7" t="b">
        <v>0</v>
      </c>
      <c r="H383" s="7">
        <v>5</v>
      </c>
      <c r="I383" s="7">
        <v>1</v>
      </c>
      <c r="J383" s="26">
        <v>0.22</v>
      </c>
      <c r="K383" s="7">
        <v>0.2727</v>
      </c>
      <c r="L383" s="7">
        <v>0.8</v>
      </c>
      <c r="M383" s="23">
        <v>0</v>
      </c>
      <c r="N383" s="7">
        <v>10</v>
      </c>
      <c r="O383" s="7">
        <v>70</v>
      </c>
      <c r="P383" s="7">
        <v>80</v>
      </c>
      <c r="Q383" s="7" t="str">
        <f>TEXT(DATA_3_M[[#This Row],[WEEKDAY]]+1,"DDD")</f>
        <v>Fri</v>
      </c>
      <c r="R383" s="26">
        <f>IF(DATA_3_M[[#This Row],[TEMP]]="",AVERAGE(DATA_3_M[TEMP]),DATA_3_M[[#This Row],[TEMP]])</f>
        <v>0.22</v>
      </c>
      <c r="S383" s="26">
        <f>ROUND(IF(DATA_3_M[[#This Row],[ATEMP]]="",AVERAGE(DATA_3_M[ATEMP]),DATA_3_M[[#This Row],[ATEMP]]),2)</f>
        <v>0.27</v>
      </c>
      <c r="T383" s="48">
        <f>ROUND(IF(DATA_3_M[[#This Row],[HUM]]="",AVERAGE(DATA_3_M[HUM]),DATA_3_M[[#This Row],[HUM]]),2)</f>
        <v>0.8</v>
      </c>
      <c r="U383" s="64">
        <f>TIME(DATA_3_M[[#This Row],[HR]],,)</f>
        <v>0.66666666666666663</v>
      </c>
      <c r="V383" s="7" t="str">
        <f>TEXT(DATA_3_M[[#This Row],[DTEDAY]],"MMM")</f>
        <v>Jan</v>
      </c>
      <c r="W383" s="7" t="str">
        <f>TEXT(DATA_3_M[[#This Row],[DTEDAY]],"YYY")</f>
        <v>2011</v>
      </c>
      <c r="X383" s="7" t="str" cm="1">
        <f t="array" ref="X383">_xlfn.SWITCH(DATA_3_M[[#This Row],[WEATHERSIT]],1,"CLEAR SKY",2,"MIST SKY",3,"DARK SKY",4,"RAINY &amp; DARK SKY")</f>
        <v>CLEAR SKY</v>
      </c>
      <c r="Y383" s="7" t="str" cm="1">
        <f t="array" ref="Y383">_xlfn.SWITCH(DATA_3_M[[#This Row],[SEASON]],1,"WINTER",2,"SUMMER",3,"MONSOON",4,"POST MONSOON/AUTUMN")</f>
        <v>WINTER</v>
      </c>
    </row>
    <row r="384" spans="1:25" ht="12.75" x14ac:dyDescent="0.2">
      <c r="A384" s="7">
        <v>612</v>
      </c>
      <c r="B384" s="8">
        <v>40571</v>
      </c>
      <c r="C384" s="7">
        <v>1</v>
      </c>
      <c r="D384" s="7">
        <v>0</v>
      </c>
      <c r="E384" s="7">
        <v>1</v>
      </c>
      <c r="F384" s="7">
        <v>17</v>
      </c>
      <c r="G384" s="7" t="b">
        <v>0</v>
      </c>
      <c r="H384" s="7">
        <v>5</v>
      </c>
      <c r="I384" s="7">
        <v>1</v>
      </c>
      <c r="J384" s="26">
        <v>0.24</v>
      </c>
      <c r="K384" s="7">
        <v>0.2424</v>
      </c>
      <c r="L384" s="7">
        <v>0.75</v>
      </c>
      <c r="M384" s="7">
        <v>0.1343</v>
      </c>
      <c r="N384" s="7">
        <v>2</v>
      </c>
      <c r="O384" s="7">
        <v>147</v>
      </c>
      <c r="P384" s="7">
        <v>149</v>
      </c>
      <c r="Q384" s="7" t="str">
        <f>TEXT(DATA_3_M[[#This Row],[WEEKDAY]]+1,"DDD")</f>
        <v>Fri</v>
      </c>
      <c r="R384" s="26">
        <f>IF(DATA_3_M[[#This Row],[TEMP]]="",AVERAGE(DATA_3_M[TEMP]),DATA_3_M[[#This Row],[TEMP]])</f>
        <v>0.24</v>
      </c>
      <c r="S384" s="26">
        <f>ROUND(IF(DATA_3_M[[#This Row],[ATEMP]]="",AVERAGE(DATA_3_M[ATEMP]),DATA_3_M[[#This Row],[ATEMP]]),2)</f>
        <v>0.24</v>
      </c>
      <c r="T384" s="48">
        <f>ROUND(IF(DATA_3_M[[#This Row],[HUM]]="",AVERAGE(DATA_3_M[HUM]),DATA_3_M[[#This Row],[HUM]]),2)</f>
        <v>0.75</v>
      </c>
      <c r="U384" s="64">
        <f>TIME(DATA_3_M[[#This Row],[HR]],,)</f>
        <v>0.70833333333333337</v>
      </c>
      <c r="V384" s="7" t="str">
        <f>TEXT(DATA_3_M[[#This Row],[DTEDAY]],"MMM")</f>
        <v>Jan</v>
      </c>
      <c r="W384" s="7" t="str">
        <f>TEXT(DATA_3_M[[#This Row],[DTEDAY]],"YYY")</f>
        <v>2011</v>
      </c>
      <c r="X384" s="7" t="str" cm="1">
        <f t="array" ref="X384">_xlfn.SWITCH(DATA_3_M[[#This Row],[WEATHERSIT]],1,"CLEAR SKY",2,"MIST SKY",3,"DARK SKY",4,"RAINY &amp; DARK SKY")</f>
        <v>CLEAR SKY</v>
      </c>
      <c r="Y384" s="7" t="str" cm="1">
        <f t="array" ref="Y384">_xlfn.SWITCH(DATA_3_M[[#This Row],[SEASON]],1,"WINTER",2,"SUMMER",3,"MONSOON",4,"POST MONSOON/AUTUMN")</f>
        <v>WINTER</v>
      </c>
    </row>
    <row r="385" spans="1:25" ht="12.75" x14ac:dyDescent="0.2">
      <c r="A385" s="7">
        <v>613</v>
      </c>
      <c r="B385" s="8">
        <v>40571</v>
      </c>
      <c r="C385" s="7">
        <v>1</v>
      </c>
      <c r="D385" s="7">
        <v>0</v>
      </c>
      <c r="E385" s="7">
        <v>1</v>
      </c>
      <c r="F385" s="7">
        <v>18</v>
      </c>
      <c r="G385" s="7" t="b">
        <v>0</v>
      </c>
      <c r="H385" s="7">
        <v>5</v>
      </c>
      <c r="I385" s="7">
        <v>1</v>
      </c>
      <c r="J385" s="26">
        <v>0.24</v>
      </c>
      <c r="K385" s="7">
        <v>0.2273</v>
      </c>
      <c r="L385" s="7">
        <v>0.75</v>
      </c>
      <c r="M385" s="7">
        <v>0.19400000000000001</v>
      </c>
      <c r="N385" s="7">
        <v>2</v>
      </c>
      <c r="O385" s="7">
        <v>107</v>
      </c>
      <c r="P385" s="7">
        <v>109</v>
      </c>
      <c r="Q385" s="7" t="str">
        <f>TEXT(DATA_3_M[[#This Row],[WEEKDAY]]+1,"DDD")</f>
        <v>Fri</v>
      </c>
      <c r="R385" s="26">
        <f>IF(DATA_3_M[[#This Row],[TEMP]]="",AVERAGE(DATA_3_M[TEMP]),DATA_3_M[[#This Row],[TEMP]])</f>
        <v>0.24</v>
      </c>
      <c r="S385" s="26">
        <f>ROUND(IF(DATA_3_M[[#This Row],[ATEMP]]="",AVERAGE(DATA_3_M[ATEMP]),DATA_3_M[[#This Row],[ATEMP]]),2)</f>
        <v>0.23</v>
      </c>
      <c r="T385" s="48">
        <f>ROUND(IF(DATA_3_M[[#This Row],[HUM]]="",AVERAGE(DATA_3_M[HUM]),DATA_3_M[[#This Row],[HUM]]),2)</f>
        <v>0.75</v>
      </c>
      <c r="U385" s="64">
        <f>TIME(DATA_3_M[[#This Row],[HR]],,)</f>
        <v>0.75</v>
      </c>
      <c r="V385" s="7" t="str">
        <f>TEXT(DATA_3_M[[#This Row],[DTEDAY]],"MMM")</f>
        <v>Jan</v>
      </c>
      <c r="W385" s="7" t="str">
        <f>TEXT(DATA_3_M[[#This Row],[DTEDAY]],"YYY")</f>
        <v>2011</v>
      </c>
      <c r="X385" s="7" t="str" cm="1">
        <f t="array" ref="X385">_xlfn.SWITCH(DATA_3_M[[#This Row],[WEATHERSIT]],1,"CLEAR SKY",2,"MIST SKY",3,"DARK SKY",4,"RAINY &amp; DARK SKY")</f>
        <v>CLEAR SKY</v>
      </c>
      <c r="Y385" s="7" t="str" cm="1">
        <f t="array" ref="Y385">_xlfn.SWITCH(DATA_3_M[[#This Row],[SEASON]],1,"WINTER",2,"SUMMER",3,"MONSOON",4,"POST MONSOON/AUTUMN")</f>
        <v>WINTER</v>
      </c>
    </row>
    <row r="386" spans="1:25" ht="12.75" x14ac:dyDescent="0.2">
      <c r="A386" s="7">
        <v>614</v>
      </c>
      <c r="B386" s="8">
        <v>40571</v>
      </c>
      <c r="C386" s="7">
        <v>1</v>
      </c>
      <c r="D386" s="7">
        <v>0</v>
      </c>
      <c r="E386" s="7">
        <v>1</v>
      </c>
      <c r="F386" s="7">
        <v>19</v>
      </c>
      <c r="G386" s="7" t="b">
        <v>0</v>
      </c>
      <c r="H386" s="7">
        <v>5</v>
      </c>
      <c r="I386" s="7">
        <v>2</v>
      </c>
      <c r="J386" s="26">
        <v>0.24</v>
      </c>
      <c r="K386" s="7">
        <v>0.2424</v>
      </c>
      <c r="L386" s="7">
        <v>0.75</v>
      </c>
      <c r="M386" s="7">
        <v>0.1343</v>
      </c>
      <c r="N386" s="7">
        <v>5</v>
      </c>
      <c r="O386" s="7">
        <v>84</v>
      </c>
      <c r="P386" s="7">
        <v>89</v>
      </c>
      <c r="Q386" s="7" t="str">
        <f>TEXT(DATA_3_M[[#This Row],[WEEKDAY]]+1,"DDD")</f>
        <v>Fri</v>
      </c>
      <c r="R386" s="26">
        <f>IF(DATA_3_M[[#This Row],[TEMP]]="",AVERAGE(DATA_3_M[TEMP]),DATA_3_M[[#This Row],[TEMP]])</f>
        <v>0.24</v>
      </c>
      <c r="S386" s="26">
        <f>ROUND(IF(DATA_3_M[[#This Row],[ATEMP]]="",AVERAGE(DATA_3_M[ATEMP]),DATA_3_M[[#This Row],[ATEMP]]),2)</f>
        <v>0.24</v>
      </c>
      <c r="T386" s="48">
        <f>ROUND(IF(DATA_3_M[[#This Row],[HUM]]="",AVERAGE(DATA_3_M[HUM]),DATA_3_M[[#This Row],[HUM]]),2)</f>
        <v>0.75</v>
      </c>
      <c r="U386" s="64">
        <f>TIME(DATA_3_M[[#This Row],[HR]],,)</f>
        <v>0.79166666666666663</v>
      </c>
      <c r="V386" s="7" t="str">
        <f>TEXT(DATA_3_M[[#This Row],[DTEDAY]],"MMM")</f>
        <v>Jan</v>
      </c>
      <c r="W386" s="7" t="str">
        <f>TEXT(DATA_3_M[[#This Row],[DTEDAY]],"YYY")</f>
        <v>2011</v>
      </c>
      <c r="X386" s="7" t="str" cm="1">
        <f t="array" ref="X386">_xlfn.SWITCH(DATA_3_M[[#This Row],[WEATHERSIT]],1,"CLEAR SKY",2,"MIST SKY",3,"DARK SKY",4,"RAINY &amp; DARK SKY")</f>
        <v>MIST SKY</v>
      </c>
      <c r="Y386" s="7" t="str" cm="1">
        <f t="array" ref="Y386">_xlfn.SWITCH(DATA_3_M[[#This Row],[SEASON]],1,"WINTER",2,"SUMMER",3,"MONSOON",4,"POST MONSOON/AUTUMN")</f>
        <v>WINTER</v>
      </c>
    </row>
    <row r="387" spans="1:25" ht="12.75" x14ac:dyDescent="0.2">
      <c r="A387" s="7">
        <v>615</v>
      </c>
      <c r="B387" s="8">
        <v>40571</v>
      </c>
      <c r="C387" s="7">
        <v>1</v>
      </c>
      <c r="D387" s="7">
        <v>0</v>
      </c>
      <c r="E387" s="7">
        <v>1</v>
      </c>
      <c r="F387" s="7">
        <v>20</v>
      </c>
      <c r="G387" s="7" t="b">
        <v>0</v>
      </c>
      <c r="H387" s="7">
        <v>5</v>
      </c>
      <c r="I387" s="7">
        <v>2</v>
      </c>
      <c r="J387" s="26">
        <v>0.24</v>
      </c>
      <c r="K387" s="7">
        <v>0.2273</v>
      </c>
      <c r="L387" s="7">
        <v>0.7</v>
      </c>
      <c r="M387" s="7">
        <v>0.19400000000000001</v>
      </c>
      <c r="N387" s="7">
        <v>1</v>
      </c>
      <c r="O387" s="7">
        <v>61</v>
      </c>
      <c r="P387" s="7">
        <v>62</v>
      </c>
      <c r="Q387" s="7" t="str">
        <f>TEXT(DATA_3_M[[#This Row],[WEEKDAY]]+1,"DDD")</f>
        <v>Fri</v>
      </c>
      <c r="R387" s="26">
        <f>IF(DATA_3_M[[#This Row],[TEMP]]="",AVERAGE(DATA_3_M[TEMP]),DATA_3_M[[#This Row],[TEMP]])</f>
        <v>0.24</v>
      </c>
      <c r="S387" s="26">
        <f>ROUND(IF(DATA_3_M[[#This Row],[ATEMP]]="",AVERAGE(DATA_3_M[ATEMP]),DATA_3_M[[#This Row],[ATEMP]]),2)</f>
        <v>0.23</v>
      </c>
      <c r="T387" s="48">
        <f>ROUND(IF(DATA_3_M[[#This Row],[HUM]]="",AVERAGE(DATA_3_M[HUM]),DATA_3_M[[#This Row],[HUM]]),2)</f>
        <v>0.7</v>
      </c>
      <c r="U387" s="64">
        <f>TIME(DATA_3_M[[#This Row],[HR]],,)</f>
        <v>0.83333333333333337</v>
      </c>
      <c r="V387" s="7" t="str">
        <f>TEXT(DATA_3_M[[#This Row],[DTEDAY]],"MMM")</f>
        <v>Jan</v>
      </c>
      <c r="W387" s="7" t="str">
        <f>TEXT(DATA_3_M[[#This Row],[DTEDAY]],"YYY")</f>
        <v>2011</v>
      </c>
      <c r="X387" s="7" t="str" cm="1">
        <f t="array" ref="X387">_xlfn.SWITCH(DATA_3_M[[#This Row],[WEATHERSIT]],1,"CLEAR SKY",2,"MIST SKY",3,"DARK SKY",4,"RAINY &amp; DARK SKY")</f>
        <v>MIST SKY</v>
      </c>
      <c r="Y387" s="7" t="str" cm="1">
        <f t="array" ref="Y387">_xlfn.SWITCH(DATA_3_M[[#This Row],[SEASON]],1,"WINTER",2,"SUMMER",3,"MONSOON",4,"POST MONSOON/AUTUMN")</f>
        <v>WINTER</v>
      </c>
    </row>
    <row r="388" spans="1:25" ht="12.75" x14ac:dyDescent="0.2">
      <c r="A388" s="7">
        <v>616</v>
      </c>
      <c r="B388" s="8">
        <v>40571</v>
      </c>
      <c r="C388" s="7">
        <v>1</v>
      </c>
      <c r="D388" s="7">
        <v>0</v>
      </c>
      <c r="E388" s="7">
        <v>1</v>
      </c>
      <c r="F388" s="7">
        <v>21</v>
      </c>
      <c r="G388" s="7" t="b">
        <v>0</v>
      </c>
      <c r="H388" s="7">
        <v>5</v>
      </c>
      <c r="I388" s="7">
        <v>2</v>
      </c>
      <c r="J388" s="26">
        <v>0.22</v>
      </c>
      <c r="K388" s="7">
        <v>0.2273</v>
      </c>
      <c r="L388" s="7">
        <v>0.75</v>
      </c>
      <c r="M388" s="7">
        <v>0.1343</v>
      </c>
      <c r="N388" s="7">
        <v>1</v>
      </c>
      <c r="O388" s="7">
        <v>57</v>
      </c>
      <c r="P388" s="7">
        <v>58</v>
      </c>
      <c r="Q388" s="7" t="str">
        <f>TEXT(DATA_3_M[[#This Row],[WEEKDAY]]+1,"DDD")</f>
        <v>Fri</v>
      </c>
      <c r="R388" s="26">
        <f>IF(DATA_3_M[[#This Row],[TEMP]]="",AVERAGE(DATA_3_M[TEMP]),DATA_3_M[[#This Row],[TEMP]])</f>
        <v>0.22</v>
      </c>
      <c r="S388" s="26">
        <f>ROUND(IF(DATA_3_M[[#This Row],[ATEMP]]="",AVERAGE(DATA_3_M[ATEMP]),DATA_3_M[[#This Row],[ATEMP]]),2)</f>
        <v>0.23</v>
      </c>
      <c r="T388" s="48">
        <f>ROUND(IF(DATA_3_M[[#This Row],[HUM]]="",AVERAGE(DATA_3_M[HUM]),DATA_3_M[[#This Row],[HUM]]),2)</f>
        <v>0.75</v>
      </c>
      <c r="U388" s="64">
        <f>TIME(DATA_3_M[[#This Row],[HR]],,)</f>
        <v>0.875</v>
      </c>
      <c r="V388" s="7" t="str">
        <f>TEXT(DATA_3_M[[#This Row],[DTEDAY]],"MMM")</f>
        <v>Jan</v>
      </c>
      <c r="W388" s="7" t="str">
        <f>TEXT(DATA_3_M[[#This Row],[DTEDAY]],"YYY")</f>
        <v>2011</v>
      </c>
      <c r="X388" s="7" t="str" cm="1">
        <f t="array" ref="X388">_xlfn.SWITCH(DATA_3_M[[#This Row],[WEATHERSIT]],1,"CLEAR SKY",2,"MIST SKY",3,"DARK SKY",4,"RAINY &amp; DARK SKY")</f>
        <v>MIST SKY</v>
      </c>
      <c r="Y388" s="7" t="str" cm="1">
        <f t="array" ref="Y388">_xlfn.SWITCH(DATA_3_M[[#This Row],[SEASON]],1,"WINTER",2,"SUMMER",3,"MONSOON",4,"POST MONSOON/AUTUMN")</f>
        <v>WINTER</v>
      </c>
    </row>
    <row r="389" spans="1:25" ht="12.75" x14ac:dyDescent="0.2">
      <c r="A389" s="7">
        <v>617</v>
      </c>
      <c r="B389" s="8">
        <v>40571</v>
      </c>
      <c r="C389" s="7">
        <v>1</v>
      </c>
      <c r="D389" s="7">
        <v>0</v>
      </c>
      <c r="E389" s="7">
        <v>1</v>
      </c>
      <c r="F389" s="7">
        <v>22</v>
      </c>
      <c r="G389" s="7" t="b">
        <v>0</v>
      </c>
      <c r="H389" s="7">
        <v>5</v>
      </c>
      <c r="I389" s="7">
        <v>1</v>
      </c>
      <c r="J389" s="26">
        <v>0.24</v>
      </c>
      <c r="K389" s="7">
        <v>0.21210000000000001</v>
      </c>
      <c r="L389" s="7">
        <v>0.65</v>
      </c>
      <c r="M389" s="7">
        <v>0.35820000000000002</v>
      </c>
      <c r="N389" s="7">
        <v>0</v>
      </c>
      <c r="O389" s="7">
        <v>26</v>
      </c>
      <c r="P389" s="7">
        <v>26</v>
      </c>
      <c r="Q389" s="7" t="str">
        <f>TEXT(DATA_3_M[[#This Row],[WEEKDAY]]+1,"DDD")</f>
        <v>Fri</v>
      </c>
      <c r="R389" s="26">
        <f>IF(DATA_3_M[[#This Row],[TEMP]]="",AVERAGE(DATA_3_M[TEMP]),DATA_3_M[[#This Row],[TEMP]])</f>
        <v>0.24</v>
      </c>
      <c r="S389" s="26">
        <f>ROUND(IF(DATA_3_M[[#This Row],[ATEMP]]="",AVERAGE(DATA_3_M[ATEMP]),DATA_3_M[[#This Row],[ATEMP]]),2)</f>
        <v>0.21</v>
      </c>
      <c r="T389" s="48">
        <f>ROUND(IF(DATA_3_M[[#This Row],[HUM]]="",AVERAGE(DATA_3_M[HUM]),DATA_3_M[[#This Row],[HUM]]),2)</f>
        <v>0.65</v>
      </c>
      <c r="U389" s="64">
        <f>TIME(DATA_3_M[[#This Row],[HR]],,)</f>
        <v>0.91666666666666663</v>
      </c>
      <c r="V389" s="7" t="str">
        <f>TEXT(DATA_3_M[[#This Row],[DTEDAY]],"MMM")</f>
        <v>Jan</v>
      </c>
      <c r="W389" s="7" t="str">
        <f>TEXT(DATA_3_M[[#This Row],[DTEDAY]],"YYY")</f>
        <v>2011</v>
      </c>
      <c r="X389" s="7" t="str" cm="1">
        <f t="array" ref="X389">_xlfn.SWITCH(DATA_3_M[[#This Row],[WEATHERSIT]],1,"CLEAR SKY",2,"MIST SKY",3,"DARK SKY",4,"RAINY &amp; DARK SKY")</f>
        <v>CLEAR SKY</v>
      </c>
      <c r="Y389" s="7" t="str" cm="1">
        <f t="array" ref="Y389">_xlfn.SWITCH(DATA_3_M[[#This Row],[SEASON]],1,"WINTER",2,"SUMMER",3,"MONSOON",4,"POST MONSOON/AUTUMN")</f>
        <v>WINTER</v>
      </c>
    </row>
    <row r="390" spans="1:25" ht="12.75" x14ac:dyDescent="0.2">
      <c r="A390" s="7">
        <v>618</v>
      </c>
      <c r="B390" s="8">
        <v>40571</v>
      </c>
      <c r="C390" s="7">
        <v>1</v>
      </c>
      <c r="D390" s="7">
        <v>0</v>
      </c>
      <c r="E390" s="7">
        <v>1</v>
      </c>
      <c r="F390" s="7">
        <v>23</v>
      </c>
      <c r="G390" s="7" t="b">
        <v>0</v>
      </c>
      <c r="H390" s="7">
        <v>5</v>
      </c>
      <c r="I390" s="7">
        <v>1</v>
      </c>
      <c r="J390" s="26">
        <v>0.24</v>
      </c>
      <c r="K390" s="7">
        <v>0.2273</v>
      </c>
      <c r="L390" s="7">
        <v>0.6</v>
      </c>
      <c r="M390" s="7">
        <v>0.22389999999999999</v>
      </c>
      <c r="N390" s="7">
        <v>1</v>
      </c>
      <c r="O390" s="7">
        <v>22</v>
      </c>
      <c r="P390" s="7">
        <v>23</v>
      </c>
      <c r="Q390" s="7" t="str">
        <f>TEXT(DATA_3_M[[#This Row],[WEEKDAY]]+1,"DDD")</f>
        <v>Fri</v>
      </c>
      <c r="R390" s="26">
        <f>IF(DATA_3_M[[#This Row],[TEMP]]="",AVERAGE(DATA_3_M[TEMP]),DATA_3_M[[#This Row],[TEMP]])</f>
        <v>0.24</v>
      </c>
      <c r="S390" s="26">
        <f>ROUND(IF(DATA_3_M[[#This Row],[ATEMP]]="",AVERAGE(DATA_3_M[ATEMP]),DATA_3_M[[#This Row],[ATEMP]]),2)</f>
        <v>0.23</v>
      </c>
      <c r="T390" s="48">
        <f>ROUND(IF(DATA_3_M[[#This Row],[HUM]]="",AVERAGE(DATA_3_M[HUM]),DATA_3_M[[#This Row],[HUM]]),2)</f>
        <v>0.6</v>
      </c>
      <c r="U390" s="64">
        <f>TIME(DATA_3_M[[#This Row],[HR]],,)</f>
        <v>0.95833333333333337</v>
      </c>
      <c r="V390" s="7" t="str">
        <f>TEXT(DATA_3_M[[#This Row],[DTEDAY]],"MMM")</f>
        <v>Jan</v>
      </c>
      <c r="W390" s="7" t="str">
        <f>TEXT(DATA_3_M[[#This Row],[DTEDAY]],"YYY")</f>
        <v>2011</v>
      </c>
      <c r="X390" s="7" t="str" cm="1">
        <f t="array" ref="X390">_xlfn.SWITCH(DATA_3_M[[#This Row],[WEATHERSIT]],1,"CLEAR SKY",2,"MIST SKY",3,"DARK SKY",4,"RAINY &amp; DARK SKY")</f>
        <v>CLEAR SKY</v>
      </c>
      <c r="Y390" s="7" t="str" cm="1">
        <f t="array" ref="Y390">_xlfn.SWITCH(DATA_3_M[[#This Row],[SEASON]],1,"WINTER",2,"SUMMER",3,"MONSOON",4,"POST MONSOON/AUTUMN")</f>
        <v>WINTER</v>
      </c>
    </row>
    <row r="391" spans="1:25" ht="12.75" x14ac:dyDescent="0.2">
      <c r="A391" s="7">
        <v>619</v>
      </c>
      <c r="B391" s="8">
        <v>40572</v>
      </c>
      <c r="C391" s="7">
        <v>1</v>
      </c>
      <c r="D391" s="7">
        <v>0</v>
      </c>
      <c r="E391" s="7">
        <v>1</v>
      </c>
      <c r="F391" s="7">
        <v>0</v>
      </c>
      <c r="G391" s="7" t="b">
        <v>0</v>
      </c>
      <c r="H391" s="7">
        <v>6</v>
      </c>
      <c r="I391" s="7">
        <v>1</v>
      </c>
      <c r="J391" s="26">
        <v>0.22</v>
      </c>
      <c r="K391" s="7">
        <v>0.19700000000000001</v>
      </c>
      <c r="L391" s="7">
        <v>0.64</v>
      </c>
      <c r="M391" s="7">
        <v>0.35820000000000002</v>
      </c>
      <c r="N391" s="7">
        <v>2</v>
      </c>
      <c r="O391" s="7">
        <v>26</v>
      </c>
      <c r="P391" s="7">
        <v>28</v>
      </c>
      <c r="Q391" s="7" t="str">
        <f>TEXT(DATA_3_M[[#This Row],[WEEKDAY]]+1,"DDD")</f>
        <v>Sat</v>
      </c>
      <c r="R391" s="26">
        <f>IF(DATA_3_M[[#This Row],[TEMP]]="",AVERAGE(DATA_3_M[TEMP]),DATA_3_M[[#This Row],[TEMP]])</f>
        <v>0.22</v>
      </c>
      <c r="S391" s="26">
        <f>ROUND(IF(DATA_3_M[[#This Row],[ATEMP]]="",AVERAGE(DATA_3_M[ATEMP]),DATA_3_M[[#This Row],[ATEMP]]),2)</f>
        <v>0.2</v>
      </c>
      <c r="T391" s="48">
        <f>ROUND(IF(DATA_3_M[[#This Row],[HUM]]="",AVERAGE(DATA_3_M[HUM]),DATA_3_M[[#This Row],[HUM]]),2)</f>
        <v>0.64</v>
      </c>
      <c r="U391" s="64">
        <f>TIME(DATA_3_M[[#This Row],[HR]],,)</f>
        <v>0</v>
      </c>
      <c r="V391" s="7" t="str">
        <f>TEXT(DATA_3_M[[#This Row],[DTEDAY]],"MMM")</f>
        <v>Jan</v>
      </c>
      <c r="W391" s="7" t="str">
        <f>TEXT(DATA_3_M[[#This Row],[DTEDAY]],"YYY")</f>
        <v>2011</v>
      </c>
      <c r="X391" s="7" t="str" cm="1">
        <f t="array" ref="X391">_xlfn.SWITCH(DATA_3_M[[#This Row],[WEATHERSIT]],1,"CLEAR SKY",2,"MIST SKY",3,"DARK SKY",4,"RAINY &amp; DARK SKY")</f>
        <v>CLEAR SKY</v>
      </c>
      <c r="Y391" s="7" t="str" cm="1">
        <f t="array" ref="Y391">_xlfn.SWITCH(DATA_3_M[[#This Row],[SEASON]],1,"WINTER",2,"SUMMER",3,"MONSOON",4,"POST MONSOON/AUTUMN")</f>
        <v>WINTER</v>
      </c>
    </row>
    <row r="393" spans="1:25" ht="15.75" customHeight="1" x14ac:dyDescent="0.25">
      <c r="J393" s="24"/>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6B771E7-ECD3-4EC2-A844-5B9A15946A57}">
  <ds:schemaRefs/>
</ds:datastoreItem>
</file>

<file path=customXml/itemProps2.xml><?xml version="1.0" encoding="utf-8"?>
<ds:datastoreItem xmlns:ds="http://schemas.openxmlformats.org/officeDocument/2006/customXml" ds:itemID="{34F91100-CA0E-437B-AC41-9CA4D68B2F8C}">
  <ds:schemaRefs/>
</ds:datastoreItem>
</file>

<file path=customXml/itemProps3.xml><?xml version="1.0" encoding="utf-8"?>
<ds:datastoreItem xmlns:ds="http://schemas.openxmlformats.org/officeDocument/2006/customXml" ds:itemID="{D49C3834-1F19-4F86-9F69-4A13DA7AB938}">
  <ds:schemaRefs/>
</ds:datastoreItem>
</file>

<file path=customXml/itemProps4.xml><?xml version="1.0" encoding="utf-8"?>
<ds:datastoreItem xmlns:ds="http://schemas.openxmlformats.org/officeDocument/2006/customXml" ds:itemID="{A2F2236F-7073-42B8-9BA4-8FEB269E4B0C}">
  <ds:schemaRefs/>
</ds:datastoreItem>
</file>

<file path=customXml/itemProps5.xml><?xml version="1.0" encoding="utf-8"?>
<ds:datastoreItem xmlns:ds="http://schemas.openxmlformats.org/officeDocument/2006/customXml" ds:itemID="{8B8356E6-7BEC-4F32-8E8E-A572216BE357}">
  <ds:schemaRefs/>
</ds:datastoreItem>
</file>

<file path=customXml/itemProps6.xml><?xml version="1.0" encoding="utf-8"?>
<ds:datastoreItem xmlns:ds="http://schemas.openxmlformats.org/officeDocument/2006/customXml" ds:itemID="{E6314886-E390-42F8-9CFE-8A785CF50DC9}">
  <ds:schemaRefs>
    <ds:schemaRef ds:uri="http://schemas.microsoft.com/DataMashup"/>
  </ds:schemaRefs>
</ds:datastoreItem>
</file>

<file path=customXml/itemProps7.xml><?xml version="1.0" encoding="utf-8"?>
<ds:datastoreItem xmlns:ds="http://schemas.openxmlformats.org/officeDocument/2006/customXml" ds:itemID="{659C3C41-7479-464D-B0CA-B6EA41009DE9}">
  <ds:schemaRefs/>
</ds:datastoreItem>
</file>

<file path=customXml/itemProps8.xml><?xml version="1.0" encoding="utf-8"?>
<ds:datastoreItem xmlns:ds="http://schemas.openxmlformats.org/officeDocument/2006/customXml" ds:itemID="{36075ACB-ECCD-45BC-8CBF-28E185D8F597}">
  <ds:schemaRefs/>
</ds:datastoreItem>
</file>

<file path=customXml/itemProps9.xml><?xml version="1.0" encoding="utf-8"?>
<ds:datastoreItem xmlns:ds="http://schemas.openxmlformats.org/officeDocument/2006/customXml" ds:itemID="{C3F92E35-2F1B-41CF-9C7C-730049278817}">
  <ds:schemaRefs/>
</ds:datastoreItem>
</file>

<file path=customXml/itemProps10.xml><?xml version="1.0" encoding="utf-8"?>
<ds:datastoreItem xmlns:ds="http://schemas.openxmlformats.org/officeDocument/2006/customXml" ds:itemID="{FF8F67EE-5611-4CB7-AD42-0BD1DE0B3B97}">
  <ds:schemaRefs/>
</ds:datastoreItem>
</file>

<file path=customXml/itemProps11.xml><?xml version="1.0" encoding="utf-8"?>
<ds:datastoreItem xmlns:ds="http://schemas.openxmlformats.org/officeDocument/2006/customXml" ds:itemID="{B4F1FCBC-6EED-4859-8CDF-3827E335F133}">
  <ds:schemaRefs/>
</ds:datastoreItem>
</file>

<file path=customXml/itemProps12.xml><?xml version="1.0" encoding="utf-8"?>
<ds:datastoreItem xmlns:ds="http://schemas.openxmlformats.org/officeDocument/2006/customXml" ds:itemID="{A325D5CD-397A-417C-A472-FABCBAD014BF}">
  <ds:schemaRefs/>
</ds:datastoreItem>
</file>

<file path=customXml/itemProps13.xml><?xml version="1.0" encoding="utf-8"?>
<ds:datastoreItem xmlns:ds="http://schemas.openxmlformats.org/officeDocument/2006/customXml" ds:itemID="{E2B406B0-54B9-46B7-9A94-480EC666403E}">
  <ds:schemaRefs/>
</ds:datastoreItem>
</file>

<file path=customXml/itemProps14.xml><?xml version="1.0" encoding="utf-8"?>
<ds:datastoreItem xmlns:ds="http://schemas.openxmlformats.org/officeDocument/2006/customXml" ds:itemID="{EF5E7F05-D257-44B0-97C8-4D6027A156EA}">
  <ds:schemaRefs/>
</ds:datastoreItem>
</file>

<file path=customXml/itemProps15.xml><?xml version="1.0" encoding="utf-8"?>
<ds:datastoreItem xmlns:ds="http://schemas.openxmlformats.org/officeDocument/2006/customXml" ds:itemID="{B505ED32-ADD6-4E62-AAE6-9ED6BF39947A}">
  <ds:schemaRefs/>
</ds:datastoreItem>
</file>

<file path=customXml/itemProps16.xml><?xml version="1.0" encoding="utf-8"?>
<ds:datastoreItem xmlns:ds="http://schemas.openxmlformats.org/officeDocument/2006/customXml" ds:itemID="{B03870BB-8A47-4A4A-98E2-E325370E818E}">
  <ds:schemaRefs/>
</ds:datastoreItem>
</file>

<file path=customXml/itemProps17.xml><?xml version="1.0" encoding="utf-8"?>
<ds:datastoreItem xmlns:ds="http://schemas.openxmlformats.org/officeDocument/2006/customXml" ds:itemID="{E287E7E5-B8B5-4965-929B-4848A065B4B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 (A)</vt:lpstr>
      <vt:lpstr>DASHBOARD (B)</vt:lpstr>
      <vt:lpstr>RESULT (B) PIVOT</vt:lpstr>
      <vt:lpstr>RESULT (A) PIVOT</vt:lpstr>
      <vt:lpstr>RESULT (A)</vt:lpstr>
      <vt:lpstr>RESULT (B)</vt:lpstr>
      <vt:lpstr>dataset_1</vt:lpstr>
      <vt:lpstr>dataset_2</vt:lpstr>
      <vt:lpstr>dataset_3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Roshan Kumar</dc:creator>
  <cp:lastModifiedBy>Roshan Kumar</cp:lastModifiedBy>
  <cp:lastPrinted>2026-01-19T22:30:48Z</cp:lastPrinted>
  <dcterms:created xsi:type="dcterms:W3CDTF">2015-06-05T18:17:20Z</dcterms:created>
  <dcterms:modified xsi:type="dcterms:W3CDTF">2026-01-21T04:14:24Z</dcterms:modified>
</cp:coreProperties>
</file>