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thiru577/Documents/Models/Models-Automation/models-auto/easymodelling/"/>
    </mc:Choice>
  </mc:AlternateContent>
  <xr:revisionPtr revIDLastSave="0" documentId="13_ncr:1_{77C8388B-C102-B24A-89F1-82D9513191CE}" xr6:coauthVersionLast="47" xr6:coauthVersionMax="47" xr10:uidLastSave="{00000000-0000-0000-0000-000000000000}"/>
  <bookViews>
    <workbookView xWindow="0" yWindow="760" windowWidth="34560" windowHeight="20040" firstSheet="2" activeTab="7" xr2:uid="{00000000-000D-0000-FFFF-FFFF00000000}"/>
  </bookViews>
  <sheets>
    <sheet name="Table of Contents" sheetId="1" r:id="rId1"/>
    <sheet name="1. Statistics of Raw Data" sheetId="2" r:id="rId2"/>
    <sheet name="2. Statistics of Clean Data" sheetId="3" r:id="rId3"/>
    <sheet name="3. Variable Binning" sheetId="4" r:id="rId4"/>
    <sheet name="4. Bivariate Analysis" sheetId="13" r:id="rId5"/>
    <sheet name="5. Variable Importance" sheetId="6" r:id="rId6"/>
    <sheet name="6. Overview of Model Eval" sheetId="7" r:id="rId7"/>
    <sheet name="7. Decile Tables" sheetId="8" r:id="rId8"/>
    <sheet name="8. Actual vs Predicted" sheetId="9" r:id="rId9"/>
    <sheet name="9. Model Stability" sheetId="10" r:id="rId10"/>
    <sheet name="10. Benchmark" sheetId="16" r:id="rId11"/>
    <sheet name="11. Shapley Values" sheetId="14" r:id="rId12"/>
    <sheet name="12. Other Observations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8" l="1"/>
  <c r="Q9" i="8"/>
  <c r="Q10" i="8"/>
  <c r="Q11" i="8"/>
  <c r="Q12" i="8"/>
  <c r="Q13" i="8"/>
  <c r="Q14" i="8"/>
  <c r="Q15" i="8"/>
  <c r="Q16" i="8"/>
  <c r="Q7" i="8"/>
  <c r="Q25" i="8"/>
  <c r="Q26" i="8"/>
  <c r="Q27" i="8"/>
  <c r="Q28" i="8"/>
  <c r="Q29" i="8"/>
  <c r="Q30" i="8"/>
  <c r="Q31" i="8"/>
  <c r="Q32" i="8"/>
  <c r="Q33" i="8"/>
  <c r="Q24" i="8"/>
  <c r="P33" i="8"/>
  <c r="P32" i="8"/>
  <c r="P31" i="8"/>
  <c r="P30" i="8"/>
  <c r="P29" i="8"/>
  <c r="P28" i="8"/>
  <c r="P27" i="8"/>
  <c r="P26" i="8"/>
  <c r="P25" i="8"/>
  <c r="P24" i="8"/>
  <c r="E32" i="8"/>
  <c r="G32" i="8" s="1"/>
  <c r="D32" i="8"/>
  <c r="G31" i="8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H24" i="8"/>
  <c r="G24" i="8"/>
  <c r="F24" i="8"/>
  <c r="H23" i="8"/>
  <c r="G23" i="8"/>
  <c r="F23" i="8"/>
  <c r="H22" i="8"/>
  <c r="G22" i="8"/>
  <c r="F22" i="8"/>
  <c r="I22" i="8" s="1"/>
  <c r="P7" i="8"/>
  <c r="R11" i="16"/>
  <c r="R12" i="16"/>
  <c r="R13" i="16"/>
  <c r="R14" i="16"/>
  <c r="R15" i="16"/>
  <c r="R16" i="16"/>
  <c r="R17" i="16"/>
  <c r="R18" i="16"/>
  <c r="R19" i="16"/>
  <c r="R10" i="16"/>
  <c r="R8" i="16"/>
  <c r="Q11" i="16"/>
  <c r="Q12" i="16"/>
  <c r="Q13" i="16"/>
  <c r="Q14" i="16"/>
  <c r="Q15" i="16"/>
  <c r="Q16" i="16"/>
  <c r="Q17" i="16"/>
  <c r="Q18" i="16"/>
  <c r="Q19" i="16"/>
  <c r="Q10" i="16"/>
  <c r="Q8" i="16"/>
  <c r="E54" i="16"/>
  <c r="G54" i="16" s="1"/>
  <c r="D54" i="16"/>
  <c r="G53" i="16"/>
  <c r="F53" i="16"/>
  <c r="G52" i="16"/>
  <c r="F52" i="16"/>
  <c r="G51" i="16"/>
  <c r="F51" i="16"/>
  <c r="G50" i="16"/>
  <c r="F50" i="16"/>
  <c r="G49" i="16"/>
  <c r="F49" i="16"/>
  <c r="G48" i="16"/>
  <c r="F48" i="16"/>
  <c r="G47" i="16"/>
  <c r="F47" i="16"/>
  <c r="H46" i="16"/>
  <c r="H47" i="16" s="1"/>
  <c r="G46" i="16"/>
  <c r="F46" i="16"/>
  <c r="H45" i="16"/>
  <c r="G45" i="16"/>
  <c r="F45" i="16"/>
  <c r="H44" i="16"/>
  <c r="G44" i="16"/>
  <c r="F44" i="16"/>
  <c r="I44" i="16" s="1"/>
  <c r="E36" i="16"/>
  <c r="G36" i="16" s="1"/>
  <c r="D36" i="16"/>
  <c r="G35" i="16"/>
  <c r="F35" i="16"/>
  <c r="G34" i="16"/>
  <c r="F34" i="16"/>
  <c r="G33" i="16"/>
  <c r="F33" i="16"/>
  <c r="G32" i="16"/>
  <c r="F32" i="16"/>
  <c r="G31" i="16"/>
  <c r="F31" i="16"/>
  <c r="G30" i="16"/>
  <c r="F30" i="16"/>
  <c r="G29" i="16"/>
  <c r="F29" i="16"/>
  <c r="H28" i="16"/>
  <c r="H29" i="16" s="1"/>
  <c r="G28" i="16"/>
  <c r="F28" i="16"/>
  <c r="H27" i="16"/>
  <c r="G27" i="16"/>
  <c r="F27" i="16"/>
  <c r="H26" i="16"/>
  <c r="G26" i="16"/>
  <c r="F26" i="16"/>
  <c r="I26" i="16" s="1"/>
  <c r="E18" i="16"/>
  <c r="D18" i="16"/>
  <c r="G17" i="16"/>
  <c r="F17" i="16"/>
  <c r="G16" i="16"/>
  <c r="F16" i="16"/>
  <c r="G15" i="16"/>
  <c r="F15" i="16"/>
  <c r="G14" i="16"/>
  <c r="F14" i="16"/>
  <c r="G13" i="16"/>
  <c r="F13" i="16"/>
  <c r="G12" i="16"/>
  <c r="F12" i="16"/>
  <c r="G11" i="16"/>
  <c r="F11" i="16"/>
  <c r="G10" i="16"/>
  <c r="F10" i="16"/>
  <c r="G9" i="16"/>
  <c r="F9" i="16"/>
  <c r="P8" i="16"/>
  <c r="H8" i="16"/>
  <c r="G8" i="16"/>
  <c r="F8" i="16"/>
  <c r="E26" i="10"/>
  <c r="E27" i="10"/>
  <c r="G27" i="10"/>
  <c r="H27" i="10" s="1"/>
  <c r="E28" i="10"/>
  <c r="G28" i="10"/>
  <c r="H28" i="10" s="1"/>
  <c r="E29" i="10"/>
  <c r="G29" i="10"/>
  <c r="H29" i="10" s="1"/>
  <c r="E31" i="10"/>
  <c r="E32" i="10"/>
  <c r="G32" i="10"/>
  <c r="H32" i="10" s="1"/>
  <c r="E33" i="10"/>
  <c r="G33" i="10"/>
  <c r="H33" i="10" s="1"/>
  <c r="E34" i="10"/>
  <c r="G34" i="10"/>
  <c r="H34" i="10" s="1"/>
  <c r="D35" i="10"/>
  <c r="E25" i="10" s="1"/>
  <c r="E35" i="10" s="1"/>
  <c r="F35" i="10"/>
  <c r="G25" i="10" s="1"/>
  <c r="E15" i="8"/>
  <c r="G15" i="8" s="1"/>
  <c r="D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F15" i="8" s="1"/>
  <c r="G6" i="8"/>
  <c r="F6" i="8"/>
  <c r="I5" i="8"/>
  <c r="H5" i="8"/>
  <c r="G5" i="8"/>
  <c r="F5" i="8"/>
  <c r="I23" i="8" l="1"/>
  <c r="F32" i="8"/>
  <c r="H25" i="8"/>
  <c r="H48" i="16"/>
  <c r="I45" i="16"/>
  <c r="F54" i="16"/>
  <c r="H30" i="16"/>
  <c r="I27" i="16"/>
  <c r="F36" i="16"/>
  <c r="G18" i="16"/>
  <c r="F18" i="16"/>
  <c r="I8" i="16"/>
  <c r="H9" i="16"/>
  <c r="G35" i="10"/>
  <c r="H25" i="10"/>
  <c r="H35" i="10" s="1"/>
  <c r="G31" i="10"/>
  <c r="H31" i="10" s="1"/>
  <c r="G26" i="10"/>
  <c r="H26" i="10" s="1"/>
  <c r="G30" i="10"/>
  <c r="E30" i="10"/>
  <c r="I6" i="8"/>
  <c r="H6" i="8"/>
  <c r="H26" i="8" l="1"/>
  <c r="I24" i="8"/>
  <c r="I46" i="16"/>
  <c r="H49" i="16"/>
  <c r="I28" i="16"/>
  <c r="H31" i="16"/>
  <c r="I9" i="16"/>
  <c r="H10" i="16"/>
  <c r="H30" i="10"/>
  <c r="H7" i="8"/>
  <c r="I7" i="8"/>
  <c r="I25" i="8" l="1"/>
  <c r="H27" i="8"/>
  <c r="I47" i="16"/>
  <c r="H50" i="16"/>
  <c r="H32" i="16"/>
  <c r="I29" i="16"/>
  <c r="H11" i="16"/>
  <c r="I10" i="16"/>
  <c r="I8" i="8"/>
  <c r="H8" i="8"/>
  <c r="H28" i="8" l="1"/>
  <c r="I26" i="8"/>
  <c r="H51" i="16"/>
  <c r="I48" i="16"/>
  <c r="H33" i="16"/>
  <c r="I30" i="16"/>
  <c r="I11" i="16"/>
  <c r="H12" i="16"/>
  <c r="I9" i="8"/>
  <c r="H9" i="8"/>
  <c r="I27" i="8" l="1"/>
  <c r="H29" i="8"/>
  <c r="I49" i="16"/>
  <c r="H52" i="16"/>
  <c r="I31" i="16"/>
  <c r="H34" i="16"/>
  <c r="H13" i="16"/>
  <c r="I12" i="16"/>
  <c r="H10" i="8"/>
  <c r="I10" i="8"/>
  <c r="H30" i="8" l="1"/>
  <c r="I28" i="8"/>
  <c r="I50" i="16"/>
  <c r="H53" i="16"/>
  <c r="H35" i="16"/>
  <c r="I32" i="16"/>
  <c r="I13" i="16"/>
  <c r="H14" i="16"/>
  <c r="H11" i="8"/>
  <c r="I11" i="8"/>
  <c r="I29" i="8" l="1"/>
  <c r="H31" i="8"/>
  <c r="J53" i="16"/>
  <c r="J45" i="16"/>
  <c r="J47" i="16"/>
  <c r="J44" i="16"/>
  <c r="J46" i="16"/>
  <c r="J48" i="16"/>
  <c r="J49" i="16"/>
  <c r="J50" i="16"/>
  <c r="J51" i="16"/>
  <c r="J52" i="16"/>
  <c r="I51" i="16"/>
  <c r="I33" i="16"/>
  <c r="J35" i="16"/>
  <c r="J27" i="16"/>
  <c r="J29" i="16"/>
  <c r="J26" i="16"/>
  <c r="J28" i="16"/>
  <c r="J30" i="16"/>
  <c r="J31" i="16"/>
  <c r="J32" i="16"/>
  <c r="J33" i="16"/>
  <c r="J34" i="16"/>
  <c r="H15" i="16"/>
  <c r="I14" i="16"/>
  <c r="I12" i="8"/>
  <c r="H12" i="8"/>
  <c r="I30" i="8" l="1"/>
  <c r="J31" i="8"/>
  <c r="J23" i="8"/>
  <c r="J24" i="8"/>
  <c r="J22" i="8"/>
  <c r="J25" i="8"/>
  <c r="J26" i="8"/>
  <c r="J27" i="8"/>
  <c r="J28" i="8"/>
  <c r="J29" i="8"/>
  <c r="J30" i="8"/>
  <c r="I52" i="16"/>
  <c r="I34" i="16"/>
  <c r="I15" i="16"/>
  <c r="H16" i="16"/>
  <c r="H13" i="8"/>
  <c r="I13" i="8"/>
  <c r="I31" i="8" l="1"/>
  <c r="I53" i="16"/>
  <c r="I35" i="16"/>
  <c r="H17" i="16"/>
  <c r="J16" i="16" s="1"/>
  <c r="I16" i="16"/>
  <c r="I14" i="8"/>
  <c r="K13" i="8"/>
  <c r="H14" i="8"/>
  <c r="J13" i="8"/>
  <c r="K31" i="8" l="1"/>
  <c r="L31" i="8" s="1"/>
  <c r="K22" i="8"/>
  <c r="L22" i="8" s="1"/>
  <c r="L33" i="8" s="1"/>
  <c r="K23" i="8"/>
  <c r="L23" i="8" s="1"/>
  <c r="K24" i="8"/>
  <c r="L24" i="8" s="1"/>
  <c r="K25" i="8"/>
  <c r="L25" i="8" s="1"/>
  <c r="K26" i="8"/>
  <c r="L26" i="8" s="1"/>
  <c r="K27" i="8"/>
  <c r="L27" i="8" s="1"/>
  <c r="K28" i="8"/>
  <c r="L28" i="8" s="1"/>
  <c r="K29" i="8"/>
  <c r="L29" i="8" s="1"/>
  <c r="K30" i="8"/>
  <c r="L30" i="8" s="1"/>
  <c r="K53" i="16"/>
  <c r="L53" i="16" s="1"/>
  <c r="K44" i="16"/>
  <c r="L44" i="16" s="1"/>
  <c r="L55" i="16" s="1"/>
  <c r="K45" i="16"/>
  <c r="L45" i="16" s="1"/>
  <c r="K46" i="16"/>
  <c r="L46" i="16" s="1"/>
  <c r="K47" i="16"/>
  <c r="L47" i="16" s="1"/>
  <c r="K48" i="16"/>
  <c r="L48" i="16" s="1"/>
  <c r="K49" i="16"/>
  <c r="L49" i="16" s="1"/>
  <c r="K50" i="16"/>
  <c r="L50" i="16" s="1"/>
  <c r="K51" i="16"/>
  <c r="L51" i="16" s="1"/>
  <c r="K52" i="16"/>
  <c r="L52" i="16" s="1"/>
  <c r="K35" i="16"/>
  <c r="L35" i="16" s="1"/>
  <c r="K26" i="16"/>
  <c r="L26" i="16" s="1"/>
  <c r="L37" i="16" s="1"/>
  <c r="K27" i="16"/>
  <c r="L27" i="16" s="1"/>
  <c r="K28" i="16"/>
  <c r="L28" i="16" s="1"/>
  <c r="K29" i="16"/>
  <c r="L29" i="16" s="1"/>
  <c r="K30" i="16"/>
  <c r="L30" i="16" s="1"/>
  <c r="K31" i="16"/>
  <c r="L31" i="16" s="1"/>
  <c r="K32" i="16"/>
  <c r="L32" i="16" s="1"/>
  <c r="K33" i="16"/>
  <c r="L33" i="16" s="1"/>
  <c r="K34" i="16"/>
  <c r="L34" i="16" s="1"/>
  <c r="I17" i="16"/>
  <c r="P18" i="16"/>
  <c r="J17" i="16"/>
  <c r="J8" i="16"/>
  <c r="J9" i="16"/>
  <c r="J10" i="16"/>
  <c r="J11" i="16"/>
  <c r="J12" i="16"/>
  <c r="J13" i="16"/>
  <c r="J14" i="16"/>
  <c r="J15" i="16"/>
  <c r="P15" i="8"/>
  <c r="L13" i="8"/>
  <c r="J14" i="8"/>
  <c r="J5" i="8"/>
  <c r="J6" i="8"/>
  <c r="J7" i="8"/>
  <c r="J8" i="8"/>
  <c r="J9" i="8"/>
  <c r="J10" i="8"/>
  <c r="J11" i="8"/>
  <c r="J12" i="8"/>
  <c r="K14" i="8"/>
  <c r="K5" i="8"/>
  <c r="K6" i="8"/>
  <c r="K7" i="8"/>
  <c r="K8" i="8"/>
  <c r="K9" i="8"/>
  <c r="K10" i="8"/>
  <c r="K11" i="8"/>
  <c r="K12" i="8"/>
  <c r="P13" i="16" l="1"/>
  <c r="P11" i="16"/>
  <c r="P17" i="16"/>
  <c r="P14" i="16"/>
  <c r="P12" i="16"/>
  <c r="P10" i="16"/>
  <c r="P19" i="16"/>
  <c r="P16" i="16"/>
  <c r="K17" i="16"/>
  <c r="L17" i="16" s="1"/>
  <c r="K8" i="16"/>
  <c r="L8" i="16" s="1"/>
  <c r="L19" i="16" s="1"/>
  <c r="K9" i="16"/>
  <c r="L9" i="16" s="1"/>
  <c r="K10" i="16"/>
  <c r="L10" i="16" s="1"/>
  <c r="K11" i="16"/>
  <c r="L11" i="16" s="1"/>
  <c r="K12" i="16"/>
  <c r="L12" i="16" s="1"/>
  <c r="K13" i="16"/>
  <c r="L13" i="16" s="1"/>
  <c r="K14" i="16"/>
  <c r="L14" i="16" s="1"/>
  <c r="K15" i="16"/>
  <c r="L15" i="16" s="1"/>
  <c r="P15" i="16"/>
  <c r="K16" i="16"/>
  <c r="L16" i="16" s="1"/>
  <c r="P16" i="8"/>
  <c r="L14" i="8"/>
  <c r="P14" i="8"/>
  <c r="L12" i="8"/>
  <c r="L5" i="8"/>
  <c r="L16" i="8" s="1"/>
  <c r="P13" i="8"/>
  <c r="L11" i="8"/>
  <c r="P12" i="8"/>
  <c r="L10" i="8"/>
  <c r="P11" i="8"/>
  <c r="L9" i="8"/>
  <c r="P10" i="8"/>
  <c r="L8" i="8"/>
  <c r="P9" i="8"/>
  <c r="L7" i="8"/>
  <c r="L6" i="8"/>
  <c r="P8" i="8"/>
</calcChain>
</file>

<file path=xl/sharedStrings.xml><?xml version="1.0" encoding="utf-8"?>
<sst xmlns="http://schemas.openxmlformats.org/spreadsheetml/2006/main" count="221" uniqueCount="129">
  <si>
    <t>Table Of Contents</t>
  </si>
  <si>
    <t>Sl. No.</t>
  </si>
  <si>
    <t>Title</t>
  </si>
  <si>
    <t>Statistics of Raw Data</t>
  </si>
  <si>
    <t>Statistics of Clean Data</t>
  </si>
  <si>
    <t>Variables Binning</t>
  </si>
  <si>
    <t>Bivariate Analysis</t>
  </si>
  <si>
    <t>Variable Importance</t>
  </si>
  <si>
    <t>Overview of Model Eval</t>
  </si>
  <si>
    <t>Decile Tables</t>
  </si>
  <si>
    <t>Actual vs Predicted</t>
  </si>
  <si>
    <t>Model Stability</t>
  </si>
  <si>
    <t>Benchmark</t>
  </si>
  <si>
    <t>Input File:</t>
  </si>
  <si>
    <t>Target Column:</t>
  </si>
  <si>
    <t>Total No. of Rows in the dataframe:</t>
  </si>
  <si>
    <t>Total No. of Columns in the dataframe:</t>
  </si>
  <si>
    <t>Rate of Events:</t>
  </si>
  <si>
    <t>Rate of Non-Events:</t>
  </si>
  <si>
    <t>Glimpse of the raw Input Dataframe: (showing Top 5 rows)</t>
  </si>
  <si>
    <t>Summary Statistics</t>
  </si>
  <si>
    <t>Glimpse of the clean Input Dataframe: (showing Top 5 rows)</t>
  </si>
  <si>
    <t>Variable Binning based on WOE</t>
  </si>
  <si>
    <t>Guide to calculate the Predictive Power of a variable using IV</t>
  </si>
  <si>
    <t>Total No. of Variables:</t>
  </si>
  <si>
    <t>Information Value</t>
  </si>
  <si>
    <t>Variable Predictiveness</t>
  </si>
  <si>
    <t>Total No. of Numerical Variables:</t>
  </si>
  <si>
    <t>Less than 0.02</t>
  </si>
  <si>
    <t>Not useful for prediction</t>
  </si>
  <si>
    <t>List of Numerical Variables:</t>
  </si>
  <si>
    <t>0.02 to 0.1</t>
  </si>
  <si>
    <t>Weak predictive Power</t>
  </si>
  <si>
    <t>Total No. of Categorical Variables:</t>
  </si>
  <si>
    <t>0.1 to 0.3</t>
  </si>
  <si>
    <t>Medium predictive Power</t>
  </si>
  <si>
    <t>List of Categorical Variables:</t>
  </si>
  <si>
    <t>0.3 to 0.5</t>
  </si>
  <si>
    <t>Strong predictive Power</t>
  </si>
  <si>
    <t>&gt;0.5</t>
  </si>
  <si>
    <t>Suspicious Predictive Power</t>
  </si>
  <si>
    <t>Variables Binning Table:</t>
  </si>
  <si>
    <t>Variables</t>
  </si>
  <si>
    <t>Bivariate Analysis of Features vs Target</t>
  </si>
  <si>
    <t>Target Variable:</t>
  </si>
  <si>
    <t>Total No. of Independent Variables:</t>
  </si>
  <si>
    <t>List of Independent Variables:</t>
  </si>
  <si>
    <t>Variables Importance - VIF</t>
  </si>
  <si>
    <t>S.No</t>
  </si>
  <si>
    <t>Variable</t>
  </si>
  <si>
    <t>Importance</t>
  </si>
  <si>
    <t>VIF</t>
  </si>
  <si>
    <t>Model Evaluation Metrics</t>
  </si>
  <si>
    <t>Accuracy Score</t>
  </si>
  <si>
    <t>Precision Score</t>
  </si>
  <si>
    <t>Recall Score</t>
  </si>
  <si>
    <t>F1 Score</t>
  </si>
  <si>
    <t>Confusion Matrix</t>
  </si>
  <si>
    <t>Parameters</t>
  </si>
  <si>
    <t>Column</t>
  </si>
  <si>
    <t>Count</t>
  </si>
  <si>
    <t>Unique</t>
  </si>
  <si>
    <t>Top</t>
  </si>
  <si>
    <t>Frequency</t>
  </si>
  <si>
    <t>Mean</t>
  </si>
  <si>
    <t>Std</t>
  </si>
  <si>
    <t>Min</t>
  </si>
  <si>
    <t>Max</t>
  </si>
  <si>
    <t>Area under the ROC</t>
  </si>
  <si>
    <t>Percentile</t>
  </si>
  <si>
    <t># Account</t>
  </si>
  <si>
    <t># Events</t>
  </si>
  <si>
    <t># Non Events</t>
  </si>
  <si>
    <t>% Events</t>
  </si>
  <si>
    <t># Cum Events</t>
  </si>
  <si>
    <t># Cum Non Events</t>
  </si>
  <si>
    <t>% Dist Events</t>
  </si>
  <si>
    <t>% Dist Non Events</t>
  </si>
  <si>
    <t>Spread</t>
  </si>
  <si>
    <t>Top-10</t>
  </si>
  <si>
    <t>Random</t>
  </si>
  <si>
    <t>Bottom-10</t>
  </si>
  <si>
    <t>Total</t>
  </si>
  <si>
    <t>KS-Statistics</t>
  </si>
  <si>
    <t>Decile</t>
  </si>
  <si>
    <t>Bins</t>
  </si>
  <si>
    <t>Actual</t>
  </si>
  <si>
    <t>Predicted</t>
  </si>
  <si>
    <t>Target Distribution</t>
  </si>
  <si>
    <t>Lift</t>
  </si>
  <si>
    <t>Gains Chart</t>
  </si>
  <si>
    <t>Lift Chart</t>
  </si>
  <si>
    <t>Auto Document Generated on:</t>
  </si>
  <si>
    <t>Shapley Values</t>
  </si>
  <si>
    <t>Path to Pickle File</t>
  </si>
  <si>
    <t>PSI Values</t>
  </si>
  <si>
    <t>Other Observations</t>
  </si>
  <si>
    <t>Data Types</t>
  </si>
  <si>
    <t>Missing Values %</t>
  </si>
  <si>
    <t>K-Splits</t>
  </si>
  <si>
    <t>Model Type</t>
  </si>
  <si>
    <t>Note: The variable importance derived from the Shapley values may not concede with the variable importance derived from the VIF values</t>
  </si>
  <si>
    <t>SHAP Values (Impact on the model Output)</t>
  </si>
  <si>
    <t>Actual vs Predicted:</t>
  </si>
  <si>
    <t>PERCENTILES</t>
  </si>
  <si>
    <t>DEV</t>
  </si>
  <si>
    <t>Top 10</t>
  </si>
  <si>
    <t>Bottom 10</t>
  </si>
  <si>
    <t>Population Stability Index (PSI):</t>
  </si>
  <si>
    <t>Score Decile</t>
  </si>
  <si>
    <t>Maximum Score</t>
  </si>
  <si>
    <t>Minimum Score</t>
  </si>
  <si>
    <t>Population</t>
  </si>
  <si>
    <t>% Pop.</t>
  </si>
  <si>
    <t>PSI</t>
  </si>
  <si>
    <t>Test</t>
  </si>
  <si>
    <t>Observations on VIF Scores</t>
  </si>
  <si>
    <t>Observations on Variables Importance</t>
  </si>
  <si>
    <t>Observations on ROC values</t>
  </si>
  <si>
    <t>Observations on PSI value</t>
  </si>
  <si>
    <t>Logistic Regression</t>
  </si>
  <si>
    <t>Random Forest</t>
  </si>
  <si>
    <t>XGBoost</t>
  </si>
  <si>
    <t>Dev - LR</t>
  </si>
  <si>
    <t>Dev - RF</t>
  </si>
  <si>
    <t>Dev - XGB</t>
  </si>
  <si>
    <t>Random Deciles</t>
  </si>
  <si>
    <t>%Events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</si>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</sst>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 (Body)"/>
    </font>
    <font>
      <sz val="11"/>
      <color theme="0"/>
      <name val="Calibri (Body)"/>
    </font>
    <font>
      <sz val="16"/>
      <color theme="1"/>
      <name val="Calibri"/>
      <family val="2"/>
      <scheme val="minor"/>
    </font>
    <font>
      <sz val="11"/>
      <name val="Calibri"/>
      <family val="2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Arial"/>
      <family val="2"/>
    </font>
    <font>
      <b/>
      <sz val="16"/>
      <name val="Calibri"/>
      <family val="2"/>
      <scheme val="minor"/>
    </font>
    <font>
      <b/>
      <sz val="16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  <font>
      <i/>
      <sz val="16"/>
      <color rgb="FFFF0000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6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name val="Calibri"/>
      <family val="2"/>
      <scheme val="minor"/>
    </font>
    <font>
      <i/>
      <sz val="16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7">
    <xf numFmtId="0" fontId="0" fillId="0" borderId="0"/>
    <xf numFmtId="9" fontId="14" fillId="0" borderId="0" applyFont="0" applyFill="0" applyBorder="0" applyAlignment="0" applyProtection="0"/>
    <xf numFmtId="0" fontId="14" fillId="0" borderId="0"/>
    <xf numFmtId="0" fontId="18" fillId="0" borderId="0"/>
    <xf numFmtId="0" fontId="18" fillId="0" borderId="0"/>
    <xf numFmtId="9" fontId="18" fillId="0" borderId="0"/>
    <xf numFmtId="0" fontId="1" fillId="0" borderId="0"/>
  </cellStyleXfs>
  <cellXfs count="145"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2" borderId="1" xfId="0" applyFill="1" applyBorder="1"/>
    <xf numFmtId="0" fontId="9" fillId="0" borderId="1" xfId="0" applyFont="1" applyBorder="1" applyAlignment="1">
      <alignment horizontal="left"/>
    </xf>
    <xf numFmtId="0" fontId="11" fillId="0" borderId="0" xfId="0" applyFont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12" fillId="0" borderId="0" xfId="0" applyFont="1"/>
    <xf numFmtId="0" fontId="10" fillId="5" borderId="1" xfId="0" applyFont="1" applyFill="1" applyBorder="1" applyAlignment="1">
      <alignment horizontal="center"/>
    </xf>
    <xf numFmtId="9" fontId="9" fillId="5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7" fillId="0" borderId="0" xfId="2" applyFont="1"/>
    <xf numFmtId="0" fontId="19" fillId="6" borderId="0" xfId="3" applyFont="1" applyFill="1"/>
    <xf numFmtId="0" fontId="9" fillId="5" borderId="1" xfId="0" applyFont="1" applyFill="1" applyBorder="1" applyAlignment="1">
      <alignment horizontal="center" wrapText="1"/>
    </xf>
    <xf numFmtId="0" fontId="17" fillId="0" borderId="0" xfId="2" applyFont="1" applyAlignment="1">
      <alignment horizontal="left"/>
    </xf>
    <xf numFmtId="0" fontId="20" fillId="0" borderId="0" xfId="2" applyFont="1" applyAlignment="1">
      <alignment horizontal="left"/>
    </xf>
    <xf numFmtId="0" fontId="19" fillId="0" borderId="7" xfId="3" applyFont="1" applyBorder="1" applyAlignment="1">
      <alignment horizontal="left"/>
    </xf>
    <xf numFmtId="3" fontId="21" fillId="0" borderId="8" xfId="3" applyNumberFormat="1" applyFont="1" applyBorder="1" applyAlignment="1">
      <alignment horizontal="center"/>
    </xf>
    <xf numFmtId="10" fontId="21" fillId="0" borderId="8" xfId="3" applyNumberFormat="1" applyFont="1" applyBorder="1" applyAlignment="1">
      <alignment horizontal="center"/>
    </xf>
    <xf numFmtId="2" fontId="21" fillId="0" borderId="8" xfId="3" applyNumberFormat="1" applyFont="1" applyBorder="1" applyAlignment="1">
      <alignment horizontal="center"/>
    </xf>
    <xf numFmtId="2" fontId="21" fillId="0" borderId="9" xfId="3" applyNumberFormat="1" applyFont="1" applyBorder="1" applyAlignment="1">
      <alignment horizontal="center"/>
    </xf>
    <xf numFmtId="3" fontId="21" fillId="0" borderId="10" xfId="3" applyNumberFormat="1" applyFont="1" applyBorder="1" applyAlignment="1">
      <alignment horizontal="center"/>
    </xf>
    <xf numFmtId="10" fontId="21" fillId="0" borderId="10" xfId="3" applyNumberFormat="1" applyFont="1" applyBorder="1" applyAlignment="1">
      <alignment horizontal="center"/>
    </xf>
    <xf numFmtId="2" fontId="21" fillId="0" borderId="10" xfId="3" applyNumberFormat="1" applyFont="1" applyBorder="1" applyAlignment="1">
      <alignment horizontal="center"/>
    </xf>
    <xf numFmtId="2" fontId="21" fillId="0" borderId="11" xfId="3" applyNumberFormat="1" applyFont="1" applyBorder="1" applyAlignment="1">
      <alignment horizontal="center"/>
    </xf>
    <xf numFmtId="3" fontId="21" fillId="0" borderId="12" xfId="3" applyNumberFormat="1" applyFont="1" applyBorder="1" applyAlignment="1">
      <alignment horizontal="center"/>
    </xf>
    <xf numFmtId="10" fontId="21" fillId="0" borderId="12" xfId="3" applyNumberFormat="1" applyFont="1" applyBorder="1" applyAlignment="1">
      <alignment horizontal="center"/>
    </xf>
    <xf numFmtId="2" fontId="21" fillId="0" borderId="12" xfId="3" applyNumberFormat="1" applyFont="1" applyBorder="1" applyAlignment="1">
      <alignment horizontal="center"/>
    </xf>
    <xf numFmtId="2" fontId="21" fillId="0" borderId="13" xfId="3" applyNumberFormat="1" applyFont="1" applyBorder="1" applyAlignment="1">
      <alignment horizontal="center"/>
    </xf>
    <xf numFmtId="0" fontId="22" fillId="7" borderId="14" xfId="3" applyFont="1" applyFill="1" applyBorder="1" applyAlignment="1">
      <alignment horizontal="center"/>
    </xf>
    <xf numFmtId="3" fontId="23" fillId="7" borderId="15" xfId="3" applyNumberFormat="1" applyFont="1" applyFill="1" applyBorder="1" applyAlignment="1">
      <alignment horizontal="center"/>
    </xf>
    <xf numFmtId="10" fontId="23" fillId="7" borderId="15" xfId="3" applyNumberFormat="1" applyFont="1" applyFill="1" applyBorder="1" applyAlignment="1">
      <alignment horizontal="center"/>
    </xf>
    <xf numFmtId="0" fontId="23" fillId="7" borderId="15" xfId="3" applyFont="1" applyFill="1" applyBorder="1" applyAlignment="1">
      <alignment horizontal="left"/>
    </xf>
    <xf numFmtId="0" fontId="23" fillId="7" borderId="3" xfId="3" applyFont="1" applyFill="1" applyBorder="1" applyAlignment="1">
      <alignment horizontal="left"/>
    </xf>
    <xf numFmtId="0" fontId="19" fillId="0" borderId="16" xfId="3" applyFont="1" applyBorder="1" applyAlignment="1">
      <alignment horizontal="left"/>
    </xf>
    <xf numFmtId="0" fontId="21" fillId="0" borderId="2" xfId="3" applyFont="1" applyBorder="1" applyAlignment="1">
      <alignment horizontal="left"/>
    </xf>
    <xf numFmtId="0" fontId="24" fillId="8" borderId="2" xfId="3" applyFont="1" applyFill="1" applyBorder="1" applyAlignment="1">
      <alignment horizontal="left"/>
    </xf>
    <xf numFmtId="2" fontId="24" fillId="8" borderId="17" xfId="3" applyNumberFormat="1" applyFont="1" applyFill="1" applyBorder="1" applyAlignment="1">
      <alignment horizontal="center"/>
    </xf>
    <xf numFmtId="0" fontId="25" fillId="0" borderId="0" xfId="2" applyFont="1" applyAlignment="1">
      <alignment horizontal="left"/>
    </xf>
    <xf numFmtId="0" fontId="26" fillId="0" borderId="0" xfId="2" applyFont="1"/>
    <xf numFmtId="0" fontId="27" fillId="0" borderId="0" xfId="2" applyFont="1"/>
    <xf numFmtId="0" fontId="19" fillId="0" borderId="0" xfId="2" applyFont="1" applyAlignment="1">
      <alignment horizontal="left"/>
    </xf>
    <xf numFmtId="10" fontId="17" fillId="0" borderId="0" xfId="2" applyNumberFormat="1" applyFont="1" applyAlignment="1">
      <alignment horizontal="left"/>
    </xf>
    <xf numFmtId="0" fontId="20" fillId="0" borderId="0" xfId="2" applyFont="1"/>
    <xf numFmtId="0" fontId="28" fillId="0" borderId="0" xfId="2" applyFont="1" applyAlignment="1">
      <alignment horizontal="left"/>
    </xf>
    <xf numFmtId="0" fontId="9" fillId="0" borderId="0" xfId="6" applyFont="1"/>
    <xf numFmtId="0" fontId="17" fillId="0" borderId="0" xfId="6" applyFont="1"/>
    <xf numFmtId="0" fontId="9" fillId="0" borderId="0" xfId="3" applyFont="1" applyAlignment="1">
      <alignment horizontal="left"/>
    </xf>
    <xf numFmtId="2" fontId="17" fillId="0" borderId="0" xfId="2" applyNumberFormat="1" applyFont="1" applyAlignment="1">
      <alignment horizontal="left"/>
    </xf>
    <xf numFmtId="0" fontId="0" fillId="0" borderId="1" xfId="0" applyBorder="1"/>
    <xf numFmtId="0" fontId="7" fillId="0" borderId="0" xfId="0" applyFont="1"/>
    <xf numFmtId="0" fontId="29" fillId="0" borderId="0" xfId="2" applyFont="1" applyAlignment="1">
      <alignment horizontal="left"/>
    </xf>
    <xf numFmtId="0" fontId="30" fillId="0" borderId="0" xfId="4" applyFont="1" applyAlignment="1">
      <alignment horizontal="left"/>
    </xf>
    <xf numFmtId="0" fontId="29" fillId="0" borderId="0" xfId="4" applyFont="1" applyAlignment="1">
      <alignment horizontal="left"/>
    </xf>
    <xf numFmtId="10" fontId="29" fillId="0" borderId="0" xfId="5" applyNumberFormat="1" applyFont="1" applyAlignment="1">
      <alignment horizontal="left"/>
    </xf>
    <xf numFmtId="0" fontId="29" fillId="0" borderId="0" xfId="2" applyFont="1"/>
    <xf numFmtId="0" fontId="5" fillId="0" borderId="0" xfId="0" applyFont="1"/>
    <xf numFmtId="0" fontId="15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5" fillId="0" borderId="0" xfId="0" applyFont="1" applyAlignment="1">
      <alignment horizontal="center"/>
    </xf>
    <xf numFmtId="0" fontId="37" fillId="0" borderId="24" xfId="0" applyFont="1" applyBorder="1"/>
    <xf numFmtId="0" fontId="37" fillId="0" borderId="25" xfId="0" applyFont="1" applyBorder="1"/>
    <xf numFmtId="0" fontId="37" fillId="0" borderId="1" xfId="0" applyFont="1" applyBorder="1"/>
    <xf numFmtId="0" fontId="37" fillId="0" borderId="14" xfId="0" applyFont="1" applyBorder="1"/>
    <xf numFmtId="0" fontId="37" fillId="0" borderId="28" xfId="0" applyFont="1" applyBorder="1"/>
    <xf numFmtId="0" fontId="37" fillId="0" borderId="29" xfId="0" applyFont="1" applyBorder="1"/>
    <xf numFmtId="0" fontId="35" fillId="11" borderId="21" xfId="0" applyFont="1" applyFill="1" applyBorder="1" applyAlignment="1">
      <alignment horizontal="center" vertical="center"/>
    </xf>
    <xf numFmtId="0" fontId="35" fillId="11" borderId="22" xfId="0" applyFont="1" applyFill="1" applyBorder="1" applyAlignment="1">
      <alignment horizontal="center" vertical="center"/>
    </xf>
    <xf numFmtId="0" fontId="38" fillId="0" borderId="23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37" fillId="0" borderId="36" xfId="0" applyFont="1" applyBorder="1"/>
    <xf numFmtId="0" fontId="22" fillId="0" borderId="6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10" borderId="22" xfId="0" applyFont="1" applyFill="1" applyBorder="1" applyAlignment="1">
      <alignment horizontal="center"/>
    </xf>
    <xf numFmtId="0" fontId="22" fillId="11" borderId="33" xfId="0" applyFont="1" applyFill="1" applyBorder="1" applyAlignment="1">
      <alignment horizontal="center"/>
    </xf>
    <xf numFmtId="0" fontId="22" fillId="11" borderId="22" xfId="0" applyFont="1" applyFill="1" applyBorder="1" applyAlignment="1">
      <alignment horizontal="center"/>
    </xf>
    <xf numFmtId="0" fontId="22" fillId="11" borderId="21" xfId="0" applyFont="1" applyFill="1" applyBorder="1" applyAlignment="1">
      <alignment horizontal="center"/>
    </xf>
    <xf numFmtId="0" fontId="22" fillId="11" borderId="34" xfId="0" applyFont="1" applyFill="1" applyBorder="1" applyAlignment="1">
      <alignment horizontal="center"/>
    </xf>
    <xf numFmtId="0" fontId="38" fillId="0" borderId="23" xfId="0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39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  <xf numFmtId="0" fontId="22" fillId="0" borderId="4" xfId="0" applyFont="1" applyBorder="1" applyAlignment="1">
      <alignment horizontal="center"/>
    </xf>
    <xf numFmtId="0" fontId="9" fillId="0" borderId="0" xfId="0" applyFont="1"/>
    <xf numFmtId="0" fontId="40" fillId="0" borderId="0" xfId="0" applyFont="1"/>
    <xf numFmtId="0" fontId="17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0" borderId="3" xfId="0" applyBorder="1"/>
    <xf numFmtId="0" fontId="12" fillId="3" borderId="0" xfId="0" applyFont="1" applyFill="1" applyAlignment="1">
      <alignment horizontal="left"/>
    </xf>
    <xf numFmtId="0" fontId="0" fillId="0" borderId="0" xfId="0"/>
    <xf numFmtId="0" fontId="12" fillId="3" borderId="0" xfId="0" applyFont="1" applyFill="1" applyAlignment="1">
      <alignment horizontal="center"/>
    </xf>
    <xf numFmtId="0" fontId="13" fillId="3" borderId="2" xfId="0" applyFont="1" applyFill="1" applyBorder="1" applyAlignment="1">
      <alignment horizontal="center" wrapText="1"/>
    </xf>
    <xf numFmtId="0" fontId="0" fillId="0" borderId="2" xfId="0" applyBorder="1"/>
    <xf numFmtId="0" fontId="4" fillId="3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5" fillId="3" borderId="0" xfId="0" applyFont="1" applyFill="1" applyAlignment="1">
      <alignment horizontal="center"/>
    </xf>
    <xf numFmtId="0" fontId="16" fillId="0" borderId="0" xfId="0" applyFont="1"/>
    <xf numFmtId="0" fontId="12" fillId="3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2" fillId="0" borderId="0" xfId="0" applyFont="1"/>
    <xf numFmtId="0" fontId="36" fillId="0" borderId="0" xfId="0" applyFont="1" applyAlignment="1">
      <alignment horizontal="center"/>
    </xf>
    <xf numFmtId="0" fontId="36" fillId="11" borderId="18" xfId="0" applyFont="1" applyFill="1" applyBorder="1" applyAlignment="1">
      <alignment horizontal="center"/>
    </xf>
    <xf numFmtId="0" fontId="36" fillId="11" borderId="6" xfId="0" applyFont="1" applyFill="1" applyBorder="1" applyAlignment="1">
      <alignment horizontal="center"/>
    </xf>
    <xf numFmtId="0" fontId="35" fillId="11" borderId="19" xfId="0" applyFont="1" applyFill="1" applyBorder="1" applyAlignment="1">
      <alignment horizontal="center" vertical="center"/>
    </xf>
    <xf numFmtId="0" fontId="35" fillId="11" borderId="20" xfId="0" applyFont="1" applyFill="1" applyBorder="1" applyAlignment="1">
      <alignment horizontal="center" vertical="center"/>
    </xf>
    <xf numFmtId="0" fontId="35" fillId="0" borderId="18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22" fillId="11" borderId="19" xfId="0" applyFont="1" applyFill="1" applyBorder="1" applyAlignment="1">
      <alignment horizontal="center" vertical="center" wrapText="1"/>
    </xf>
    <xf numFmtId="0" fontId="22" fillId="11" borderId="20" xfId="0" applyFont="1" applyFill="1" applyBorder="1" applyAlignment="1">
      <alignment horizontal="center" vertical="center" wrapText="1"/>
    </xf>
    <xf numFmtId="0" fontId="22" fillId="11" borderId="30" xfId="0" applyFont="1" applyFill="1" applyBorder="1" applyAlignment="1">
      <alignment horizontal="center" vertical="center" wrapText="1"/>
    </xf>
    <xf numFmtId="0" fontId="22" fillId="11" borderId="31" xfId="0" applyFont="1" applyFill="1" applyBorder="1" applyAlignment="1">
      <alignment horizontal="center" vertical="center" wrapText="1"/>
    </xf>
    <xf numFmtId="0" fontId="22" fillId="11" borderId="32" xfId="0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0" fontId="36" fillId="11" borderId="18" xfId="0" applyFont="1" applyFill="1" applyBorder="1" applyAlignment="1">
      <alignment horizontal="center" vertical="center"/>
    </xf>
    <xf numFmtId="0" fontId="36" fillId="11" borderId="6" xfId="0" applyFont="1" applyFill="1" applyBorder="1" applyAlignment="1">
      <alignment horizontal="center" vertical="center"/>
    </xf>
    <xf numFmtId="0" fontId="31" fillId="0" borderId="0" xfId="0" applyFont="1"/>
    <xf numFmtId="0" fontId="36" fillId="11" borderId="5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8" fillId="9" borderId="1" xfId="0" applyFont="1" applyFill="1" applyBorder="1" applyAlignment="1">
      <alignment horizontal="center"/>
    </xf>
  </cellXfs>
  <cellStyles count="7">
    <cellStyle name="Normal" xfId="0" builtinId="0"/>
    <cellStyle name="Normal 2" xfId="3" xr:uid="{448C7603-3CC7-EB41-AD35-39FC9E662EA4}"/>
    <cellStyle name="Normal 2 2" xfId="2" xr:uid="{EB6849E4-F46A-2743-BB9F-98F889B27AC0}"/>
    <cellStyle name="Normal 3" xfId="4" xr:uid="{AAC75351-8AAF-7B4D-BBAC-336078F936B8}"/>
    <cellStyle name="Normal 4" xfId="6" xr:uid="{DA0CAF1E-7A77-D841-9623-2AF2BCEE2419}"/>
    <cellStyle name="Percent" xfId="1" builtinId="5"/>
    <cellStyle name="Percent 2" xfId="5" xr:uid="{F2F3B8DC-3077-3B49-B4E2-AF35BECADBA0}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MODEL PERFORMANCE - ACROSS VINTAGES</a:t>
            </a:r>
          </a:p>
        </c:rich>
      </c:tx>
      <c:layout>
        <c:manualLayout>
          <c:xMode val="edge"/>
          <c:yMode val="edge"/>
          <c:x val="0.28575126774216669"/>
          <c:y val="2.534335441677447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v>Train</c:v>
          </c:tx>
          <c:spPr>
            <a:ln w="952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</c:spPr>
          </c:marker>
          <c:xVal>
            <c:numRef>
              <c:f>'7. Decile Tables'!$O$6:$O$16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'7. Decile Tables'!$P$6:$P$16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4E-E149-817C-2A7ACD5C8CD4}"/>
            </c:ext>
          </c:extLst>
        </c:ser>
        <c:ser>
          <c:idx val="0"/>
          <c:order val="1"/>
          <c:tx>
            <c:v>Random</c:v>
          </c:tx>
          <c:spPr>
            <a:ln w="9525"/>
          </c:spPr>
          <c:xVal>
            <c:numRef>
              <c:f>'7. Decile Tables'!$O$6:$O$16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'7. Decile Tables'!$O$6:$O$16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C54F-91AF-42C61277B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OF POPULATION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>
                    <a:solidFill>
                      <a:sysClr val="windowText" lastClr="000000"/>
                    </a:solidFill>
                  </a:rPr>
                  <a:t>IDENTIFIED</a:t>
                </a:r>
              </a:p>
            </c:rich>
          </c:tx>
          <c:layout>
            <c:manualLayout>
              <c:xMode val="edge"/>
              <c:yMode val="edge"/>
              <c:x val="3.6721593118442968E-2"/>
              <c:y val="0.2381695646918224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38100933587211"/>
          <c:y val="0.48951121896178823"/>
          <c:w val="0.11274005483401761"/>
          <c:h val="9.4326965905727977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RANKING BY DECILE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03948958744202"/>
          <c:y val="0.1190556593253905"/>
          <c:w val="0.84700086666385421"/>
          <c:h val="0.72135125913262488"/>
        </c:manualLayout>
      </c:layout>
      <c:scatterChart>
        <c:scatterStyle val="smoothMarker"/>
        <c:varyColors val="0"/>
        <c:ser>
          <c:idx val="0"/>
          <c:order val="0"/>
          <c:tx>
            <c:v>Train</c:v>
          </c:tx>
          <c:spPr>
            <a:ln w="952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prstDash val="solid"/>
                <a:round/>
              </a:ln>
            </c:spPr>
          </c:marker>
          <c:xVal>
            <c:numRef>
              <c:f>'7. Decile Tables'!$N$6:$N$16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'7. Decile Tables'!$Q$6:$Q$16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4-5C41-B532-E057124B45EE}"/>
            </c:ext>
          </c:extLst>
        </c:ser>
        <c:ser>
          <c:idx val="1"/>
          <c:order val="1"/>
          <c:tx>
            <c:v>Random</c:v>
          </c:tx>
          <c:spPr>
            <a:ln w="9525"/>
          </c:spPr>
          <c:xVal>
            <c:numRef>
              <c:f>'7. Decile Tables'!$N$6:$N$16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'7. Decile Tables'!$O$6:$O$16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55-0D47-88A5-3958E8873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5288"/>
        <c:axId val="206885680"/>
      </c:scatterChart>
      <c:valAx>
        <c:axId val="20688528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DECILES (% OF POPULATION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5680"/>
        <c:crosses val="autoZero"/>
        <c:crossBetween val="midCat"/>
      </c:valAx>
      <c:valAx>
        <c:axId val="206885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5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201575260656735"/>
          <c:y val="0.48936434813279744"/>
          <c:w val="0.11686705058230623"/>
          <c:h val="0.10858056582675696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MODEL PERFORMANCE - ACROSS VINTAGES</a:t>
            </a:r>
          </a:p>
        </c:rich>
      </c:tx>
      <c:layout>
        <c:manualLayout>
          <c:xMode val="edge"/>
          <c:yMode val="edge"/>
          <c:x val="0.28575126774216669"/>
          <c:y val="2.534335441677447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v>Test</c:v>
          </c:tx>
          <c:spPr>
            <a:ln w="952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</c:spPr>
          </c:marker>
          <c:xVal>
            <c:numRef>
              <c:f>'7. Decile Tables'!$O$23:$O$33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'7. Decile Tables'!$P$23:$P$33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1C-2C45-B0AA-E42977A71868}"/>
            </c:ext>
          </c:extLst>
        </c:ser>
        <c:ser>
          <c:idx val="0"/>
          <c:order val="1"/>
          <c:tx>
            <c:v>Random</c:v>
          </c:tx>
          <c:spPr>
            <a:ln w="9525"/>
          </c:spPr>
          <c:xVal>
            <c:numRef>
              <c:f>'7. Decile Tables'!$O$23:$O$33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'7. Decile Tables'!$O$23:$O$33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1C-2C45-B0AA-E42977A71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OF POPULATION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>
                    <a:solidFill>
                      <a:sysClr val="windowText" lastClr="000000"/>
                    </a:solidFill>
                  </a:rPr>
                  <a:t>IDENTIFIED</a:t>
                </a:r>
              </a:p>
            </c:rich>
          </c:tx>
          <c:layout>
            <c:manualLayout>
              <c:xMode val="edge"/>
              <c:yMode val="edge"/>
              <c:x val="3.6721593118442968E-2"/>
              <c:y val="0.2381695646918224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38100933587211"/>
          <c:y val="0.48951121896178823"/>
          <c:w val="0.11274005483401761"/>
          <c:h val="9.4326965905727977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>
                <a:solidFill>
                  <a:sysClr val="windowText" lastClr="000000"/>
                </a:solidFill>
              </a:rPr>
              <a:t>RANKING BY DECILE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203948958744202"/>
          <c:y val="0.1190556593253905"/>
          <c:w val="0.84700086666385421"/>
          <c:h val="0.72135125913262488"/>
        </c:manualLayout>
      </c:layout>
      <c:scatterChart>
        <c:scatterStyle val="smoothMarker"/>
        <c:varyColors val="0"/>
        <c:ser>
          <c:idx val="0"/>
          <c:order val="0"/>
          <c:tx>
            <c:v>Test</c:v>
          </c:tx>
          <c:spPr>
            <a:ln w="952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prstDash val="solid"/>
                <a:round/>
              </a:ln>
            </c:spPr>
          </c:marker>
          <c:xVal>
            <c:numRef>
              <c:f>'7. Decile Tables'!$N$23:$N$33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'7. Decile Tables'!$Q$23:$Q$33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3-0746-BAC4-A1AD8B19A8D1}"/>
            </c:ext>
          </c:extLst>
        </c:ser>
        <c:ser>
          <c:idx val="1"/>
          <c:order val="1"/>
          <c:tx>
            <c:v>Random</c:v>
          </c:tx>
          <c:spPr>
            <a:ln w="9525"/>
          </c:spPr>
          <c:xVal>
            <c:numRef>
              <c:f>'7. Decile Tables'!$N$23:$N$33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'7. Decile Tables'!$O$23:$O$33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03-0746-BAC4-A1AD8B19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5288"/>
        <c:axId val="206885680"/>
      </c:scatterChart>
      <c:valAx>
        <c:axId val="20688528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DECILES (% OF POPULATION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5680"/>
        <c:crosses val="autoZero"/>
        <c:crossBetween val="midCat"/>
      </c:valAx>
      <c:valAx>
        <c:axId val="2068856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52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201575260656735"/>
          <c:y val="0.48936434813279744"/>
          <c:w val="0.11686705058230623"/>
          <c:h val="0.10858056582675696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6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>
                <a:solidFill>
                  <a:sysClr val="windowText" lastClr="000000"/>
                </a:solidFill>
              </a:rPr>
              <a:t>Actual vs Predicted</a:t>
            </a:r>
          </a:p>
        </c:rich>
      </c:tx>
      <c:layout>
        <c:manualLayout>
          <c:xMode val="edge"/>
          <c:yMode val="edge"/>
          <c:x val="0.3843753419152412"/>
          <c:y val="2.478328662185711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v>Dev - Actual</c:v>
          </c:tx>
          <c:xVal>
            <c:numRef>
              <c:f>'9. Model Stability'!$O$6:$O$15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'9. Model Stability'!$B$7:$B$16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B4-D443-896B-AAF1823E5517}"/>
            </c:ext>
          </c:extLst>
        </c:ser>
        <c:ser>
          <c:idx val="0"/>
          <c:order val="1"/>
          <c:tx>
            <c:v>Dev - Pred</c:v>
          </c:tx>
          <c:xVal>
            <c:numRef>
              <c:f>'9. Model Stability'!$O$6:$O$15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'9. Model Stability'!$C$7:$C$16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B4-D443-896B-AAF1823E5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3040650420033124"/>
          <c:y val="0.93008453742237585"/>
          <c:w val="0.33918699159933752"/>
          <c:h val="4.3547653727439899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MODEL PERFORMANCE - ACROSS VINTAGES</a:t>
            </a:r>
          </a:p>
        </c:rich>
      </c:tx>
      <c:layout>
        <c:manualLayout>
          <c:xMode val="edge"/>
          <c:yMode val="edge"/>
          <c:x val="0.28575126774216669"/>
          <c:y val="2.534335441677447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'10. Benchmark'!$P$8</c:f>
              <c:strCache>
                <c:ptCount val="1"/>
                <c:pt idx="0">
                  <c:v>Dev - LR 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</c:spPr>
          </c:marke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Benchmark'!$P$9:$P$19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AE-904B-AF1F-974778C38000}"/>
            </c:ext>
          </c:extLst>
        </c:ser>
        <c:ser>
          <c:idx val="0"/>
          <c:order val="1"/>
          <c:tx>
            <c:v>Random</c:v>
          </c:tx>
          <c:spPr>
            <a:ln w="9525"/>
          </c:spP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AE-904B-AF1F-974778C38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OF POPULATION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>
                    <a:solidFill>
                      <a:sysClr val="windowText" lastClr="000000"/>
                    </a:solidFill>
                  </a:rPr>
                  <a:t>IDENTIFIED</a:t>
                </a:r>
              </a:p>
            </c:rich>
          </c:tx>
          <c:layout>
            <c:manualLayout>
              <c:xMode val="edge"/>
              <c:yMode val="edge"/>
              <c:x val="3.6721593118442968E-2"/>
              <c:y val="0.2381695646918224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38100933587211"/>
          <c:y val="0.48951121896178823"/>
          <c:w val="0.11274005483401761"/>
          <c:h val="9.4326965905727977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MODEL PERFORMANCE - ACROSS VINTAGES</a:t>
            </a:r>
          </a:p>
        </c:rich>
      </c:tx>
      <c:layout>
        <c:manualLayout>
          <c:xMode val="edge"/>
          <c:yMode val="edge"/>
          <c:x val="0.28575126774216669"/>
          <c:y val="2.534335441677447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'10. Benchmark'!$Q$8</c:f>
              <c:strCache>
                <c:ptCount val="1"/>
                <c:pt idx="0">
                  <c:v>Dev - RF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</c:spPr>
          </c:marke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Benchmark'!$Q$9:$Q$19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4F-0844-BED5-341C2B67A1AD}"/>
            </c:ext>
          </c:extLst>
        </c:ser>
        <c:ser>
          <c:idx val="0"/>
          <c:order val="1"/>
          <c:tx>
            <c:v>Random</c:v>
          </c:tx>
          <c:spPr>
            <a:ln w="9525"/>
          </c:spP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4F-0844-BED5-341C2B67A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OF POPULATION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>
                    <a:solidFill>
                      <a:sysClr val="windowText" lastClr="000000"/>
                    </a:solidFill>
                  </a:rPr>
                  <a:t>IDENTIFIED</a:t>
                </a:r>
              </a:p>
            </c:rich>
          </c:tx>
          <c:layout>
            <c:manualLayout>
              <c:xMode val="edge"/>
              <c:yMode val="edge"/>
              <c:x val="3.6721593118442968E-2"/>
              <c:y val="0.2381695646918224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38100933587211"/>
          <c:y val="0.48951121896178823"/>
          <c:w val="0.11623571999012094"/>
          <c:h val="9.4326965905727977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MODEL PERFORMANCE - ACROSS VINTAGES</a:t>
            </a:r>
          </a:p>
        </c:rich>
      </c:tx>
      <c:layout>
        <c:manualLayout>
          <c:xMode val="edge"/>
          <c:yMode val="edge"/>
          <c:x val="0.28575126774216669"/>
          <c:y val="2.5343354416774471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049693223820729"/>
          <c:y val="9.8036723160559419E-2"/>
          <c:w val="0.85789153804432117"/>
          <c:h val="0.7573885811195788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'10. Benchmark'!$C$42</c:f>
              <c:strCache>
                <c:ptCount val="1"/>
                <c:pt idx="0">
                  <c:v>Dev - XGB</c:v>
                </c:pt>
              </c:strCache>
            </c:strRef>
          </c:tx>
          <c:spPr>
            <a:ln w="952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prstDash val="solid"/>
                <a:round/>
              </a:ln>
            </c:spPr>
          </c:marke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Benchmark'!$R$9:$R$19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FC-C64A-A54E-1307214D260E}"/>
            </c:ext>
          </c:extLst>
        </c:ser>
        <c:ser>
          <c:idx val="0"/>
          <c:order val="1"/>
          <c:tx>
            <c:v>Random</c:v>
          </c:tx>
          <c:spPr>
            <a:ln w="9525"/>
          </c:spPr>
          <c:x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'10. Benchmark'!$O$9:$O$19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FC-C64A-A54E-1307214D2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84112"/>
        <c:axId val="206884504"/>
      </c:scatterChart>
      <c:valAx>
        <c:axId val="2068841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OF POPULATION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;;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504"/>
        <c:crosses val="autoZero"/>
        <c:crossBetween val="midCat"/>
      </c:valAx>
      <c:valAx>
        <c:axId val="2068845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 EVENTS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>
                    <a:solidFill>
                      <a:sysClr val="windowText" lastClr="000000"/>
                    </a:solidFill>
                  </a:rPr>
                  <a:t>IDENTIFIED</a:t>
                </a:r>
              </a:p>
            </c:rich>
          </c:tx>
          <c:layout>
            <c:manualLayout>
              <c:xMode val="edge"/>
              <c:yMode val="edge"/>
              <c:x val="3.6721593118442968E-2"/>
              <c:y val="0.2381695646918224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8841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2738100933587211"/>
          <c:y val="0.48951121896178823"/>
          <c:w val="0.11274005483401761"/>
          <c:h val="9.4326965905727977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155577</xdr:colOff>
      <xdr:row>2</xdr:row>
      <xdr:rowOff>47781</xdr:rowOff>
    </xdr:from>
    <xdr:to>
      <xdr:col>19</xdr:col>
      <xdr:colOff>647701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315AA-614D-0A40-BE03-578014C82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762000</xdr:colOff>
      <xdr:row>2</xdr:row>
      <xdr:rowOff>50800</xdr:rowOff>
    </xdr:from>
    <xdr:to>
      <xdr:col>28</xdr:col>
      <xdr:colOff>63500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01EB8-AFE8-5840-8203-D3364B1B1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19</xdr:row>
      <xdr:rowOff>63500</xdr:rowOff>
    </xdr:from>
    <xdr:to>
      <xdr:col>19</xdr:col>
      <xdr:colOff>568324</xdr:colOff>
      <xdr:row>32</xdr:row>
      <xdr:rowOff>244319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FA7EC6-3503-4C4B-9925-0CA6247F6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749300</xdr:colOff>
      <xdr:row>19</xdr:row>
      <xdr:rowOff>88900</xdr:rowOff>
    </xdr:from>
    <xdr:to>
      <xdr:col>28</xdr:col>
      <xdr:colOff>114300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B45B01-DCAA-2144-B0A4-E3902A1E9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4</xdr:row>
      <xdr:rowOff>25400</xdr:rowOff>
    </xdr:from>
    <xdr:to>
      <xdr:col>20</xdr:col>
      <xdr:colOff>670717</xdr:colOff>
      <xdr:row>25</xdr:row>
      <xdr:rowOff>27627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4F9F1-A6EF-784F-A511-68C7DCD71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371476</xdr:colOff>
      <xdr:row>5</xdr:row>
      <xdr:rowOff>9681</xdr:rowOff>
    </xdr:from>
    <xdr:to>
      <xdr:col>20</xdr:col>
      <xdr:colOff>813593</xdr:colOff>
      <xdr:row>19</xdr:row>
      <xdr:rowOff>24608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08BEA5-8F56-5A4A-95CE-AB34805AA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330200</xdr:colOff>
      <xdr:row>23</xdr:row>
      <xdr:rowOff>12700</xdr:rowOff>
    </xdr:from>
    <xdr:to>
      <xdr:col>20</xdr:col>
      <xdr:colOff>772317</xdr:colOff>
      <xdr:row>36</xdr:row>
      <xdr:rowOff>256227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0F1281-5F72-714E-A3B1-72E4C2509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381000</xdr:colOff>
      <xdr:row>41</xdr:row>
      <xdr:rowOff>0</xdr:rowOff>
    </xdr:from>
    <xdr:to>
      <xdr:col>20</xdr:col>
      <xdr:colOff>823117</xdr:colOff>
      <xdr:row>54</xdr:row>
      <xdr:rowOff>243527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A1CCBC-6375-9641-AD8F-676CD8CDC2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Normal="100" workbookViewId="0">
      <selection activeCell="B15" sqref="B15"/>
    </sheetView>
  </sheetViews>
  <sheetFormatPr baseColWidth="10" defaultRowHeight="15" x14ac:dyDescent="0.2"/>
  <cols>
    <col min="1" max="1" width="10.33203125" bestFit="1" customWidth="1"/>
    <col min="2" max="2" width="35.5" bestFit="1" customWidth="1"/>
    <col min="3" max="3" width="29.6640625" bestFit="1" customWidth="1"/>
    <col min="5" max="5" width="10.33203125" bestFit="1" customWidth="1"/>
    <col min="6" max="6" width="54.83203125" bestFit="1" customWidth="1"/>
  </cols>
  <sheetData>
    <row r="1" spans="1:2" ht="26" x14ac:dyDescent="0.2">
      <c r="A1" s="103" t="s">
        <v>92</v>
      </c>
      <c r="B1" s="104"/>
    </row>
    <row r="2" spans="1:2" ht="26" x14ac:dyDescent="0.2">
      <c r="A2" s="103" t="s">
        <v>0</v>
      </c>
      <c r="B2" s="104"/>
    </row>
    <row r="3" spans="1:2" ht="26" x14ac:dyDescent="0.2">
      <c r="A3" s="1" t="s">
        <v>1</v>
      </c>
      <c r="B3" s="1" t="s">
        <v>2</v>
      </c>
    </row>
    <row r="4" spans="1:2" ht="26" x14ac:dyDescent="0.3">
      <c r="A4" s="2">
        <v>1</v>
      </c>
      <c r="B4" s="3" t="s">
        <v>3</v>
      </c>
    </row>
    <row r="5" spans="1:2" ht="26" x14ac:dyDescent="0.3">
      <c r="A5" s="2">
        <v>2</v>
      </c>
      <c r="B5" s="3" t="s">
        <v>4</v>
      </c>
    </row>
    <row r="6" spans="1:2" ht="26" customHeight="1" x14ac:dyDescent="0.3">
      <c r="A6" s="2">
        <v>3</v>
      </c>
      <c r="B6" s="3" t="s">
        <v>5</v>
      </c>
    </row>
    <row r="7" spans="1:2" ht="26" customHeight="1" x14ac:dyDescent="0.3">
      <c r="A7" s="2">
        <v>4</v>
      </c>
      <c r="B7" s="3" t="s">
        <v>6</v>
      </c>
    </row>
    <row r="8" spans="1:2" ht="26" customHeight="1" x14ac:dyDescent="0.3">
      <c r="A8" s="2">
        <v>5</v>
      </c>
      <c r="B8" s="3" t="s">
        <v>7</v>
      </c>
    </row>
    <row r="9" spans="1:2" ht="26" customHeight="1" x14ac:dyDescent="0.3">
      <c r="A9" s="2">
        <v>6</v>
      </c>
      <c r="B9" s="3" t="s">
        <v>8</v>
      </c>
    </row>
    <row r="10" spans="1:2" ht="26" customHeight="1" x14ac:dyDescent="0.3">
      <c r="A10" s="2">
        <v>7</v>
      </c>
      <c r="B10" s="3" t="s">
        <v>9</v>
      </c>
    </row>
    <row r="11" spans="1:2" ht="26" customHeight="1" x14ac:dyDescent="0.3">
      <c r="A11" s="2">
        <v>8</v>
      </c>
      <c r="B11" s="3" t="s">
        <v>10</v>
      </c>
    </row>
    <row r="12" spans="1:2" ht="26" customHeight="1" x14ac:dyDescent="0.3">
      <c r="A12" s="2">
        <v>9</v>
      </c>
      <c r="B12" s="3" t="s">
        <v>11</v>
      </c>
    </row>
    <row r="13" spans="1:2" ht="26" customHeight="1" x14ac:dyDescent="0.3">
      <c r="A13" s="2">
        <v>10</v>
      </c>
      <c r="B13" s="3" t="s">
        <v>12</v>
      </c>
    </row>
    <row r="14" spans="1:2" ht="26" customHeight="1" x14ac:dyDescent="0.3">
      <c r="A14" s="2">
        <v>11</v>
      </c>
      <c r="B14" s="3" t="s">
        <v>93</v>
      </c>
    </row>
    <row r="15" spans="1:2" ht="26" customHeight="1" x14ac:dyDescent="0.3">
      <c r="A15" s="2">
        <v>12</v>
      </c>
      <c r="B15" s="3" t="s">
        <v>96</v>
      </c>
    </row>
    <row r="16" spans="1:2" ht="26" customHeight="1" x14ac:dyDescent="0.2"/>
    <row r="17" ht="26" customHeight="1" x14ac:dyDescent="0.2"/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>
      <selection activeCell="N28" sqref="N28"/>
    </sheetView>
  </sheetViews>
  <sheetFormatPr baseColWidth="10" defaultRowHeight="15" x14ac:dyDescent="0.2"/>
  <cols>
    <col min="1" max="1" width="46.5" bestFit="1" customWidth="1"/>
    <col min="2" max="2" width="57.1640625" bestFit="1" customWidth="1"/>
    <col min="3" max="3" width="22" customWidth="1"/>
    <col min="6" max="6" width="11.5" bestFit="1" customWidth="1"/>
    <col min="13" max="13" width="13.6640625" bestFit="1" customWidth="1"/>
    <col min="14" max="14" width="20.5" bestFit="1" customWidth="1"/>
  </cols>
  <sheetData>
    <row r="1" spans="1:3" ht="26" customHeight="1" x14ac:dyDescent="0.3">
      <c r="A1" s="105" t="s">
        <v>3</v>
      </c>
      <c r="B1" s="106"/>
      <c r="C1" s="106"/>
    </row>
    <row r="4" spans="1:3" ht="21" customHeight="1" x14ac:dyDescent="0.25">
      <c r="A4" s="5" t="s">
        <v>13</v>
      </c>
      <c r="B4" s="15"/>
    </row>
    <row r="5" spans="1:3" ht="21" customHeight="1" x14ac:dyDescent="0.25">
      <c r="A5" s="5" t="s">
        <v>14</v>
      </c>
      <c r="B5" s="15"/>
    </row>
    <row r="6" spans="1:3" ht="21" customHeight="1" x14ac:dyDescent="0.25">
      <c r="A6" s="5" t="s">
        <v>15</v>
      </c>
      <c r="B6" s="15"/>
    </row>
    <row r="7" spans="1:3" ht="21" customHeight="1" x14ac:dyDescent="0.25">
      <c r="A7" s="5" t="s">
        <v>16</v>
      </c>
      <c r="B7" s="15"/>
    </row>
    <row r="8" spans="1:3" ht="21" customHeight="1" x14ac:dyDescent="0.25">
      <c r="A8" s="5" t="s">
        <v>17</v>
      </c>
      <c r="B8" s="15"/>
    </row>
    <row r="9" spans="1:3" ht="21" customHeight="1" x14ac:dyDescent="0.25">
      <c r="A9" s="5" t="s">
        <v>18</v>
      </c>
      <c r="B9" s="15"/>
    </row>
    <row r="13" spans="1:3" ht="44" customHeight="1" x14ac:dyDescent="0.25">
      <c r="A13" s="8" t="s">
        <v>19</v>
      </c>
    </row>
    <row r="18" spans="1:14" x14ac:dyDescent="0.2">
      <c r="C18" s="6"/>
    </row>
    <row r="27" spans="1:14" ht="21" customHeight="1" x14ac:dyDescent="0.25">
      <c r="A27" s="7" t="s">
        <v>20</v>
      </c>
    </row>
    <row r="28" spans="1:14" ht="21" x14ac:dyDescent="0.25">
      <c r="A28" s="10" t="s">
        <v>59</v>
      </c>
      <c r="B28" s="10" t="s">
        <v>60</v>
      </c>
      <c r="C28" s="10" t="s">
        <v>61</v>
      </c>
      <c r="D28" s="10" t="s">
        <v>62</v>
      </c>
      <c r="E28" s="10" t="s">
        <v>63</v>
      </c>
      <c r="F28" s="10" t="s">
        <v>64</v>
      </c>
      <c r="G28" s="10" t="s">
        <v>65</v>
      </c>
      <c r="H28" s="10" t="s">
        <v>66</v>
      </c>
      <c r="I28" s="14">
        <v>0.25</v>
      </c>
      <c r="J28" s="14">
        <v>0.5</v>
      </c>
      <c r="K28" s="14">
        <v>0.75</v>
      </c>
      <c r="L28" s="10" t="s">
        <v>67</v>
      </c>
      <c r="M28" s="10" t="s">
        <v>97</v>
      </c>
      <c r="N28" s="10" t="s">
        <v>98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N24" sqref="N24"/>
    </sheetView>
  </sheetViews>
  <sheetFormatPr baseColWidth="10" defaultRowHeight="15" x14ac:dyDescent="0.2"/>
  <cols>
    <col min="1" max="1" width="46.5" bestFit="1" customWidth="1"/>
    <col min="2" max="2" width="57.1640625" bestFit="1" customWidth="1"/>
    <col min="3" max="3" width="22" customWidth="1"/>
    <col min="5" max="5" width="13" bestFit="1" customWidth="1"/>
    <col min="6" max="6" width="11.5" bestFit="1" customWidth="1"/>
    <col min="13" max="13" width="13.6640625" bestFit="1" customWidth="1"/>
    <col min="14" max="14" width="20.5" bestFit="1" customWidth="1"/>
  </cols>
  <sheetData>
    <row r="1" spans="1:3" ht="26" customHeight="1" x14ac:dyDescent="0.3">
      <c r="A1" s="105" t="s">
        <v>4</v>
      </c>
      <c r="B1" s="106"/>
      <c r="C1" s="106"/>
    </row>
    <row r="4" spans="1:3" ht="21" customHeight="1" x14ac:dyDescent="0.25">
      <c r="A4" s="5" t="s">
        <v>15</v>
      </c>
      <c r="B4" s="4"/>
    </row>
    <row r="5" spans="1:3" ht="21" customHeight="1" x14ac:dyDescent="0.25">
      <c r="A5" s="5" t="s">
        <v>16</v>
      </c>
      <c r="B5" s="4"/>
    </row>
    <row r="9" spans="1:3" ht="44" customHeight="1" x14ac:dyDescent="0.25">
      <c r="A9" s="8" t="s">
        <v>21</v>
      </c>
    </row>
    <row r="14" spans="1:3" x14ac:dyDescent="0.2">
      <c r="C14" s="6"/>
    </row>
    <row r="23" spans="1:14" ht="21" customHeight="1" x14ac:dyDescent="0.25">
      <c r="A23" s="7" t="s">
        <v>20</v>
      </c>
    </row>
    <row r="24" spans="1:14" ht="21" x14ac:dyDescent="0.25">
      <c r="A24" s="10" t="s">
        <v>59</v>
      </c>
      <c r="B24" s="10" t="s">
        <v>60</v>
      </c>
      <c r="C24" s="10" t="s">
        <v>61</v>
      </c>
      <c r="D24" s="10" t="s">
        <v>62</v>
      </c>
      <c r="E24" s="10" t="s">
        <v>63</v>
      </c>
      <c r="F24" s="10" t="s">
        <v>64</v>
      </c>
      <c r="G24" s="10" t="s">
        <v>65</v>
      </c>
      <c r="H24" s="10" t="s">
        <v>66</v>
      </c>
      <c r="I24" s="14">
        <v>0.25</v>
      </c>
      <c r="J24" s="14">
        <v>0.5</v>
      </c>
      <c r="K24" s="14">
        <v>0.75</v>
      </c>
      <c r="L24" s="10" t="s">
        <v>67</v>
      </c>
      <c r="M24" s="10" t="s">
        <v>97</v>
      </c>
      <c r="N24" s="10" t="s">
        <v>98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A13" sqref="A13:B13"/>
    </sheetView>
  </sheetViews>
  <sheetFormatPr baseColWidth="10" defaultRowHeight="15" x14ac:dyDescent="0.2"/>
  <cols>
    <col min="1" max="1" width="40.5" bestFit="1" customWidth="1"/>
    <col min="2" max="2" width="20.83203125" customWidth="1"/>
    <col min="3" max="3" width="12.33203125" customWidth="1"/>
    <col min="6" max="6" width="22.1640625" bestFit="1" customWidth="1"/>
    <col min="7" max="7" width="28" bestFit="1" customWidth="1"/>
    <col min="8" max="8" width="22.1640625" bestFit="1" customWidth="1"/>
    <col min="9" max="9" width="23.1640625" customWidth="1"/>
    <col min="13" max="13" width="3" style="111" customWidth="1"/>
    <col min="14" max="14" width="22.1640625" bestFit="1" customWidth="1"/>
    <col min="15" max="15" width="28" bestFit="1" customWidth="1"/>
  </cols>
  <sheetData>
    <row r="1" spans="1:15" ht="26" customHeight="1" x14ac:dyDescent="0.3">
      <c r="A1" s="107" t="s">
        <v>22</v>
      </c>
      <c r="B1" s="106"/>
      <c r="C1" s="106"/>
    </row>
    <row r="3" spans="1:15" ht="68" customHeight="1" x14ac:dyDescent="0.3">
      <c r="N3" s="108" t="s">
        <v>23</v>
      </c>
      <c r="O3" s="109"/>
    </row>
    <row r="4" spans="1:15" ht="24" customHeight="1" x14ac:dyDescent="0.25">
      <c r="A4" s="5" t="s">
        <v>24</v>
      </c>
      <c r="B4" s="4"/>
      <c r="N4" s="10" t="s">
        <v>25</v>
      </c>
      <c r="O4" s="10" t="s">
        <v>26</v>
      </c>
    </row>
    <row r="5" spans="1:15" ht="21" customHeight="1" x14ac:dyDescent="0.25">
      <c r="A5" s="5" t="s">
        <v>27</v>
      </c>
      <c r="B5" s="4"/>
      <c r="N5" s="9" t="s">
        <v>28</v>
      </c>
      <c r="O5" s="9" t="s">
        <v>29</v>
      </c>
    </row>
    <row r="6" spans="1:15" ht="21" customHeight="1" x14ac:dyDescent="0.25">
      <c r="A6" s="5" t="s">
        <v>30</v>
      </c>
      <c r="B6" s="4"/>
      <c r="N6" s="9" t="s">
        <v>31</v>
      </c>
      <c r="O6" s="9" t="s">
        <v>32</v>
      </c>
    </row>
    <row r="7" spans="1:15" ht="21" customHeight="1" x14ac:dyDescent="0.25">
      <c r="A7" s="5" t="s">
        <v>33</v>
      </c>
      <c r="B7" s="4"/>
      <c r="N7" s="9" t="s">
        <v>34</v>
      </c>
      <c r="O7" s="9" t="s">
        <v>35</v>
      </c>
    </row>
    <row r="8" spans="1:15" ht="21" customHeight="1" x14ac:dyDescent="0.25">
      <c r="A8" s="5" t="s">
        <v>36</v>
      </c>
      <c r="B8" s="4"/>
      <c r="N8" s="9" t="s">
        <v>37</v>
      </c>
      <c r="O8" s="9" t="s">
        <v>38</v>
      </c>
    </row>
    <row r="9" spans="1:15" ht="19" customHeight="1" x14ac:dyDescent="0.25">
      <c r="N9" s="9" t="s">
        <v>39</v>
      </c>
      <c r="O9" s="9" t="s">
        <v>40</v>
      </c>
    </row>
    <row r="13" spans="1:15" ht="24" customHeight="1" x14ac:dyDescent="0.25">
      <c r="A13" s="110" t="s">
        <v>41</v>
      </c>
      <c r="B13" s="106"/>
      <c r="N13" s="10" t="s">
        <v>42</v>
      </c>
      <c r="O13" s="10" t="s">
        <v>25</v>
      </c>
    </row>
    <row r="14" spans="1:15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</row>
  </sheetData>
  <mergeCells count="4">
    <mergeCell ref="A1:C1"/>
    <mergeCell ref="N3:O3"/>
    <mergeCell ref="A13:B13"/>
    <mergeCell ref="M1:M10485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A98D-53D4-3B4F-B1CC-75D89D4A9FEB}">
  <dimension ref="A1:J4"/>
  <sheetViews>
    <sheetView showGridLines="0" workbookViewId="0">
      <selection activeCell="B4" sqref="B4"/>
    </sheetView>
  </sheetViews>
  <sheetFormatPr baseColWidth="10" defaultRowHeight="15" x14ac:dyDescent="0.2"/>
  <cols>
    <col min="1" max="1" width="42.6640625" bestFit="1" customWidth="1"/>
    <col min="13" max="13" width="42.6640625" bestFit="1" customWidth="1"/>
  </cols>
  <sheetData>
    <row r="1" spans="1:10" ht="26" customHeight="1" x14ac:dyDescent="0.3">
      <c r="A1" s="112" t="s">
        <v>43</v>
      </c>
      <c r="B1" s="113"/>
      <c r="C1" s="113"/>
      <c r="D1" s="113"/>
      <c r="E1" s="113"/>
      <c r="F1" s="113"/>
      <c r="G1" s="113"/>
      <c r="H1" s="113"/>
      <c r="I1" s="113"/>
      <c r="J1" s="12"/>
    </row>
    <row r="2" spans="1:10" ht="21" x14ac:dyDescent="0.25">
      <c r="A2" s="5" t="s">
        <v>44</v>
      </c>
      <c r="B2" s="4"/>
    </row>
    <row r="3" spans="1:10" ht="21" x14ac:dyDescent="0.25">
      <c r="A3" s="5" t="s">
        <v>45</v>
      </c>
      <c r="B3" s="4"/>
    </row>
    <row r="4" spans="1:10" ht="21" customHeight="1" x14ac:dyDescent="0.25">
      <c r="A4" s="5" t="s">
        <v>46</v>
      </c>
      <c r="B4" s="4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35.33203125" bestFit="1" customWidth="1"/>
    <col min="2" max="2" width="40.5" bestFit="1" customWidth="1"/>
    <col min="3" max="3" width="12.1640625" bestFit="1" customWidth="1"/>
  </cols>
  <sheetData>
    <row r="1" spans="1:9" ht="26" customHeight="1" x14ac:dyDescent="0.3">
      <c r="A1" s="114" t="s">
        <v>47</v>
      </c>
      <c r="B1" s="109"/>
      <c r="C1" s="109"/>
      <c r="D1" s="109"/>
      <c r="E1" s="12"/>
      <c r="F1" s="12"/>
      <c r="G1" s="12"/>
      <c r="H1" s="12"/>
      <c r="I1" s="12"/>
    </row>
    <row r="2" spans="1:9" ht="19" customHeight="1" x14ac:dyDescent="0.25">
      <c r="A2" s="13" t="s">
        <v>48</v>
      </c>
      <c r="B2" s="13" t="s">
        <v>49</v>
      </c>
      <c r="C2" s="13" t="s">
        <v>50</v>
      </c>
      <c r="D2" s="13" t="s">
        <v>51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zoomScale="130" zoomScaleNormal="130" workbookViewId="0">
      <selection sqref="A1:J1"/>
    </sheetView>
  </sheetViews>
  <sheetFormatPr baseColWidth="10" defaultColWidth="8.83203125" defaultRowHeight="15" x14ac:dyDescent="0.2"/>
  <cols>
    <col min="1" max="1" width="8.5" bestFit="1" customWidth="1"/>
    <col min="2" max="2" width="12.83203125" bestFit="1" customWidth="1"/>
    <col min="3" max="3" width="12.33203125" bestFit="1" customWidth="1"/>
    <col min="4" max="5" width="16" bestFit="1" customWidth="1"/>
    <col min="6" max="6" width="12.83203125" bestFit="1" customWidth="1"/>
    <col min="7" max="7" width="9.33203125" bestFit="1" customWidth="1"/>
    <col min="8" max="8" width="18.1640625" bestFit="1" customWidth="1"/>
    <col min="9" max="9" width="20.6640625" bestFit="1" customWidth="1"/>
    <col min="10" max="10" width="18.1640625" bestFit="1" customWidth="1"/>
    <col min="11" max="11" width="9.83203125" bestFit="1" customWidth="1"/>
  </cols>
  <sheetData>
    <row r="1" spans="1:11" ht="24" customHeight="1" x14ac:dyDescent="0.3">
      <c r="A1" s="115" t="s">
        <v>52</v>
      </c>
      <c r="B1" s="115"/>
      <c r="C1" s="115"/>
      <c r="D1" s="115"/>
      <c r="E1" s="115"/>
      <c r="F1" s="115"/>
      <c r="G1" s="115"/>
      <c r="H1" s="115"/>
      <c r="I1" s="115"/>
      <c r="J1" s="115"/>
      <c r="K1" s="62"/>
    </row>
    <row r="2" spans="1:11" ht="19" x14ac:dyDescent="0.25">
      <c r="A2" s="13" t="s">
        <v>99</v>
      </c>
      <c r="B2" s="13" t="s">
        <v>100</v>
      </c>
      <c r="C2" s="13" t="s">
        <v>58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  <c r="I2" s="13" t="s">
        <v>68</v>
      </c>
      <c r="J2" s="13" t="s">
        <v>94</v>
      </c>
    </row>
  </sheetData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0"/>
  <sheetViews>
    <sheetView showGridLines="0" tabSelected="1" topLeftCell="C1" zoomScaleNormal="100" workbookViewId="0">
      <selection activeCell="N21" sqref="N21:R33"/>
    </sheetView>
  </sheetViews>
  <sheetFormatPr baseColWidth="10" defaultColWidth="9.1640625" defaultRowHeight="21" x14ac:dyDescent="0.25"/>
  <cols>
    <col min="1" max="2" width="3.5" style="16" customWidth="1"/>
    <col min="3" max="3" width="13.5" style="16" bestFit="1" customWidth="1"/>
    <col min="4" max="10" width="11.6640625" style="16" customWidth="1"/>
    <col min="11" max="11" width="13.83203125" style="16" bestFit="1" customWidth="1"/>
    <col min="12" max="12" width="11.6640625" style="16" customWidth="1"/>
    <col min="13" max="13" width="7.1640625" style="16" customWidth="1"/>
    <col min="14" max="21" width="11.6640625" style="16" customWidth="1"/>
    <col min="22" max="22" width="3.5" style="16" customWidth="1"/>
    <col min="23" max="23" width="9.1640625" style="16"/>
    <col min="24" max="33" width="11.6640625" style="16" customWidth="1"/>
    <col min="34" max="16384" width="9.1640625" style="16"/>
  </cols>
  <sheetData>
    <row r="1" spans="2:27" ht="27" customHeight="1" x14ac:dyDescent="0.3">
      <c r="B1" s="116" t="s">
        <v>9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 spans="2:27" s="17" customFormat="1" ht="18" customHeigh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7" s="17" customFormat="1" ht="18" customHeight="1" x14ac:dyDescent="0.25">
      <c r="B3" s="16"/>
      <c r="C3" s="10" t="s">
        <v>128</v>
      </c>
      <c r="D3" s="18"/>
      <c r="E3" s="18"/>
      <c r="F3" s="18"/>
      <c r="G3" s="18"/>
      <c r="H3" s="18"/>
      <c r="I3" s="18"/>
      <c r="J3" s="18"/>
      <c r="K3" s="18"/>
      <c r="L3" s="18"/>
      <c r="M3" s="16"/>
      <c r="N3" s="19"/>
      <c r="O3" s="20"/>
      <c r="P3" s="20"/>
      <c r="Q3" s="20"/>
      <c r="R3" s="20"/>
      <c r="S3" s="20"/>
      <c r="T3" s="19"/>
      <c r="U3" s="19"/>
      <c r="V3" s="19"/>
    </row>
    <row r="4" spans="2:27" ht="67" customHeight="1" thickBot="1" x14ac:dyDescent="0.3"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K4" s="18" t="s">
        <v>77</v>
      </c>
      <c r="L4" s="18" t="s">
        <v>78</v>
      </c>
      <c r="N4" s="19"/>
      <c r="O4" s="19"/>
      <c r="P4" s="19"/>
      <c r="Q4" s="19"/>
      <c r="R4" s="19"/>
      <c r="S4" s="19"/>
      <c r="T4" s="19"/>
      <c r="U4" s="19"/>
      <c r="V4" s="19"/>
    </row>
    <row r="5" spans="2:27" x14ac:dyDescent="0.25">
      <c r="C5" s="21" t="s">
        <v>79</v>
      </c>
      <c r="D5" s="16">
        <v>0</v>
      </c>
      <c r="E5" s="16">
        <v>0</v>
      </c>
      <c r="F5" s="22">
        <f t="shared" ref="F5:F14" si="0">D5-E5</f>
        <v>0</v>
      </c>
      <c r="G5" s="23" t="e">
        <f t="shared" ref="G5:G15" si="1">E5/D5</f>
        <v>#DIV/0!</v>
      </c>
      <c r="H5" s="22">
        <f>E5</f>
        <v>0</v>
      </c>
      <c r="I5" s="22">
        <f>F5</f>
        <v>0</v>
      </c>
      <c r="J5" s="24" t="e">
        <f>(H5/H14)*100</f>
        <v>#DIV/0!</v>
      </c>
      <c r="K5" s="24" t="e">
        <f>(I5/I14)*100</f>
        <v>#DIV/0!</v>
      </c>
      <c r="L5" s="25" t="e">
        <f t="shared" ref="L5:L14" si="2">ABS(J5-K5)</f>
        <v>#DIV/0!</v>
      </c>
      <c r="N5" s="52" t="s">
        <v>80</v>
      </c>
      <c r="O5" s="19" t="s">
        <v>126</v>
      </c>
      <c r="P5" s="52" t="s">
        <v>76</v>
      </c>
      <c r="Q5" s="52" t="s">
        <v>127</v>
      </c>
      <c r="R5" s="52"/>
      <c r="U5" s="19"/>
      <c r="V5" s="19"/>
      <c r="W5" s="19"/>
    </row>
    <row r="6" spans="2:27" x14ac:dyDescent="0.25">
      <c r="C6" s="21">
        <v>20</v>
      </c>
      <c r="D6" s="16">
        <v>0</v>
      </c>
      <c r="E6" s="16">
        <v>0</v>
      </c>
      <c r="F6" s="26">
        <f t="shared" si="0"/>
        <v>0</v>
      </c>
      <c r="G6" s="27" t="e">
        <f t="shared" si="1"/>
        <v>#DIV/0!</v>
      </c>
      <c r="H6" s="26">
        <f t="shared" ref="H6:I14" si="3">H5+E6</f>
        <v>0</v>
      </c>
      <c r="I6" s="26">
        <f t="shared" si="3"/>
        <v>0</v>
      </c>
      <c r="J6" s="28" t="e">
        <f>(H6/H14)*100</f>
        <v>#DIV/0!</v>
      </c>
      <c r="K6" s="28" t="e">
        <f>(I6/I14)*100</f>
        <v>#DIV/0!</v>
      </c>
      <c r="L6" s="29" t="e">
        <f t="shared" si="2"/>
        <v>#DIV/0!</v>
      </c>
      <c r="N6" s="16">
        <v>0</v>
      </c>
      <c r="O6" s="19">
        <v>0</v>
      </c>
      <c r="P6" s="19">
        <v>0</v>
      </c>
      <c r="Q6" s="19">
        <v>0</v>
      </c>
      <c r="R6" s="19"/>
      <c r="U6" s="19"/>
      <c r="V6" s="19"/>
      <c r="W6" s="19"/>
    </row>
    <row r="7" spans="2:27" x14ac:dyDescent="0.25">
      <c r="C7" s="21">
        <v>30</v>
      </c>
      <c r="D7" s="16">
        <v>0</v>
      </c>
      <c r="E7" s="16">
        <v>0</v>
      </c>
      <c r="F7" s="26">
        <f t="shared" si="0"/>
        <v>0</v>
      </c>
      <c r="G7" s="27" t="e">
        <f t="shared" si="1"/>
        <v>#DIV/0!</v>
      </c>
      <c r="H7" s="26">
        <f t="shared" si="3"/>
        <v>0</v>
      </c>
      <c r="I7" s="26">
        <f t="shared" si="3"/>
        <v>0</v>
      </c>
      <c r="J7" s="28" t="e">
        <f>(H7/H14)*100</f>
        <v>#DIV/0!</v>
      </c>
      <c r="K7" s="28" t="e">
        <f>(I7/I14)*100</f>
        <v>#DIV/0!</v>
      </c>
      <c r="L7" s="29" t="e">
        <f t="shared" si="2"/>
        <v>#DIV/0!</v>
      </c>
      <c r="N7" s="58">
        <v>1</v>
      </c>
      <c r="O7" s="19">
        <v>10</v>
      </c>
      <c r="P7" s="53" t="e">
        <f>J5</f>
        <v>#DIV/0!</v>
      </c>
      <c r="Q7" s="53" t="e">
        <f>G5*100</f>
        <v>#DIV/0!</v>
      </c>
      <c r="R7" s="53"/>
      <c r="U7" s="19"/>
      <c r="V7" s="19"/>
      <c r="W7" s="19"/>
    </row>
    <row r="8" spans="2:27" x14ac:dyDescent="0.25">
      <c r="C8" s="21">
        <v>40</v>
      </c>
      <c r="D8" s="16">
        <v>0</v>
      </c>
      <c r="E8" s="16">
        <v>0</v>
      </c>
      <c r="F8" s="26">
        <f t="shared" si="0"/>
        <v>0</v>
      </c>
      <c r="G8" s="27" t="e">
        <f t="shared" si="1"/>
        <v>#DIV/0!</v>
      </c>
      <c r="H8" s="26">
        <f t="shared" si="3"/>
        <v>0</v>
      </c>
      <c r="I8" s="26">
        <f t="shared" si="3"/>
        <v>0</v>
      </c>
      <c r="J8" s="28" t="e">
        <f>(H8/H14)*100</f>
        <v>#DIV/0!</v>
      </c>
      <c r="K8" s="28" t="e">
        <f>(I8/I14)*100</f>
        <v>#DIV/0!</v>
      </c>
      <c r="L8" s="29" t="e">
        <f t="shared" si="2"/>
        <v>#DIV/0!</v>
      </c>
      <c r="N8" s="58">
        <v>2</v>
      </c>
      <c r="O8" s="19">
        <v>20</v>
      </c>
      <c r="P8" s="53" t="e">
        <f t="shared" ref="P8:P16" si="4">J6</f>
        <v>#DIV/0!</v>
      </c>
      <c r="Q8" s="53" t="e">
        <f t="shared" ref="Q8:Q16" si="5">G6*100</f>
        <v>#DIV/0!</v>
      </c>
      <c r="R8" s="53"/>
      <c r="U8" s="19"/>
      <c r="V8" s="19"/>
      <c r="W8" s="19"/>
    </row>
    <row r="9" spans="2:27" x14ac:dyDescent="0.25">
      <c r="C9" s="21">
        <v>50</v>
      </c>
      <c r="D9" s="16">
        <v>0</v>
      </c>
      <c r="E9" s="16">
        <v>0</v>
      </c>
      <c r="F9" s="26">
        <f t="shared" si="0"/>
        <v>0</v>
      </c>
      <c r="G9" s="27" t="e">
        <f t="shared" si="1"/>
        <v>#DIV/0!</v>
      </c>
      <c r="H9" s="26">
        <f t="shared" si="3"/>
        <v>0</v>
      </c>
      <c r="I9" s="26">
        <f t="shared" si="3"/>
        <v>0</v>
      </c>
      <c r="J9" s="28" t="e">
        <f>(H9/H14)*100</f>
        <v>#DIV/0!</v>
      </c>
      <c r="K9" s="28" t="e">
        <f>(I9/I14)*100</f>
        <v>#DIV/0!</v>
      </c>
      <c r="L9" s="29" t="e">
        <f t="shared" si="2"/>
        <v>#DIV/0!</v>
      </c>
      <c r="N9" s="58">
        <v>3</v>
      </c>
      <c r="O9" s="19">
        <v>30</v>
      </c>
      <c r="P9" s="53" t="e">
        <f t="shared" si="4"/>
        <v>#DIV/0!</v>
      </c>
      <c r="Q9" s="53" t="e">
        <f t="shared" si="5"/>
        <v>#DIV/0!</v>
      </c>
      <c r="R9" s="53"/>
      <c r="U9" s="19"/>
      <c r="V9" s="19"/>
      <c r="W9" s="19"/>
    </row>
    <row r="10" spans="2:27" x14ac:dyDescent="0.25">
      <c r="C10" s="21">
        <v>60</v>
      </c>
      <c r="D10" s="16">
        <v>0</v>
      </c>
      <c r="E10" s="16">
        <v>0</v>
      </c>
      <c r="F10" s="26">
        <f t="shared" si="0"/>
        <v>0</v>
      </c>
      <c r="G10" s="27" t="e">
        <f t="shared" si="1"/>
        <v>#DIV/0!</v>
      </c>
      <c r="H10" s="26">
        <f t="shared" si="3"/>
        <v>0</v>
      </c>
      <c r="I10" s="26">
        <f t="shared" si="3"/>
        <v>0</v>
      </c>
      <c r="J10" s="28" t="e">
        <f>(H10/H14)*100</f>
        <v>#DIV/0!</v>
      </c>
      <c r="K10" s="28" t="e">
        <f>(I10/I14)*100</f>
        <v>#DIV/0!</v>
      </c>
      <c r="L10" s="29" t="e">
        <f t="shared" si="2"/>
        <v>#DIV/0!</v>
      </c>
      <c r="N10" s="58">
        <v>4</v>
      </c>
      <c r="O10" s="19">
        <v>40</v>
      </c>
      <c r="P10" s="53" t="e">
        <f t="shared" si="4"/>
        <v>#DIV/0!</v>
      </c>
      <c r="Q10" s="53" t="e">
        <f t="shared" si="5"/>
        <v>#DIV/0!</v>
      </c>
      <c r="R10" s="53"/>
      <c r="U10" s="19"/>
      <c r="V10" s="19"/>
      <c r="W10" s="19"/>
    </row>
    <row r="11" spans="2:27" x14ac:dyDescent="0.25">
      <c r="C11" s="21">
        <v>70</v>
      </c>
      <c r="D11" s="16">
        <v>0</v>
      </c>
      <c r="E11" s="16">
        <v>0</v>
      </c>
      <c r="F11" s="26">
        <f t="shared" si="0"/>
        <v>0</v>
      </c>
      <c r="G11" s="27" t="e">
        <f t="shared" si="1"/>
        <v>#DIV/0!</v>
      </c>
      <c r="H11" s="26">
        <f t="shared" si="3"/>
        <v>0</v>
      </c>
      <c r="I11" s="26">
        <f t="shared" si="3"/>
        <v>0</v>
      </c>
      <c r="J11" s="28" t="e">
        <f>(H11/H14)*100</f>
        <v>#DIV/0!</v>
      </c>
      <c r="K11" s="28" t="e">
        <f>(I11/I14)*100</f>
        <v>#DIV/0!</v>
      </c>
      <c r="L11" s="29" t="e">
        <f t="shared" si="2"/>
        <v>#DIV/0!</v>
      </c>
      <c r="N11" s="58">
        <v>5</v>
      </c>
      <c r="O11" s="19">
        <v>50</v>
      </c>
      <c r="P11" s="53" t="e">
        <f t="shared" si="4"/>
        <v>#DIV/0!</v>
      </c>
      <c r="Q11" s="53" t="e">
        <f t="shared" si="5"/>
        <v>#DIV/0!</v>
      </c>
      <c r="R11" s="53"/>
      <c r="U11" s="19"/>
      <c r="V11" s="19"/>
      <c r="W11" s="19"/>
    </row>
    <row r="12" spans="2:27" x14ac:dyDescent="0.25">
      <c r="C12" s="21">
        <v>80</v>
      </c>
      <c r="D12" s="16">
        <v>0</v>
      </c>
      <c r="E12" s="16">
        <v>0</v>
      </c>
      <c r="F12" s="26">
        <f t="shared" si="0"/>
        <v>0</v>
      </c>
      <c r="G12" s="27" t="e">
        <f t="shared" si="1"/>
        <v>#DIV/0!</v>
      </c>
      <c r="H12" s="26">
        <f t="shared" si="3"/>
        <v>0</v>
      </c>
      <c r="I12" s="26">
        <f t="shared" si="3"/>
        <v>0</v>
      </c>
      <c r="J12" s="28" t="e">
        <f>(H12/H14)*100</f>
        <v>#DIV/0!</v>
      </c>
      <c r="K12" s="28" t="e">
        <f>(I12/I14)*100</f>
        <v>#DIV/0!</v>
      </c>
      <c r="L12" s="29" t="e">
        <f t="shared" si="2"/>
        <v>#DIV/0!</v>
      </c>
      <c r="N12" s="58">
        <v>6</v>
      </c>
      <c r="O12" s="19">
        <v>60</v>
      </c>
      <c r="P12" s="53" t="e">
        <f t="shared" si="4"/>
        <v>#DIV/0!</v>
      </c>
      <c r="Q12" s="53" t="e">
        <f t="shared" si="5"/>
        <v>#DIV/0!</v>
      </c>
      <c r="R12" s="53"/>
      <c r="U12" s="19"/>
      <c r="V12" s="19"/>
      <c r="W12" s="19"/>
    </row>
    <row r="13" spans="2:27" x14ac:dyDescent="0.25">
      <c r="C13" s="21">
        <v>90</v>
      </c>
      <c r="D13" s="16">
        <v>0</v>
      </c>
      <c r="E13" s="16">
        <v>0</v>
      </c>
      <c r="F13" s="26">
        <f t="shared" si="0"/>
        <v>0</v>
      </c>
      <c r="G13" s="27" t="e">
        <f t="shared" si="1"/>
        <v>#DIV/0!</v>
      </c>
      <c r="H13" s="26">
        <f t="shared" si="3"/>
        <v>0</v>
      </c>
      <c r="I13" s="26">
        <f t="shared" si="3"/>
        <v>0</v>
      </c>
      <c r="J13" s="28" t="e">
        <f>(H13/H14)*100</f>
        <v>#DIV/0!</v>
      </c>
      <c r="K13" s="28" t="e">
        <f>(I13/I14)*100</f>
        <v>#DIV/0!</v>
      </c>
      <c r="L13" s="29" t="e">
        <f t="shared" si="2"/>
        <v>#DIV/0!</v>
      </c>
      <c r="N13" s="58">
        <v>7</v>
      </c>
      <c r="O13" s="19">
        <v>70</v>
      </c>
      <c r="P13" s="53" t="e">
        <f t="shared" si="4"/>
        <v>#DIV/0!</v>
      </c>
      <c r="Q13" s="53" t="e">
        <f t="shared" si="5"/>
        <v>#DIV/0!</v>
      </c>
      <c r="R13" s="53"/>
      <c r="U13" s="19"/>
      <c r="V13" s="19"/>
      <c r="W13" s="19"/>
    </row>
    <row r="14" spans="2:27" x14ac:dyDescent="0.25">
      <c r="C14" s="21" t="s">
        <v>81</v>
      </c>
      <c r="D14" s="16">
        <v>0</v>
      </c>
      <c r="E14" s="16">
        <v>0</v>
      </c>
      <c r="F14" s="30">
        <f t="shared" si="0"/>
        <v>0</v>
      </c>
      <c r="G14" s="31" t="e">
        <f t="shared" si="1"/>
        <v>#DIV/0!</v>
      </c>
      <c r="H14" s="30">
        <f t="shared" si="3"/>
        <v>0</v>
      </c>
      <c r="I14" s="30">
        <f t="shared" si="3"/>
        <v>0</v>
      </c>
      <c r="J14" s="32" t="e">
        <f>(H14/H14)*100</f>
        <v>#DIV/0!</v>
      </c>
      <c r="K14" s="32" t="e">
        <f>(I14/I14)*100</f>
        <v>#DIV/0!</v>
      </c>
      <c r="L14" s="33" t="e">
        <f t="shared" si="2"/>
        <v>#DIV/0!</v>
      </c>
      <c r="N14" s="58">
        <v>8</v>
      </c>
      <c r="O14" s="19">
        <v>80</v>
      </c>
      <c r="P14" s="53" t="e">
        <f t="shared" si="4"/>
        <v>#DIV/0!</v>
      </c>
      <c r="Q14" s="53" t="e">
        <f t="shared" si="5"/>
        <v>#DIV/0!</v>
      </c>
      <c r="R14" s="53"/>
      <c r="U14" s="19"/>
      <c r="V14" s="19"/>
      <c r="W14" s="19"/>
    </row>
    <row r="15" spans="2:27" x14ac:dyDescent="0.25">
      <c r="C15" s="34" t="s">
        <v>82</v>
      </c>
      <c r="D15" s="35">
        <f>SUM(D5:D14)</f>
        <v>0</v>
      </c>
      <c r="E15" s="35">
        <f>SUM(E5:E14)</f>
        <v>0</v>
      </c>
      <c r="F15" s="35">
        <f>SUM(F5:F14)</f>
        <v>0</v>
      </c>
      <c r="G15" s="36" t="e">
        <f t="shared" si="1"/>
        <v>#DIV/0!</v>
      </c>
      <c r="H15" s="37"/>
      <c r="I15" s="37"/>
      <c r="J15" s="37"/>
      <c r="K15" s="37"/>
      <c r="L15" s="38"/>
      <c r="N15" s="58">
        <v>9</v>
      </c>
      <c r="O15" s="19">
        <v>90</v>
      </c>
      <c r="P15" s="53" t="e">
        <f t="shared" si="4"/>
        <v>#DIV/0!</v>
      </c>
      <c r="Q15" s="53" t="e">
        <f t="shared" si="5"/>
        <v>#DIV/0!</v>
      </c>
      <c r="R15" s="53"/>
      <c r="U15" s="19"/>
      <c r="V15" s="19"/>
      <c r="W15" s="19"/>
    </row>
    <row r="16" spans="2:27" x14ac:dyDescent="0.25">
      <c r="C16" s="39"/>
      <c r="D16" s="40"/>
      <c r="E16" s="40"/>
      <c r="F16" s="40"/>
      <c r="G16" s="40"/>
      <c r="H16" s="40"/>
      <c r="I16" s="40"/>
      <c r="J16" s="40"/>
      <c r="K16" s="41" t="s">
        <v>83</v>
      </c>
      <c r="L16" s="42" t="e">
        <f>MAX(L5:L14)</f>
        <v>#DIV/0!</v>
      </c>
      <c r="N16" s="58">
        <v>10</v>
      </c>
      <c r="O16" s="19">
        <v>100</v>
      </c>
      <c r="P16" s="53" t="e">
        <f t="shared" si="4"/>
        <v>#DIV/0!</v>
      </c>
      <c r="Q16" s="53" t="e">
        <f t="shared" si="5"/>
        <v>#DIV/0!</v>
      </c>
      <c r="R16" s="53"/>
      <c r="U16" s="19"/>
      <c r="V16" s="19"/>
      <c r="W16" s="19"/>
    </row>
    <row r="17" spans="3:23" x14ac:dyDescent="0.25">
      <c r="C17" s="19"/>
      <c r="D17" s="43"/>
      <c r="E17" s="43"/>
      <c r="F17" s="43"/>
      <c r="G17" s="43"/>
      <c r="H17" s="43"/>
      <c r="I17" s="43"/>
      <c r="J17" s="43"/>
      <c r="K17" s="43"/>
      <c r="L17" s="43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3:23" x14ac:dyDescent="0.25">
      <c r="N18" s="56"/>
      <c r="O18" s="56"/>
      <c r="P18" s="56"/>
      <c r="Q18" s="56"/>
      <c r="R18" s="56"/>
      <c r="S18" s="56"/>
      <c r="T18" s="19"/>
      <c r="U18" s="19"/>
      <c r="V18" s="19"/>
      <c r="W18" s="19"/>
    </row>
    <row r="19" spans="3:23" x14ac:dyDescent="0.25">
      <c r="C19" s="44"/>
      <c r="D19" s="45"/>
      <c r="E19" s="45"/>
      <c r="F19" s="45"/>
      <c r="G19" s="45"/>
      <c r="H19" s="45"/>
      <c r="I19" s="45"/>
      <c r="J19" s="45"/>
      <c r="K19" s="45"/>
      <c r="L19" s="45"/>
      <c r="N19" s="56"/>
      <c r="O19" s="56"/>
      <c r="P19" s="57"/>
      <c r="Q19" s="57"/>
      <c r="R19" s="57"/>
      <c r="S19" s="56"/>
      <c r="T19" s="19"/>
      <c r="U19" s="19"/>
      <c r="V19" s="19"/>
      <c r="W19" s="19"/>
    </row>
    <row r="20" spans="3:23" x14ac:dyDescent="0.25">
      <c r="C20" s="10" t="s">
        <v>115</v>
      </c>
      <c r="D20" s="18"/>
      <c r="E20" s="18"/>
      <c r="F20" s="18"/>
      <c r="G20" s="18"/>
      <c r="H20" s="18"/>
      <c r="I20" s="18"/>
      <c r="J20" s="18"/>
      <c r="K20" s="18"/>
      <c r="L20" s="18"/>
      <c r="N20" s="56"/>
      <c r="P20" s="59"/>
      <c r="Q20" s="59"/>
      <c r="R20" s="59"/>
      <c r="S20" s="56"/>
      <c r="T20" s="19"/>
      <c r="U20" s="19"/>
      <c r="V20" s="19"/>
      <c r="W20" s="19"/>
    </row>
    <row r="21" spans="3:23" ht="67" thickBot="1" x14ac:dyDescent="0.3">
      <c r="C21" s="18" t="s">
        <v>69</v>
      </c>
      <c r="D21" s="18" t="s">
        <v>70</v>
      </c>
      <c r="E21" s="18" t="s">
        <v>71</v>
      </c>
      <c r="F21" s="18" t="s">
        <v>72</v>
      </c>
      <c r="G21" s="18" t="s">
        <v>73</v>
      </c>
      <c r="H21" s="18" t="s">
        <v>74</v>
      </c>
      <c r="I21" s="18" t="s">
        <v>75</v>
      </c>
      <c r="J21" s="18" t="s">
        <v>76</v>
      </c>
      <c r="K21" s="18" t="s">
        <v>77</v>
      </c>
      <c r="L21" s="18" t="s">
        <v>78</v>
      </c>
      <c r="N21" s="56"/>
      <c r="P21" s="59"/>
      <c r="Q21" s="59"/>
      <c r="R21" s="59"/>
      <c r="S21" s="56"/>
      <c r="T21" s="19"/>
      <c r="U21" s="19"/>
      <c r="V21" s="19"/>
    </row>
    <row r="22" spans="3:23" x14ac:dyDescent="0.25">
      <c r="C22" s="21" t="s">
        <v>79</v>
      </c>
      <c r="D22" s="16">
        <v>0</v>
      </c>
      <c r="E22" s="16">
        <v>0</v>
      </c>
      <c r="F22" s="22">
        <f t="shared" ref="F22:F31" si="6">D22-E22</f>
        <v>0</v>
      </c>
      <c r="G22" s="23" t="e">
        <f t="shared" ref="G22:G32" si="7">E22/D22</f>
        <v>#DIV/0!</v>
      </c>
      <c r="H22" s="22">
        <f>E22</f>
        <v>0</v>
      </c>
      <c r="I22" s="22">
        <f>F22</f>
        <v>0</v>
      </c>
      <c r="J22" s="24" t="e">
        <f>(H22/H31)*100</f>
        <v>#DIV/0!</v>
      </c>
      <c r="K22" s="24" t="e">
        <f>(I22/I31)*100</f>
        <v>#DIV/0!</v>
      </c>
      <c r="L22" s="25" t="e">
        <f t="shared" ref="L22:L31" si="8">ABS(J22-K22)</f>
        <v>#DIV/0!</v>
      </c>
      <c r="M22" s="48"/>
      <c r="N22" s="52" t="s">
        <v>80</v>
      </c>
      <c r="O22" s="19" t="s">
        <v>126</v>
      </c>
      <c r="P22" s="52" t="s">
        <v>76</v>
      </c>
      <c r="Q22" s="52" t="s">
        <v>127</v>
      </c>
      <c r="R22" s="52"/>
      <c r="S22" s="56"/>
      <c r="T22" s="19"/>
      <c r="U22" s="19"/>
      <c r="V22" s="19"/>
    </row>
    <row r="23" spans="3:23" x14ac:dyDescent="0.25">
      <c r="C23" s="21">
        <v>20</v>
      </c>
      <c r="D23" s="16">
        <v>0</v>
      </c>
      <c r="E23" s="16">
        <v>0</v>
      </c>
      <c r="F23" s="26">
        <f t="shared" si="6"/>
        <v>0</v>
      </c>
      <c r="G23" s="27" t="e">
        <f t="shared" si="7"/>
        <v>#DIV/0!</v>
      </c>
      <c r="H23" s="26">
        <f t="shared" ref="H23:H31" si="9">H22+E23</f>
        <v>0</v>
      </c>
      <c r="I23" s="26">
        <f t="shared" ref="I23:I31" si="10">I22+F23</f>
        <v>0</v>
      </c>
      <c r="J23" s="28" t="e">
        <f>(H23/H31)*100</f>
        <v>#DIV/0!</v>
      </c>
      <c r="K23" s="28" t="e">
        <f>(I23/I31)*100</f>
        <v>#DIV/0!</v>
      </c>
      <c r="L23" s="29" t="e">
        <f t="shared" si="8"/>
        <v>#DIV/0!</v>
      </c>
      <c r="M23" s="48"/>
      <c r="N23" s="16">
        <v>0</v>
      </c>
      <c r="O23" s="19">
        <v>0</v>
      </c>
      <c r="P23" s="19">
        <v>0</v>
      </c>
      <c r="Q23" s="19">
        <v>0</v>
      </c>
      <c r="R23" s="19"/>
      <c r="S23" s="56"/>
      <c r="T23" s="19"/>
      <c r="U23" s="19"/>
      <c r="V23" s="19"/>
      <c r="W23" s="19"/>
    </row>
    <row r="24" spans="3:23" x14ac:dyDescent="0.25">
      <c r="C24" s="21">
        <v>30</v>
      </c>
      <c r="D24" s="16">
        <v>0</v>
      </c>
      <c r="E24" s="16">
        <v>0</v>
      </c>
      <c r="F24" s="26">
        <f t="shared" si="6"/>
        <v>0</v>
      </c>
      <c r="G24" s="27" t="e">
        <f t="shared" si="7"/>
        <v>#DIV/0!</v>
      </c>
      <c r="H24" s="26">
        <f t="shared" si="9"/>
        <v>0</v>
      </c>
      <c r="I24" s="26">
        <f t="shared" si="10"/>
        <v>0</v>
      </c>
      <c r="J24" s="28" t="e">
        <f>(H24/H31)*100</f>
        <v>#DIV/0!</v>
      </c>
      <c r="K24" s="28" t="e">
        <f>(I24/I31)*100</f>
        <v>#DIV/0!</v>
      </c>
      <c r="L24" s="29" t="e">
        <f t="shared" si="8"/>
        <v>#DIV/0!</v>
      </c>
      <c r="M24" s="48"/>
      <c r="N24" s="58">
        <v>1</v>
      </c>
      <c r="O24" s="19">
        <v>10</v>
      </c>
      <c r="P24" s="53" t="e">
        <f>J22</f>
        <v>#DIV/0!</v>
      </c>
      <c r="Q24" s="53" t="e">
        <f>G22*100</f>
        <v>#DIV/0!</v>
      </c>
      <c r="R24" s="53"/>
      <c r="S24" s="56"/>
      <c r="T24" s="46"/>
      <c r="U24" s="19"/>
      <c r="V24" s="19"/>
      <c r="W24" s="19"/>
    </row>
    <row r="25" spans="3:23" x14ac:dyDescent="0.25">
      <c r="C25" s="21">
        <v>40</v>
      </c>
      <c r="D25" s="16">
        <v>0</v>
      </c>
      <c r="E25" s="16">
        <v>0</v>
      </c>
      <c r="F25" s="26">
        <f t="shared" si="6"/>
        <v>0</v>
      </c>
      <c r="G25" s="27" t="e">
        <f t="shared" si="7"/>
        <v>#DIV/0!</v>
      </c>
      <c r="H25" s="26">
        <f t="shared" si="9"/>
        <v>0</v>
      </c>
      <c r="I25" s="26">
        <f t="shared" si="10"/>
        <v>0</v>
      </c>
      <c r="J25" s="28" t="e">
        <f>(H25/H31)*100</f>
        <v>#DIV/0!</v>
      </c>
      <c r="K25" s="28" t="e">
        <f>(I25/I31)*100</f>
        <v>#DIV/0!</v>
      </c>
      <c r="L25" s="29" t="e">
        <f t="shared" si="8"/>
        <v>#DIV/0!</v>
      </c>
      <c r="M25" s="48"/>
      <c r="N25" s="58">
        <v>2</v>
      </c>
      <c r="O25" s="19">
        <v>20</v>
      </c>
      <c r="P25" s="53" t="e">
        <f t="shared" ref="P25:P33" si="11">J23</f>
        <v>#DIV/0!</v>
      </c>
      <c r="Q25" s="53" t="e">
        <f t="shared" ref="Q25:Q33" si="12">G23*100</f>
        <v>#DIV/0!</v>
      </c>
      <c r="R25" s="53"/>
      <c r="S25" s="56"/>
      <c r="T25" s="46"/>
      <c r="U25" s="47"/>
      <c r="V25" s="19"/>
      <c r="W25" s="19"/>
    </row>
    <row r="26" spans="3:23" x14ac:dyDescent="0.25">
      <c r="C26" s="21">
        <v>50</v>
      </c>
      <c r="D26" s="16">
        <v>0</v>
      </c>
      <c r="E26" s="16">
        <v>0</v>
      </c>
      <c r="F26" s="26">
        <f t="shared" si="6"/>
        <v>0</v>
      </c>
      <c r="G26" s="27" t="e">
        <f t="shared" si="7"/>
        <v>#DIV/0!</v>
      </c>
      <c r="H26" s="26">
        <f t="shared" si="9"/>
        <v>0</v>
      </c>
      <c r="I26" s="26">
        <f t="shared" si="10"/>
        <v>0</v>
      </c>
      <c r="J26" s="28" t="e">
        <f>(H26/H31)*100</f>
        <v>#DIV/0!</v>
      </c>
      <c r="K26" s="28" t="e">
        <f>(I26/I31)*100</f>
        <v>#DIV/0!</v>
      </c>
      <c r="L26" s="29" t="e">
        <f t="shared" si="8"/>
        <v>#DIV/0!</v>
      </c>
      <c r="M26" s="48"/>
      <c r="N26" s="58">
        <v>3</v>
      </c>
      <c r="O26" s="19">
        <v>30</v>
      </c>
      <c r="P26" s="53" t="e">
        <f t="shared" si="11"/>
        <v>#DIV/0!</v>
      </c>
      <c r="Q26" s="53" t="e">
        <f t="shared" si="12"/>
        <v>#DIV/0!</v>
      </c>
      <c r="R26" s="53"/>
      <c r="S26" s="60"/>
      <c r="U26" s="20"/>
      <c r="V26" s="19"/>
      <c r="W26" s="19"/>
    </row>
    <row r="27" spans="3:23" x14ac:dyDescent="0.25">
      <c r="C27" s="21">
        <v>60</v>
      </c>
      <c r="D27" s="16">
        <v>0</v>
      </c>
      <c r="E27" s="16">
        <v>0</v>
      </c>
      <c r="F27" s="26">
        <f t="shared" si="6"/>
        <v>0</v>
      </c>
      <c r="G27" s="27" t="e">
        <f t="shared" si="7"/>
        <v>#DIV/0!</v>
      </c>
      <c r="H27" s="26">
        <f t="shared" si="9"/>
        <v>0</v>
      </c>
      <c r="I27" s="26">
        <f t="shared" si="10"/>
        <v>0</v>
      </c>
      <c r="J27" s="28" t="e">
        <f>(H27/H31)*100</f>
        <v>#DIV/0!</v>
      </c>
      <c r="K27" s="28" t="e">
        <f>(I27/I31)*100</f>
        <v>#DIV/0!</v>
      </c>
      <c r="L27" s="29" t="e">
        <f t="shared" si="8"/>
        <v>#DIV/0!</v>
      </c>
      <c r="M27" s="48"/>
      <c r="N27" s="58">
        <v>4</v>
      </c>
      <c r="O27" s="19">
        <v>40</v>
      </c>
      <c r="P27" s="53" t="e">
        <f t="shared" si="11"/>
        <v>#DIV/0!</v>
      </c>
      <c r="Q27" s="53" t="e">
        <f t="shared" si="12"/>
        <v>#DIV/0!</v>
      </c>
      <c r="R27" s="53"/>
      <c r="S27" s="60"/>
      <c r="U27" s="20"/>
      <c r="V27" s="19"/>
      <c r="W27" s="19"/>
    </row>
    <row r="28" spans="3:23" x14ac:dyDescent="0.25">
      <c r="C28" s="21">
        <v>70</v>
      </c>
      <c r="D28" s="16">
        <v>0</v>
      </c>
      <c r="E28" s="16">
        <v>0</v>
      </c>
      <c r="F28" s="26">
        <f t="shared" si="6"/>
        <v>0</v>
      </c>
      <c r="G28" s="27" t="e">
        <f t="shared" si="7"/>
        <v>#DIV/0!</v>
      </c>
      <c r="H28" s="26">
        <f t="shared" si="9"/>
        <v>0</v>
      </c>
      <c r="I28" s="26">
        <f t="shared" si="10"/>
        <v>0</v>
      </c>
      <c r="J28" s="28" t="e">
        <f>(H28/H31)*100</f>
        <v>#DIV/0!</v>
      </c>
      <c r="K28" s="28" t="e">
        <f>(I28/I31)*100</f>
        <v>#DIV/0!</v>
      </c>
      <c r="L28" s="29" t="e">
        <f t="shared" si="8"/>
        <v>#DIV/0!</v>
      </c>
      <c r="M28" s="48"/>
      <c r="N28" s="58">
        <v>5</v>
      </c>
      <c r="O28" s="19">
        <v>50</v>
      </c>
      <c r="P28" s="53" t="e">
        <f t="shared" si="11"/>
        <v>#DIV/0!</v>
      </c>
      <c r="Q28" s="53" t="e">
        <f t="shared" si="12"/>
        <v>#DIV/0!</v>
      </c>
      <c r="R28" s="53"/>
      <c r="S28" s="60"/>
      <c r="U28" s="20"/>
      <c r="V28" s="19"/>
      <c r="W28" s="19"/>
    </row>
    <row r="29" spans="3:23" x14ac:dyDescent="0.25">
      <c r="C29" s="21">
        <v>80</v>
      </c>
      <c r="D29" s="16">
        <v>0</v>
      </c>
      <c r="E29" s="16">
        <v>0</v>
      </c>
      <c r="F29" s="26">
        <f t="shared" si="6"/>
        <v>0</v>
      </c>
      <c r="G29" s="27" t="e">
        <f t="shared" si="7"/>
        <v>#DIV/0!</v>
      </c>
      <c r="H29" s="26">
        <f t="shared" si="9"/>
        <v>0</v>
      </c>
      <c r="I29" s="26">
        <f t="shared" si="10"/>
        <v>0</v>
      </c>
      <c r="J29" s="28" t="e">
        <f>(H29/H31)*100</f>
        <v>#DIV/0!</v>
      </c>
      <c r="K29" s="28" t="e">
        <f>(I29/I31)*100</f>
        <v>#DIV/0!</v>
      </c>
      <c r="L29" s="29" t="e">
        <f t="shared" si="8"/>
        <v>#DIV/0!</v>
      </c>
      <c r="M29" s="48"/>
      <c r="N29" s="58">
        <v>6</v>
      </c>
      <c r="O29" s="19">
        <v>60</v>
      </c>
      <c r="P29" s="53" t="e">
        <f t="shared" si="11"/>
        <v>#DIV/0!</v>
      </c>
      <c r="Q29" s="53" t="e">
        <f t="shared" si="12"/>
        <v>#DIV/0!</v>
      </c>
      <c r="R29" s="53"/>
      <c r="S29" s="60"/>
      <c r="U29" s="20"/>
      <c r="V29" s="19"/>
    </row>
    <row r="30" spans="3:23" x14ac:dyDescent="0.25">
      <c r="C30" s="21">
        <v>90</v>
      </c>
      <c r="D30" s="16">
        <v>0</v>
      </c>
      <c r="E30" s="16">
        <v>0</v>
      </c>
      <c r="F30" s="26">
        <f t="shared" si="6"/>
        <v>0</v>
      </c>
      <c r="G30" s="27" t="e">
        <f t="shared" si="7"/>
        <v>#DIV/0!</v>
      </c>
      <c r="H30" s="26">
        <f t="shared" si="9"/>
        <v>0</v>
      </c>
      <c r="I30" s="26">
        <f t="shared" si="10"/>
        <v>0</v>
      </c>
      <c r="J30" s="28" t="e">
        <f>(H30/H31)*100</f>
        <v>#DIV/0!</v>
      </c>
      <c r="K30" s="28" t="e">
        <f>(I30/I31)*100</f>
        <v>#DIV/0!</v>
      </c>
      <c r="L30" s="29" t="e">
        <f t="shared" si="8"/>
        <v>#DIV/0!</v>
      </c>
      <c r="M30" s="48"/>
      <c r="N30" s="58">
        <v>7</v>
      </c>
      <c r="O30" s="19">
        <v>70</v>
      </c>
      <c r="P30" s="53" t="e">
        <f t="shared" si="11"/>
        <v>#DIV/0!</v>
      </c>
      <c r="Q30" s="53" t="e">
        <f t="shared" si="12"/>
        <v>#DIV/0!</v>
      </c>
      <c r="R30" s="53"/>
      <c r="S30" s="60"/>
      <c r="V30" s="20"/>
    </row>
    <row r="31" spans="3:23" x14ac:dyDescent="0.25">
      <c r="C31" s="21" t="s">
        <v>81</v>
      </c>
      <c r="D31" s="16">
        <v>0</v>
      </c>
      <c r="E31" s="16">
        <v>0</v>
      </c>
      <c r="F31" s="30">
        <f t="shared" si="6"/>
        <v>0</v>
      </c>
      <c r="G31" s="31" t="e">
        <f t="shared" si="7"/>
        <v>#DIV/0!</v>
      </c>
      <c r="H31" s="30">
        <f t="shared" si="9"/>
        <v>0</v>
      </c>
      <c r="I31" s="30">
        <f t="shared" si="10"/>
        <v>0</v>
      </c>
      <c r="J31" s="32" t="e">
        <f>(H31/H31)*100</f>
        <v>#DIV/0!</v>
      </c>
      <c r="K31" s="32" t="e">
        <f>(I31/I31)*100</f>
        <v>#DIV/0!</v>
      </c>
      <c r="L31" s="33" t="e">
        <f t="shared" si="8"/>
        <v>#DIV/0!</v>
      </c>
      <c r="M31" s="48"/>
      <c r="N31" s="58">
        <v>8</v>
      </c>
      <c r="O31" s="19">
        <v>80</v>
      </c>
      <c r="P31" s="53" t="e">
        <f t="shared" si="11"/>
        <v>#DIV/0!</v>
      </c>
      <c r="Q31" s="53" t="e">
        <f t="shared" si="12"/>
        <v>#DIV/0!</v>
      </c>
      <c r="R31" s="53"/>
      <c r="S31" s="48"/>
      <c r="V31" s="20"/>
    </row>
    <row r="32" spans="3:23" x14ac:dyDescent="0.25">
      <c r="C32" s="34" t="s">
        <v>82</v>
      </c>
      <c r="D32" s="35">
        <f>SUM(D22:D31)</f>
        <v>0</v>
      </c>
      <c r="E32" s="35">
        <f>SUM(E22:E31)</f>
        <v>0</v>
      </c>
      <c r="F32" s="35">
        <f>SUM(F22:F31)</f>
        <v>0</v>
      </c>
      <c r="G32" s="36" t="e">
        <f t="shared" si="7"/>
        <v>#DIV/0!</v>
      </c>
      <c r="H32" s="37"/>
      <c r="I32" s="37"/>
      <c r="J32" s="37"/>
      <c r="K32" s="37"/>
      <c r="L32" s="38"/>
      <c r="M32" s="48"/>
      <c r="N32" s="58">
        <v>9</v>
      </c>
      <c r="O32" s="19">
        <v>90</v>
      </c>
      <c r="P32" s="53" t="e">
        <f t="shared" si="11"/>
        <v>#DIV/0!</v>
      </c>
      <c r="Q32" s="53" t="e">
        <f t="shared" si="12"/>
        <v>#DIV/0!</v>
      </c>
      <c r="R32" s="53"/>
      <c r="U32" s="20"/>
      <c r="V32" s="19"/>
      <c r="W32" s="19"/>
    </row>
    <row r="33" spans="2:28" x14ac:dyDescent="0.25">
      <c r="C33" s="39"/>
      <c r="D33" s="40"/>
      <c r="E33" s="40"/>
      <c r="F33" s="40"/>
      <c r="G33" s="40"/>
      <c r="H33" s="40"/>
      <c r="I33" s="40"/>
      <c r="J33" s="40"/>
      <c r="K33" s="41" t="s">
        <v>83</v>
      </c>
      <c r="L33" s="42" t="e">
        <f>MAX(L22:L31)</f>
        <v>#DIV/0!</v>
      </c>
      <c r="M33" s="48"/>
      <c r="N33" s="58">
        <v>10</v>
      </c>
      <c r="O33" s="19">
        <v>100</v>
      </c>
      <c r="P33" s="53" t="e">
        <f t="shared" si="11"/>
        <v>#DIV/0!</v>
      </c>
      <c r="Q33" s="53" t="e">
        <f t="shared" si="12"/>
        <v>#DIV/0!</v>
      </c>
      <c r="R33" s="53"/>
      <c r="U33" s="20"/>
      <c r="V33" s="19"/>
      <c r="W33" s="19"/>
    </row>
    <row r="34" spans="2:28" x14ac:dyDescent="0.25">
      <c r="N34" s="19"/>
      <c r="P34" s="44"/>
      <c r="Q34" s="45"/>
      <c r="R34" s="45"/>
      <c r="S34" s="45"/>
      <c r="T34" s="45"/>
      <c r="U34" s="45"/>
      <c r="V34" s="45"/>
    </row>
    <row r="35" spans="2:28" x14ac:dyDescent="0.25">
      <c r="N35" s="19"/>
      <c r="P35" s="44"/>
      <c r="Q35" s="45"/>
      <c r="R35" s="45"/>
      <c r="S35" s="45"/>
      <c r="T35" s="45"/>
      <c r="U35" s="45"/>
      <c r="V35" s="45"/>
    </row>
    <row r="36" spans="2:28" x14ac:dyDescent="0.25">
      <c r="N36" s="19"/>
      <c r="O36" s="44"/>
      <c r="P36" s="45"/>
      <c r="Q36" s="44"/>
      <c r="R36" s="45"/>
      <c r="S36" s="45"/>
      <c r="T36" s="45"/>
      <c r="U36" s="45"/>
      <c r="V36" s="45"/>
      <c r="W36" s="45"/>
      <c r="X36" s="45"/>
      <c r="Y36" s="45"/>
      <c r="Z36" s="45"/>
    </row>
    <row r="37" spans="2:28" x14ac:dyDescent="0.25">
      <c r="N37" s="19"/>
      <c r="O37" s="44"/>
      <c r="P37" s="45"/>
      <c r="Q37" s="44"/>
      <c r="R37" s="45"/>
      <c r="S37" s="45"/>
      <c r="T37" s="45"/>
      <c r="U37" s="45"/>
      <c r="V37" s="45"/>
      <c r="W37" s="45"/>
      <c r="X37" s="45"/>
      <c r="Y37" s="45"/>
      <c r="Z37" s="45"/>
    </row>
    <row r="38" spans="2:28" x14ac:dyDescent="0.25">
      <c r="N38" s="19"/>
      <c r="O38" s="44"/>
      <c r="P38" s="45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 spans="2:28" x14ac:dyDescent="0.25">
      <c r="N39" s="19"/>
      <c r="O39" s="44"/>
      <c r="P39" s="45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 spans="2:28" x14ac:dyDescent="0.25">
      <c r="N40" s="19"/>
      <c r="O40" s="44"/>
      <c r="P40" s="45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 spans="2:28" x14ac:dyDescent="0.25">
      <c r="O41" s="44"/>
      <c r="P41" s="45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2:28" x14ac:dyDescent="0.25">
      <c r="O42" s="44"/>
      <c r="P42" s="45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2:28" x14ac:dyDescent="0.25">
      <c r="O43" s="44"/>
      <c r="P43" s="45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2:28" x14ac:dyDescent="0.25">
      <c r="O44" s="44"/>
      <c r="P44" s="45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2:28" x14ac:dyDescent="0.25">
      <c r="O45" s="44"/>
      <c r="P45" s="45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2:28" x14ac:dyDescent="0.25">
      <c r="O46" s="44"/>
      <c r="P46" s="45"/>
      <c r="Q46" s="50"/>
      <c r="R46" s="51"/>
      <c r="S46" s="51"/>
      <c r="T46" s="51"/>
      <c r="U46" s="51"/>
      <c r="V46" s="51"/>
      <c r="W46" s="45"/>
      <c r="X46" s="45"/>
      <c r="Y46" s="45"/>
      <c r="Z46" s="45"/>
      <c r="AA46" s="45"/>
      <c r="AB46" s="45"/>
    </row>
    <row r="47" spans="2:28" x14ac:dyDescent="0.25">
      <c r="O47" s="44"/>
      <c r="P47" s="45"/>
      <c r="Q47" s="50"/>
      <c r="R47" s="51"/>
      <c r="S47" s="51"/>
      <c r="T47" s="51"/>
      <c r="U47" s="51"/>
      <c r="V47" s="51"/>
      <c r="W47" s="45"/>
      <c r="X47" s="45"/>
      <c r="Y47" s="45"/>
      <c r="Z47" s="45"/>
      <c r="AA47" s="45"/>
      <c r="AB47" s="45"/>
    </row>
    <row r="48" spans="2:28" x14ac:dyDescent="0.25">
      <c r="B48" s="45"/>
      <c r="M48" s="45"/>
      <c r="Q48" s="50"/>
      <c r="R48" s="51"/>
      <c r="S48" s="51"/>
      <c r="T48" s="51"/>
      <c r="U48" s="51"/>
      <c r="V48" s="51"/>
      <c r="W48" s="45"/>
      <c r="X48" s="51"/>
      <c r="Y48" s="51"/>
      <c r="Z48" s="45"/>
      <c r="AA48" s="45"/>
      <c r="AB48" s="45"/>
    </row>
    <row r="49" spans="1:28" x14ac:dyDescent="0.25">
      <c r="B49" s="45"/>
      <c r="M49" s="45"/>
      <c r="Q49" s="50"/>
      <c r="R49" s="51"/>
      <c r="S49" s="51"/>
      <c r="T49" s="51"/>
      <c r="U49" s="51"/>
      <c r="V49" s="51"/>
      <c r="W49" s="45"/>
      <c r="X49" s="51"/>
      <c r="Y49" s="51"/>
      <c r="Z49" s="45"/>
      <c r="AA49" s="45"/>
      <c r="AB49" s="45"/>
    </row>
    <row r="50" spans="1:28" x14ac:dyDescent="0.25">
      <c r="A50" s="45"/>
      <c r="B50" s="45"/>
      <c r="Q50" s="50"/>
      <c r="R50" s="51"/>
      <c r="S50" s="51"/>
      <c r="T50" s="51"/>
      <c r="U50" s="51"/>
      <c r="V50" s="51"/>
      <c r="W50" s="45"/>
      <c r="X50" s="51"/>
      <c r="Y50" s="51"/>
      <c r="AA50" s="45"/>
    </row>
    <row r="51" spans="1:28" x14ac:dyDescent="0.25">
      <c r="A51" s="44"/>
      <c r="B51" s="45"/>
      <c r="Q51" s="50"/>
      <c r="R51" s="51"/>
      <c r="S51" s="51"/>
      <c r="T51" s="51"/>
      <c r="U51" s="51"/>
      <c r="V51" s="51"/>
      <c r="W51" s="45"/>
      <c r="X51" s="51"/>
      <c r="Y51" s="51"/>
      <c r="AA51" s="45"/>
    </row>
    <row r="52" spans="1:28" x14ac:dyDescent="0.25">
      <c r="A52" s="44"/>
      <c r="B52" s="45"/>
      <c r="Q52" s="50"/>
      <c r="R52" s="51"/>
      <c r="S52" s="51"/>
      <c r="T52" s="51"/>
      <c r="U52" s="51"/>
      <c r="V52" s="51"/>
      <c r="W52" s="45"/>
      <c r="X52" s="51"/>
      <c r="Y52" s="51"/>
      <c r="AA52" s="45"/>
    </row>
    <row r="53" spans="1:28" x14ac:dyDescent="0.25">
      <c r="A53" s="44"/>
      <c r="B53" s="45"/>
      <c r="Q53" s="50"/>
      <c r="R53" s="51"/>
      <c r="S53" s="51"/>
      <c r="T53" s="51"/>
      <c r="U53" s="51"/>
      <c r="V53" s="51"/>
      <c r="W53" s="45"/>
      <c r="X53" s="51"/>
      <c r="Y53" s="51"/>
      <c r="AA53" s="45"/>
    </row>
    <row r="54" spans="1:28" x14ac:dyDescent="0.25">
      <c r="A54" s="44"/>
      <c r="B54" s="45"/>
      <c r="Q54" s="50"/>
      <c r="R54" s="51"/>
      <c r="S54" s="51"/>
      <c r="T54" s="51"/>
      <c r="U54" s="51"/>
      <c r="V54" s="51"/>
      <c r="W54" s="45"/>
      <c r="X54" s="51"/>
      <c r="Y54" s="51"/>
      <c r="AA54" s="45"/>
    </row>
    <row r="55" spans="1:28" x14ac:dyDescent="0.25">
      <c r="A55" s="44"/>
      <c r="B55" s="45"/>
      <c r="Q55" s="50"/>
      <c r="R55" s="51"/>
      <c r="S55" s="51"/>
      <c r="T55" s="51"/>
      <c r="U55" s="51"/>
      <c r="V55" s="51"/>
      <c r="W55" s="45"/>
      <c r="X55" s="51"/>
      <c r="Y55" s="51"/>
      <c r="AA55" s="45"/>
    </row>
    <row r="56" spans="1:28" x14ac:dyDescent="0.25">
      <c r="A56" s="44"/>
      <c r="B56" s="45"/>
      <c r="W56" s="51"/>
      <c r="X56" s="51"/>
      <c r="Y56" s="51"/>
      <c r="AA56" s="45"/>
    </row>
    <row r="57" spans="1:28" x14ac:dyDescent="0.25">
      <c r="A57" s="44"/>
      <c r="B57" s="45"/>
      <c r="W57" s="51"/>
      <c r="X57" s="51"/>
      <c r="Y57" s="51"/>
      <c r="AA57" s="45"/>
    </row>
    <row r="58" spans="1:28" x14ac:dyDescent="0.25">
      <c r="A58" s="44"/>
      <c r="B58" s="45"/>
    </row>
    <row r="59" spans="1:28" x14ac:dyDescent="0.25">
      <c r="A59" s="44"/>
    </row>
    <row r="60" spans="1:28" x14ac:dyDescent="0.25">
      <c r="A60" s="44"/>
    </row>
  </sheetData>
  <mergeCells count="1">
    <mergeCell ref="B1:AA1"/>
  </mergeCells>
  <conditionalFormatting sqref="E5:E14">
    <cfRule type="dataBar" priority="8">
      <dataBar>
        <cfvo type="min"/>
        <cfvo type="max"/>
        <color rgb="FFFFB628"/>
      </dataBar>
    </cfRule>
  </conditionalFormatting>
  <conditionalFormatting sqref="G5:G14">
    <cfRule type="dataBar" priority="7">
      <dataBar>
        <cfvo type="min"/>
        <cfvo type="max"/>
        <color rgb="FF008AEF"/>
      </dataBar>
    </cfRule>
  </conditionalFormatting>
  <conditionalFormatting sqref="L5:L14">
    <cfRule type="top10" dxfId="4" priority="6" rank="1"/>
  </conditionalFormatting>
  <conditionalFormatting sqref="D5:D14">
    <cfRule type="dataBar" priority="5">
      <dataBar>
        <cfvo type="min"/>
        <cfvo type="max"/>
        <color rgb="FFFFB628"/>
      </dataBar>
    </cfRule>
  </conditionalFormatting>
  <conditionalFormatting sqref="E22:E31">
    <cfRule type="dataBar" priority="4">
      <dataBar>
        <cfvo type="min"/>
        <cfvo type="max"/>
        <color rgb="FFFFB628"/>
      </dataBar>
    </cfRule>
  </conditionalFormatting>
  <conditionalFormatting sqref="G22:G31">
    <cfRule type="dataBar" priority="3">
      <dataBar>
        <cfvo type="min"/>
        <cfvo type="max"/>
        <color rgb="FF008AEF"/>
      </dataBar>
    </cfRule>
  </conditionalFormatting>
  <conditionalFormatting sqref="L22:L31">
    <cfRule type="top10" dxfId="3" priority="2" rank="1"/>
  </conditionalFormatting>
  <conditionalFormatting sqref="D22:D31">
    <cfRule type="dataBar" priority="1">
      <dataBar>
        <cfvo type="min"/>
        <cfvo type="max"/>
        <color rgb="FFFFB628"/>
      </dataBar>
    </cfRule>
  </conditionalFormatting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10"/>
  <sheetViews>
    <sheetView showGridLines="0" workbookViewId="0">
      <selection activeCell="L24" sqref="L24"/>
    </sheetView>
  </sheetViews>
  <sheetFormatPr baseColWidth="10" defaultRowHeight="15" x14ac:dyDescent="0.2"/>
  <cols>
    <col min="2" max="2" width="24" customWidth="1"/>
    <col min="3" max="3" width="14.83203125" customWidth="1"/>
    <col min="4" max="4" width="25.5" customWidth="1"/>
    <col min="5" max="5" width="26.5" customWidth="1"/>
    <col min="6" max="6" width="23.1640625" bestFit="1" customWidth="1"/>
    <col min="7" max="7" width="16" customWidth="1"/>
    <col min="8" max="8" width="8.5" bestFit="1" customWidth="1"/>
    <col min="9" max="9" width="12.1640625" bestFit="1" customWidth="1"/>
    <col min="10" max="10" width="11.33203125" bestFit="1" customWidth="1"/>
    <col min="11" max="11" width="16.5" bestFit="1" customWidth="1"/>
    <col min="12" max="12" width="22.1640625" bestFit="1" customWidth="1"/>
    <col min="13" max="13" width="16.5" bestFit="1" customWidth="1"/>
    <col min="14" max="14" width="22.1640625" bestFit="1" customWidth="1"/>
    <col min="15" max="15" width="9.1640625" bestFit="1" customWidth="1"/>
  </cols>
  <sheetData>
    <row r="1" spans="1:21" ht="27" thickBot="1" x14ac:dyDescent="0.35">
      <c r="A1" s="118" t="s">
        <v>10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20"/>
      <c r="P1" s="61"/>
      <c r="Q1" s="61"/>
      <c r="R1" s="61"/>
      <c r="S1" s="61"/>
      <c r="T1" s="61"/>
      <c r="U1" s="61"/>
    </row>
    <row r="4" spans="1:21" ht="21" x14ac:dyDescent="0.25">
      <c r="A4" s="10" t="s">
        <v>84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L4" s="110" t="s">
        <v>10</v>
      </c>
      <c r="M4" s="106"/>
    </row>
    <row r="5" spans="1:21" x14ac:dyDescent="0.2">
      <c r="A5" s="54"/>
      <c r="B5" s="54"/>
      <c r="C5" s="54"/>
      <c r="D5" s="54"/>
      <c r="E5" s="54"/>
      <c r="F5" s="54"/>
    </row>
    <row r="6" spans="1:21" x14ac:dyDescent="0.2">
      <c r="A6" s="54"/>
      <c r="B6" s="54"/>
      <c r="C6" s="54"/>
      <c r="D6" s="54"/>
      <c r="E6" s="54"/>
      <c r="F6" s="54"/>
    </row>
    <row r="7" spans="1:21" x14ac:dyDescent="0.2">
      <c r="A7" s="54"/>
      <c r="B7" s="54"/>
      <c r="C7" s="54"/>
      <c r="D7" s="54"/>
      <c r="E7" s="54"/>
      <c r="F7" s="54"/>
    </row>
    <row r="8" spans="1:21" x14ac:dyDescent="0.2">
      <c r="A8" s="54"/>
      <c r="B8" s="54"/>
      <c r="C8" s="54"/>
      <c r="D8" s="54"/>
      <c r="E8" s="54"/>
      <c r="F8" s="54"/>
    </row>
    <row r="9" spans="1:21" x14ac:dyDescent="0.2">
      <c r="A9" s="54"/>
      <c r="B9" s="54"/>
      <c r="C9" s="54"/>
      <c r="D9" s="54"/>
      <c r="E9" s="54"/>
      <c r="F9" s="54"/>
    </row>
    <row r="10" spans="1:21" x14ac:dyDescent="0.2">
      <c r="A10" s="54"/>
      <c r="B10" s="54"/>
      <c r="C10" s="54"/>
      <c r="D10" s="54"/>
      <c r="E10" s="54"/>
      <c r="F10" s="54"/>
    </row>
    <row r="11" spans="1:21" x14ac:dyDescent="0.2">
      <c r="A11" s="54"/>
      <c r="B11" s="54"/>
      <c r="C11" s="54"/>
      <c r="D11" s="54"/>
      <c r="E11" s="54"/>
      <c r="F11" s="54"/>
    </row>
    <row r="12" spans="1:21" x14ac:dyDescent="0.2">
      <c r="A12" s="54"/>
      <c r="B12" s="54"/>
      <c r="C12" s="54"/>
      <c r="D12" s="54"/>
      <c r="E12" s="54"/>
      <c r="F12" s="54"/>
    </row>
    <row r="13" spans="1:21" x14ac:dyDescent="0.2">
      <c r="A13" s="54"/>
      <c r="B13" s="54"/>
      <c r="C13" s="54"/>
      <c r="D13" s="54"/>
      <c r="E13" s="54"/>
      <c r="F13" s="54"/>
    </row>
    <row r="14" spans="1:21" x14ac:dyDescent="0.2">
      <c r="A14" s="54"/>
      <c r="B14" s="54"/>
      <c r="C14" s="54"/>
      <c r="D14" s="54"/>
      <c r="E14" s="54"/>
      <c r="F14" s="54"/>
    </row>
    <row r="57" spans="12:13" ht="21" x14ac:dyDescent="0.25">
      <c r="L57" s="110" t="s">
        <v>90</v>
      </c>
      <c r="M57" s="106"/>
    </row>
    <row r="110" spans="12:13" ht="21" x14ac:dyDescent="0.25">
      <c r="L110" s="110" t="s">
        <v>91</v>
      </c>
      <c r="M110" s="106"/>
    </row>
  </sheetData>
  <mergeCells count="4">
    <mergeCell ref="A1:O1"/>
    <mergeCell ref="L4:M4"/>
    <mergeCell ref="L57:M57"/>
    <mergeCell ref="L110:M1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44"/>
  <sheetViews>
    <sheetView showGridLines="0" workbookViewId="0">
      <selection activeCell="D24" sqref="D24"/>
    </sheetView>
  </sheetViews>
  <sheetFormatPr baseColWidth="10" defaultRowHeight="15" x14ac:dyDescent="0.2"/>
  <cols>
    <col min="1" max="1" width="15.83203125" bestFit="1" customWidth="1"/>
    <col min="2" max="2" width="19.6640625" bestFit="1" customWidth="1"/>
    <col min="3" max="3" width="19.33203125" bestFit="1" customWidth="1"/>
    <col min="4" max="4" width="13.83203125" bestFit="1" customWidth="1"/>
    <col min="5" max="5" width="12.1640625" bestFit="1" customWidth="1"/>
    <col min="6" max="6" width="13.83203125" bestFit="1" customWidth="1"/>
    <col min="7" max="7" width="12.1640625" bestFit="1" customWidth="1"/>
    <col min="8" max="8" width="10.1640625" bestFit="1" customWidth="1"/>
    <col min="9" max="9" width="13.83203125" bestFit="1" customWidth="1"/>
    <col min="10" max="10" width="9.6640625" bestFit="1" customWidth="1"/>
    <col min="11" max="11" width="10.1640625" bestFit="1" customWidth="1"/>
  </cols>
  <sheetData>
    <row r="1" spans="1:26" ht="27" thickBot="1" x14ac:dyDescent="0.35">
      <c r="A1" s="141" t="s">
        <v>95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3"/>
    </row>
    <row r="2" spans="1:26" ht="26" x14ac:dyDescent="0.3">
      <c r="A2" s="67"/>
    </row>
    <row r="3" spans="1:26" ht="26" x14ac:dyDescent="0.3">
      <c r="A3" s="117" t="s">
        <v>103</v>
      </c>
      <c r="B3" s="117"/>
      <c r="C3" s="117"/>
      <c r="D3" s="61"/>
      <c r="E3" s="61"/>
      <c r="F3" s="61"/>
    </row>
    <row r="4" spans="1:26" ht="16" thickBot="1" x14ac:dyDescent="0.25"/>
    <row r="5" spans="1:26" ht="22" thickBot="1" x14ac:dyDescent="0.3">
      <c r="A5" s="125" t="s">
        <v>104</v>
      </c>
      <c r="B5" s="123" t="s">
        <v>105</v>
      </c>
      <c r="C5" s="124"/>
      <c r="D5" s="122"/>
      <c r="E5" s="122"/>
      <c r="F5" s="122"/>
      <c r="G5" s="122"/>
    </row>
    <row r="6" spans="1:26" ht="22" thickBot="1" x14ac:dyDescent="0.25">
      <c r="A6" s="126"/>
      <c r="B6" s="74" t="s">
        <v>86</v>
      </c>
      <c r="C6" s="75" t="s">
        <v>87</v>
      </c>
      <c r="D6" s="94"/>
      <c r="E6" s="94"/>
      <c r="F6" s="94"/>
      <c r="G6" s="94"/>
      <c r="H6" s="63"/>
      <c r="I6" s="63"/>
      <c r="J6" s="63"/>
      <c r="K6" s="63"/>
      <c r="L6" s="63"/>
      <c r="M6" s="63"/>
      <c r="N6" s="63"/>
      <c r="O6" s="93">
        <v>10</v>
      </c>
      <c r="P6" s="138"/>
      <c r="Q6" s="138"/>
      <c r="R6" s="63"/>
      <c r="S6" s="63"/>
      <c r="T6" s="63"/>
      <c r="U6" s="63"/>
      <c r="V6" s="63"/>
      <c r="W6" s="63"/>
      <c r="X6" s="63"/>
      <c r="Y6" s="63"/>
      <c r="Z6" s="63"/>
    </row>
    <row r="7" spans="1:26" ht="21" x14ac:dyDescent="0.25">
      <c r="A7" s="76" t="s">
        <v>106</v>
      </c>
      <c r="B7" s="68"/>
      <c r="C7" s="69"/>
      <c r="D7" s="95"/>
      <c r="E7" s="95"/>
      <c r="F7" s="95"/>
      <c r="G7" s="95"/>
      <c r="H7" s="64"/>
      <c r="I7" s="64"/>
      <c r="J7" s="64"/>
      <c r="K7" s="64"/>
      <c r="L7" s="64"/>
      <c r="M7" s="64"/>
      <c r="N7" s="64"/>
      <c r="O7" s="93">
        <v>20</v>
      </c>
      <c r="P7" s="121"/>
      <c r="Q7" s="121"/>
      <c r="R7" s="64"/>
      <c r="S7" s="64"/>
      <c r="T7" s="64"/>
      <c r="U7" s="64"/>
      <c r="V7" s="64"/>
      <c r="W7" s="64"/>
      <c r="X7" s="64"/>
      <c r="Y7" s="64"/>
      <c r="Z7" s="64"/>
    </row>
    <row r="8" spans="1:26" ht="21" x14ac:dyDescent="0.25">
      <c r="A8" s="77">
        <v>20</v>
      </c>
      <c r="B8" s="70"/>
      <c r="C8" s="71"/>
      <c r="D8" s="95"/>
      <c r="E8" s="95"/>
      <c r="F8" s="95"/>
      <c r="G8" s="95"/>
      <c r="H8" s="64"/>
      <c r="I8" s="64"/>
      <c r="J8" s="64"/>
      <c r="K8" s="64"/>
      <c r="L8" s="64"/>
      <c r="M8" s="64"/>
      <c r="N8" s="64"/>
      <c r="O8" s="93">
        <v>30</v>
      </c>
      <c r="P8" s="121"/>
      <c r="Q8" s="121"/>
      <c r="R8" s="64"/>
      <c r="S8" s="64"/>
      <c r="T8" s="64"/>
      <c r="U8" s="64"/>
      <c r="V8" s="64"/>
      <c r="W8" s="64"/>
      <c r="X8" s="64"/>
      <c r="Y8" s="64"/>
      <c r="Z8" s="64"/>
    </row>
    <row r="9" spans="1:26" ht="21" x14ac:dyDescent="0.25">
      <c r="A9" s="77">
        <v>30</v>
      </c>
      <c r="B9" s="70"/>
      <c r="C9" s="71"/>
      <c r="D9" s="95"/>
      <c r="E9" s="95"/>
      <c r="F9" s="95"/>
      <c r="G9" s="95"/>
      <c r="H9" s="63"/>
      <c r="I9" s="63"/>
      <c r="J9" s="63"/>
      <c r="K9" s="63"/>
      <c r="L9" s="63"/>
      <c r="M9" s="63"/>
      <c r="N9" s="63"/>
      <c r="O9" s="93">
        <v>40</v>
      </c>
      <c r="P9" s="138"/>
      <c r="Q9" s="138"/>
      <c r="R9" s="63"/>
      <c r="S9" s="63"/>
      <c r="T9" s="63"/>
      <c r="U9" s="63"/>
      <c r="V9" s="63"/>
      <c r="W9" s="63"/>
      <c r="X9" s="63"/>
      <c r="Y9" s="63"/>
      <c r="Z9" s="63"/>
    </row>
    <row r="10" spans="1:26" ht="16" customHeight="1" x14ac:dyDescent="0.25">
      <c r="A10" s="77">
        <v>40</v>
      </c>
      <c r="B10" s="70"/>
      <c r="C10" s="71"/>
      <c r="D10" s="95"/>
      <c r="E10" s="95"/>
      <c r="F10" s="95"/>
      <c r="G10" s="95"/>
      <c r="J10" s="64"/>
      <c r="K10" s="64"/>
      <c r="L10" s="64"/>
      <c r="M10" s="64"/>
      <c r="N10" s="64"/>
      <c r="O10" s="93">
        <v>50</v>
      </c>
      <c r="P10" s="121"/>
      <c r="Q10" s="121"/>
      <c r="R10" s="64"/>
      <c r="S10" s="64"/>
      <c r="T10" s="64"/>
      <c r="U10" s="64"/>
      <c r="V10" s="64"/>
      <c r="W10" s="64"/>
      <c r="X10" s="64"/>
      <c r="Y10" s="64"/>
      <c r="Z10" s="64"/>
    </row>
    <row r="11" spans="1:26" ht="21" x14ac:dyDescent="0.25">
      <c r="A11" s="77">
        <v>50</v>
      </c>
      <c r="B11" s="70"/>
      <c r="C11" s="71"/>
      <c r="D11" s="95"/>
      <c r="E11" s="95"/>
      <c r="F11" s="95"/>
      <c r="G11" s="95"/>
      <c r="J11" s="64"/>
      <c r="K11" s="64"/>
      <c r="L11" s="64"/>
      <c r="M11" s="64"/>
      <c r="N11" s="63"/>
      <c r="O11" s="93">
        <v>60</v>
      </c>
      <c r="P11" s="138"/>
      <c r="Q11" s="138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21" x14ac:dyDescent="0.25">
      <c r="A12" s="77">
        <v>60</v>
      </c>
      <c r="B12" s="70"/>
      <c r="C12" s="71"/>
      <c r="D12" s="95"/>
      <c r="E12" s="95"/>
      <c r="F12" s="95"/>
      <c r="G12" s="95"/>
      <c r="J12" s="64"/>
      <c r="K12" s="64"/>
      <c r="L12" s="64"/>
      <c r="M12" s="64"/>
      <c r="N12" s="63"/>
      <c r="O12" s="93">
        <v>70</v>
      </c>
      <c r="P12" s="138"/>
      <c r="Q12" s="138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21" x14ac:dyDescent="0.25">
      <c r="A13" s="77">
        <v>70</v>
      </c>
      <c r="B13" s="70"/>
      <c r="C13" s="71"/>
      <c r="D13" s="95"/>
      <c r="E13" s="95"/>
      <c r="F13" s="95"/>
      <c r="G13" s="95"/>
      <c r="J13" s="64"/>
      <c r="K13" s="64"/>
      <c r="L13" s="64"/>
      <c r="M13" s="64"/>
      <c r="N13" s="63"/>
      <c r="O13" s="93">
        <v>80</v>
      </c>
      <c r="P13" s="138"/>
      <c r="Q13" s="138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21" x14ac:dyDescent="0.25">
      <c r="A14" s="77">
        <v>80</v>
      </c>
      <c r="B14" s="70"/>
      <c r="C14" s="71"/>
      <c r="D14" s="95"/>
      <c r="E14" s="95"/>
      <c r="F14" s="95"/>
      <c r="G14" s="95"/>
      <c r="J14" s="64"/>
      <c r="K14" s="64"/>
      <c r="L14" s="64"/>
      <c r="M14" s="64"/>
      <c r="N14" s="63"/>
      <c r="O14" s="93">
        <v>90</v>
      </c>
      <c r="P14" s="138"/>
      <c r="Q14" s="138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21" x14ac:dyDescent="0.25">
      <c r="A15" s="77">
        <v>90</v>
      </c>
      <c r="B15" s="70"/>
      <c r="C15" s="71"/>
      <c r="D15" s="95"/>
      <c r="E15" s="95"/>
      <c r="F15" s="95"/>
      <c r="G15" s="95"/>
      <c r="J15" s="64"/>
      <c r="K15" s="64"/>
      <c r="L15" s="64"/>
      <c r="M15" s="64"/>
      <c r="N15" s="63"/>
      <c r="O15" s="93">
        <v>100</v>
      </c>
      <c r="P15" s="138"/>
      <c r="Q15" s="138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22" thickBot="1" x14ac:dyDescent="0.3">
      <c r="A16" s="78" t="s">
        <v>107</v>
      </c>
      <c r="B16" s="72"/>
      <c r="C16" s="73"/>
      <c r="D16" s="95"/>
      <c r="E16" s="95"/>
      <c r="F16" s="95"/>
      <c r="G16" s="95"/>
      <c r="J16" s="64"/>
      <c r="K16" s="64"/>
      <c r="L16" s="64"/>
      <c r="M16" s="64"/>
      <c r="N16" s="63"/>
      <c r="O16" s="63"/>
      <c r="P16" s="138"/>
      <c r="Q16" s="138"/>
      <c r="R16" s="63"/>
      <c r="S16" s="63"/>
      <c r="T16" s="63"/>
      <c r="U16" s="63"/>
      <c r="V16" s="63"/>
      <c r="W16" s="63"/>
      <c r="X16" s="63"/>
      <c r="Y16" s="63"/>
      <c r="Z16" s="63"/>
    </row>
    <row r="17" spans="1:26" x14ac:dyDescent="0.2">
      <c r="A17" s="138"/>
      <c r="B17" s="138"/>
      <c r="J17" s="64"/>
      <c r="K17" s="64"/>
      <c r="L17" s="64"/>
      <c r="M17" s="64"/>
      <c r="N17" s="63"/>
      <c r="O17" s="63"/>
      <c r="P17" s="138"/>
      <c r="Q17" s="138"/>
      <c r="R17" s="63"/>
      <c r="S17" s="63"/>
      <c r="T17" s="63"/>
      <c r="U17" s="63"/>
      <c r="V17" s="63"/>
      <c r="W17" s="63"/>
      <c r="X17" s="63"/>
      <c r="Y17" s="63"/>
      <c r="Z17" s="63"/>
    </row>
    <row r="18" spans="1:26" x14ac:dyDescent="0.2">
      <c r="A18" s="138"/>
      <c r="B18" s="138"/>
      <c r="J18" s="64"/>
      <c r="K18" s="64"/>
      <c r="L18" s="64"/>
      <c r="M18" s="64"/>
      <c r="N18" s="63"/>
      <c r="O18" s="63"/>
      <c r="P18" s="138"/>
      <c r="Q18" s="138"/>
      <c r="R18" s="63"/>
      <c r="S18" s="63"/>
      <c r="T18" s="63"/>
      <c r="U18" s="63"/>
      <c r="V18" s="63"/>
      <c r="W18" s="63"/>
      <c r="X18" s="63"/>
      <c r="Y18" s="63"/>
      <c r="Z18" s="63"/>
    </row>
    <row r="19" spans="1:26" x14ac:dyDescent="0.2">
      <c r="A19" s="138"/>
      <c r="B19" s="138"/>
      <c r="J19" s="64"/>
      <c r="K19" s="64"/>
      <c r="L19" s="64"/>
      <c r="M19" s="64"/>
      <c r="N19" s="63"/>
      <c r="O19" s="63"/>
      <c r="P19" s="138"/>
      <c r="Q19" s="138"/>
      <c r="R19" s="63"/>
      <c r="S19" s="63"/>
      <c r="T19" s="63"/>
      <c r="U19" s="63"/>
      <c r="V19" s="63"/>
      <c r="W19" s="63"/>
      <c r="X19" s="63"/>
      <c r="Y19" s="63"/>
      <c r="Z19" s="63"/>
    </row>
    <row r="20" spans="1:26" x14ac:dyDescent="0.2">
      <c r="A20" s="138"/>
      <c r="B20" s="138"/>
      <c r="J20" s="64"/>
      <c r="K20" s="64"/>
      <c r="L20" s="64"/>
      <c r="M20" s="64"/>
      <c r="N20" s="63"/>
      <c r="O20" s="63"/>
      <c r="P20" s="138"/>
      <c r="Q20" s="138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26" x14ac:dyDescent="0.3">
      <c r="A21" s="117" t="s">
        <v>108</v>
      </c>
      <c r="B21" s="117"/>
      <c r="C21" s="117"/>
      <c r="D21" s="117"/>
      <c r="E21" s="117"/>
      <c r="F21" s="117"/>
      <c r="G21" s="117"/>
      <c r="H21" s="117"/>
      <c r="I21" s="63"/>
      <c r="J21" s="63"/>
      <c r="K21" s="63"/>
      <c r="L21" s="64"/>
      <c r="M21" s="64"/>
      <c r="N21" s="63"/>
      <c r="O21" s="63"/>
      <c r="P21" s="138"/>
      <c r="Q21" s="138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16" thickBot="1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3"/>
      <c r="M22" s="63"/>
      <c r="N22" s="63"/>
      <c r="O22" s="63"/>
      <c r="P22" s="138"/>
      <c r="Q22" s="138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22" thickBot="1" x14ac:dyDescent="0.25">
      <c r="A23" s="130" t="s">
        <v>109</v>
      </c>
      <c r="B23" s="132" t="s">
        <v>110</v>
      </c>
      <c r="C23" s="134" t="s">
        <v>111</v>
      </c>
      <c r="D23" s="136" t="s">
        <v>128</v>
      </c>
      <c r="E23" s="137"/>
      <c r="F23" s="136" t="s">
        <v>115</v>
      </c>
      <c r="G23" s="139"/>
      <c r="H23" s="137"/>
      <c r="I23" s="140"/>
      <c r="J23" s="140"/>
      <c r="K23" s="140"/>
      <c r="N23" s="63"/>
      <c r="O23" s="63"/>
      <c r="P23" s="138"/>
      <c r="Q23" s="138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22" thickBot="1" x14ac:dyDescent="0.3">
      <c r="A24" s="131"/>
      <c r="B24" s="133"/>
      <c r="C24" s="135"/>
      <c r="D24" s="86" t="s">
        <v>112</v>
      </c>
      <c r="E24" s="87" t="s">
        <v>113</v>
      </c>
      <c r="F24" s="88" t="s">
        <v>112</v>
      </c>
      <c r="G24" s="89" t="s">
        <v>113</v>
      </c>
      <c r="H24" s="87" t="s">
        <v>114</v>
      </c>
      <c r="I24" s="96"/>
      <c r="J24" s="96"/>
      <c r="K24" s="96"/>
      <c r="N24" s="64"/>
      <c r="O24" s="64"/>
      <c r="P24" s="121"/>
      <c r="Q24" s="121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21" x14ac:dyDescent="0.25">
      <c r="A25" s="90">
        <v>1</v>
      </c>
      <c r="B25" s="68"/>
      <c r="C25" s="68"/>
      <c r="D25" s="68"/>
      <c r="E25" s="79" t="e">
        <f>D25/D$35</f>
        <v>#DIV/0!</v>
      </c>
      <c r="F25" s="68"/>
      <c r="G25" s="79" t="e">
        <f>F25/F$35</f>
        <v>#DIV/0!</v>
      </c>
      <c r="H25" s="80" t="e">
        <f t="shared" ref="H25:H34" si="0">(LN(G25/$E25))*(G25-$E25)</f>
        <v>#DIV/0!</v>
      </c>
      <c r="I25" s="95"/>
      <c r="J25" s="97"/>
      <c r="K25" s="97"/>
      <c r="N25" s="64"/>
      <c r="O25" s="64"/>
      <c r="P25" s="121"/>
      <c r="Q25" s="121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21" x14ac:dyDescent="0.25">
      <c r="A26" s="91">
        <v>2</v>
      </c>
      <c r="B26" s="70"/>
      <c r="C26" s="70"/>
      <c r="D26" s="70"/>
      <c r="E26" s="79" t="e">
        <f t="shared" ref="E26:E34" si="1">D26/D$35</f>
        <v>#DIV/0!</v>
      </c>
      <c r="F26" s="70"/>
      <c r="G26" s="79" t="e">
        <f t="shared" ref="G26:G34" si="2">F26/F$35</f>
        <v>#DIV/0!</v>
      </c>
      <c r="H26" s="80" t="e">
        <f t="shared" si="0"/>
        <v>#DIV/0!</v>
      </c>
      <c r="I26" s="95"/>
      <c r="J26" s="97"/>
      <c r="K26" s="97"/>
      <c r="N26" s="64"/>
      <c r="O26" s="64"/>
      <c r="P26" s="121"/>
      <c r="Q26" s="121"/>
      <c r="R26" s="64"/>
      <c r="S26" s="64"/>
      <c r="T26" s="64"/>
      <c r="U26" s="65"/>
      <c r="V26" s="66"/>
      <c r="W26" s="66"/>
      <c r="X26" s="66"/>
      <c r="Y26" s="64"/>
      <c r="Z26" s="64"/>
    </row>
    <row r="27" spans="1:26" ht="21" x14ac:dyDescent="0.25">
      <c r="A27" s="91">
        <v>3</v>
      </c>
      <c r="B27" s="70"/>
      <c r="C27" s="70"/>
      <c r="D27" s="70"/>
      <c r="E27" s="79" t="e">
        <f t="shared" si="1"/>
        <v>#DIV/0!</v>
      </c>
      <c r="F27" s="70"/>
      <c r="G27" s="79" t="e">
        <f t="shared" si="2"/>
        <v>#DIV/0!</v>
      </c>
      <c r="H27" s="80" t="e">
        <f t="shared" si="0"/>
        <v>#DIV/0!</v>
      </c>
      <c r="I27" s="95"/>
      <c r="J27" s="97"/>
      <c r="K27" s="97"/>
      <c r="N27" s="64"/>
      <c r="O27" s="64"/>
      <c r="P27" s="121"/>
      <c r="Q27" s="121"/>
      <c r="R27" s="64"/>
      <c r="S27" s="65"/>
      <c r="T27" s="66"/>
      <c r="U27" s="65"/>
      <c r="V27" s="66"/>
      <c r="W27" s="66"/>
      <c r="X27" s="66"/>
      <c r="Y27" s="64"/>
      <c r="Z27" s="64"/>
    </row>
    <row r="28" spans="1:26" ht="21" x14ac:dyDescent="0.25">
      <c r="A28" s="91">
        <v>4</v>
      </c>
      <c r="B28" s="70"/>
      <c r="C28" s="70"/>
      <c r="D28" s="70"/>
      <c r="E28" s="79" t="e">
        <f t="shared" si="1"/>
        <v>#DIV/0!</v>
      </c>
      <c r="F28" s="70"/>
      <c r="G28" s="79" t="e">
        <f t="shared" si="2"/>
        <v>#DIV/0!</v>
      </c>
      <c r="H28" s="80" t="e">
        <f t="shared" si="0"/>
        <v>#DIV/0!</v>
      </c>
      <c r="I28" s="95"/>
      <c r="J28" s="97"/>
      <c r="K28" s="97"/>
      <c r="N28" s="64"/>
      <c r="O28" s="64"/>
      <c r="P28" s="121"/>
      <c r="Q28" s="121"/>
      <c r="R28" s="64"/>
      <c r="S28" s="65"/>
      <c r="T28" s="66"/>
      <c r="U28" s="65"/>
      <c r="V28" s="66"/>
      <c r="W28" s="66"/>
      <c r="X28" s="66"/>
      <c r="Y28" s="64"/>
      <c r="Z28" s="64"/>
    </row>
    <row r="29" spans="1:26" ht="21" x14ac:dyDescent="0.25">
      <c r="A29" s="91">
        <v>5</v>
      </c>
      <c r="B29" s="70"/>
      <c r="C29" s="70"/>
      <c r="D29" s="70"/>
      <c r="E29" s="79" t="e">
        <f t="shared" si="1"/>
        <v>#DIV/0!</v>
      </c>
      <c r="F29" s="70"/>
      <c r="G29" s="79" t="e">
        <f t="shared" si="2"/>
        <v>#DIV/0!</v>
      </c>
      <c r="H29" s="80" t="e">
        <f t="shared" si="0"/>
        <v>#DIV/0!</v>
      </c>
      <c r="I29" s="95"/>
      <c r="J29" s="97"/>
      <c r="K29" s="97"/>
      <c r="N29" s="64"/>
      <c r="O29" s="64"/>
      <c r="P29" s="121"/>
      <c r="Q29" s="121"/>
      <c r="R29" s="64"/>
      <c r="S29" s="65"/>
      <c r="T29" s="66"/>
      <c r="U29" s="65"/>
      <c r="V29" s="66"/>
      <c r="W29" s="66"/>
      <c r="X29" s="66"/>
      <c r="Y29" s="64"/>
      <c r="Z29" s="64"/>
    </row>
    <row r="30" spans="1:26" ht="21" x14ac:dyDescent="0.25">
      <c r="A30" s="91">
        <v>6</v>
      </c>
      <c r="B30" s="70"/>
      <c r="C30" s="70"/>
      <c r="D30" s="70"/>
      <c r="E30" s="79" t="e">
        <f t="shared" si="1"/>
        <v>#DIV/0!</v>
      </c>
      <c r="F30" s="70"/>
      <c r="G30" s="79" t="e">
        <f t="shared" si="2"/>
        <v>#DIV/0!</v>
      </c>
      <c r="H30" s="80" t="e">
        <f t="shared" si="0"/>
        <v>#DIV/0!</v>
      </c>
      <c r="I30" s="95"/>
      <c r="J30" s="97"/>
      <c r="K30" s="97"/>
      <c r="N30" s="64"/>
      <c r="O30" s="64"/>
      <c r="P30" s="121"/>
      <c r="Q30" s="121"/>
      <c r="R30" s="64"/>
      <c r="S30" s="65"/>
      <c r="T30" s="66"/>
      <c r="U30" s="65"/>
      <c r="V30" s="66"/>
      <c r="W30" s="66"/>
      <c r="X30" s="66"/>
      <c r="Y30" s="64"/>
      <c r="Z30" s="64"/>
    </row>
    <row r="31" spans="1:26" ht="21" x14ac:dyDescent="0.25">
      <c r="A31" s="91">
        <v>7</v>
      </c>
      <c r="B31" s="70"/>
      <c r="C31" s="70"/>
      <c r="D31" s="70"/>
      <c r="E31" s="79" t="e">
        <f t="shared" si="1"/>
        <v>#DIV/0!</v>
      </c>
      <c r="F31" s="70"/>
      <c r="G31" s="79" t="e">
        <f t="shared" si="2"/>
        <v>#DIV/0!</v>
      </c>
      <c r="H31" s="80" t="e">
        <f t="shared" si="0"/>
        <v>#DIV/0!</v>
      </c>
      <c r="I31" s="95"/>
      <c r="J31" s="97"/>
      <c r="K31" s="97"/>
      <c r="N31" s="64"/>
      <c r="O31" s="64"/>
      <c r="P31" s="121"/>
      <c r="Q31" s="121"/>
      <c r="R31" s="64"/>
      <c r="S31" s="65"/>
      <c r="T31" s="66"/>
      <c r="U31" s="65"/>
      <c r="V31" s="66"/>
      <c r="W31" s="66"/>
      <c r="X31" s="66"/>
      <c r="Y31" s="64"/>
      <c r="Z31" s="64"/>
    </row>
    <row r="32" spans="1:26" ht="21" x14ac:dyDescent="0.25">
      <c r="A32" s="91">
        <v>8</v>
      </c>
      <c r="B32" s="70"/>
      <c r="C32" s="70"/>
      <c r="D32" s="70"/>
      <c r="E32" s="79" t="e">
        <f t="shared" si="1"/>
        <v>#DIV/0!</v>
      </c>
      <c r="F32" s="70"/>
      <c r="G32" s="79" t="e">
        <f t="shared" si="2"/>
        <v>#DIV/0!</v>
      </c>
      <c r="H32" s="80" t="e">
        <f t="shared" si="0"/>
        <v>#DIV/0!</v>
      </c>
      <c r="I32" s="95"/>
      <c r="J32" s="97"/>
      <c r="K32" s="97"/>
      <c r="N32" s="64"/>
      <c r="O32" s="64"/>
      <c r="P32" s="121"/>
      <c r="Q32" s="121"/>
      <c r="R32" s="65"/>
      <c r="S32" s="65"/>
      <c r="T32" s="65"/>
      <c r="U32" s="66"/>
      <c r="V32" s="66"/>
      <c r="W32" s="66"/>
      <c r="X32" s="66"/>
      <c r="Y32" s="64"/>
      <c r="Z32" s="64"/>
    </row>
    <row r="33" spans="1:26" ht="21" x14ac:dyDescent="0.25">
      <c r="A33" s="91">
        <v>9</v>
      </c>
      <c r="B33" s="70"/>
      <c r="C33" s="70"/>
      <c r="D33" s="70"/>
      <c r="E33" s="79" t="e">
        <f t="shared" si="1"/>
        <v>#DIV/0!</v>
      </c>
      <c r="F33" s="70"/>
      <c r="G33" s="79" t="e">
        <f t="shared" si="2"/>
        <v>#DIV/0!</v>
      </c>
      <c r="H33" s="80" t="e">
        <f t="shared" si="0"/>
        <v>#DIV/0!</v>
      </c>
      <c r="I33" s="95"/>
      <c r="J33" s="97"/>
      <c r="K33" s="97"/>
      <c r="N33" s="64"/>
      <c r="O33" s="64"/>
      <c r="P33" s="121"/>
      <c r="Q33" s="121"/>
      <c r="R33" s="65"/>
      <c r="S33" s="65"/>
      <c r="T33" s="65"/>
      <c r="U33" s="66"/>
      <c r="V33" s="66"/>
      <c r="W33" s="66"/>
      <c r="X33" s="66"/>
      <c r="Y33" s="64"/>
      <c r="Z33" s="64"/>
    </row>
    <row r="34" spans="1:26" ht="22" thickBot="1" x14ac:dyDescent="0.3">
      <c r="A34" s="92">
        <v>10</v>
      </c>
      <c r="B34" s="81"/>
      <c r="C34" s="81"/>
      <c r="D34" s="81"/>
      <c r="E34" s="79" t="e">
        <f t="shared" si="1"/>
        <v>#DIV/0!</v>
      </c>
      <c r="F34" s="81"/>
      <c r="G34" s="79" t="e">
        <f t="shared" si="2"/>
        <v>#DIV/0!</v>
      </c>
      <c r="H34" s="80" t="e">
        <f t="shared" si="0"/>
        <v>#DIV/0!</v>
      </c>
      <c r="I34" s="95"/>
      <c r="J34" s="97"/>
      <c r="K34" s="97"/>
      <c r="N34" s="64"/>
      <c r="O34" s="64"/>
      <c r="P34" s="121"/>
      <c r="Q34" s="121"/>
      <c r="R34" s="65"/>
      <c r="S34" s="65"/>
      <c r="T34" s="65"/>
      <c r="U34" s="66"/>
      <c r="V34" s="66"/>
      <c r="W34" s="66"/>
      <c r="X34" s="66"/>
      <c r="Y34" s="66"/>
      <c r="Z34" s="64"/>
    </row>
    <row r="35" spans="1:26" ht="22" thickBot="1" x14ac:dyDescent="0.3">
      <c r="A35" s="127" t="s">
        <v>82</v>
      </c>
      <c r="B35" s="128"/>
      <c r="C35" s="129"/>
      <c r="D35" s="99">
        <f>SUM(D25:D34)</f>
        <v>0</v>
      </c>
      <c r="E35" s="82" t="e">
        <f>SUM(E25:E34)</f>
        <v>#DIV/0!</v>
      </c>
      <c r="F35" s="83">
        <f>SUM(F25:F34)</f>
        <v>0</v>
      </c>
      <c r="G35" s="84" t="e">
        <f>SUM(G25:G34)</f>
        <v>#DIV/0!</v>
      </c>
      <c r="H35" s="85" t="e">
        <f>SUM(H25:H34)</f>
        <v>#DIV/0!</v>
      </c>
      <c r="I35" s="98"/>
      <c r="J35" s="96"/>
      <c r="K35" s="96"/>
      <c r="N35" s="64"/>
      <c r="O35" s="64"/>
      <c r="P35" s="121"/>
      <c r="Q35" s="121"/>
      <c r="R35" s="65"/>
      <c r="S35" s="65"/>
      <c r="T35" s="65"/>
      <c r="U35" s="66"/>
      <c r="V35" s="66"/>
      <c r="W35" s="66"/>
      <c r="X35" s="66"/>
      <c r="Y35" s="66"/>
      <c r="Z35" s="64"/>
    </row>
    <row r="36" spans="1:26" ht="16" x14ac:dyDescent="0.2">
      <c r="A36" s="121"/>
      <c r="B36" s="121"/>
      <c r="N36" s="64"/>
      <c r="O36" s="64"/>
      <c r="P36" s="121"/>
      <c r="Q36" s="121"/>
      <c r="R36" s="65"/>
      <c r="S36" s="65"/>
      <c r="T36" s="65"/>
      <c r="U36" s="66"/>
      <c r="V36" s="65"/>
      <c r="W36" s="66"/>
      <c r="X36" s="66"/>
      <c r="Y36" s="66"/>
      <c r="Z36" s="64"/>
    </row>
    <row r="37" spans="1:26" ht="16" x14ac:dyDescent="0.2">
      <c r="A37" s="121"/>
      <c r="B37" s="121"/>
      <c r="N37" s="64"/>
      <c r="O37" s="64"/>
      <c r="P37" s="121"/>
      <c r="Q37" s="121"/>
      <c r="R37" s="65"/>
      <c r="S37" s="65"/>
      <c r="T37" s="65"/>
      <c r="U37" s="66"/>
      <c r="V37" s="65"/>
      <c r="W37" s="66"/>
      <c r="X37" s="66"/>
      <c r="Y37" s="66"/>
      <c r="Z37" s="64"/>
    </row>
    <row r="38" spans="1:26" ht="16" x14ac:dyDescent="0.2">
      <c r="A38" s="121"/>
      <c r="B38" s="121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121"/>
      <c r="Q38" s="121"/>
      <c r="R38" s="65"/>
      <c r="S38" s="65"/>
      <c r="T38" s="65"/>
      <c r="U38" s="66"/>
      <c r="V38" s="65"/>
      <c r="W38" s="66"/>
      <c r="X38" s="66"/>
      <c r="Y38" s="66"/>
      <c r="Z38" s="64"/>
    </row>
    <row r="39" spans="1:26" ht="16" x14ac:dyDescent="0.2">
      <c r="A39" s="121"/>
      <c r="B39" s="121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121"/>
      <c r="Q39" s="121"/>
      <c r="R39" s="65"/>
      <c r="S39" s="65"/>
      <c r="T39" s="65"/>
      <c r="U39" s="66"/>
      <c r="V39" s="65"/>
      <c r="W39" s="66"/>
      <c r="X39" s="66"/>
      <c r="Y39" s="66"/>
      <c r="Z39" s="64"/>
    </row>
    <row r="40" spans="1:26" ht="16" x14ac:dyDescent="0.2">
      <c r="A40" s="121"/>
      <c r="B40" s="121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121"/>
      <c r="Q40" s="121"/>
      <c r="R40" s="65"/>
      <c r="S40" s="65"/>
      <c r="T40" s="65"/>
      <c r="U40" s="66"/>
      <c r="V40" s="65"/>
      <c r="W40" s="66"/>
      <c r="X40" s="66"/>
      <c r="Y40" s="66"/>
      <c r="Z40" s="64"/>
    </row>
    <row r="41" spans="1:26" ht="16" x14ac:dyDescent="0.2">
      <c r="L41" s="64"/>
      <c r="M41" s="64"/>
      <c r="N41" s="64"/>
      <c r="O41" s="64"/>
      <c r="P41" s="121"/>
      <c r="Q41" s="121"/>
      <c r="R41" s="65"/>
      <c r="S41" s="65"/>
      <c r="T41" s="65"/>
      <c r="U41" s="66"/>
      <c r="V41" s="65"/>
      <c r="W41" s="66"/>
      <c r="X41" s="66"/>
      <c r="Y41" s="66"/>
      <c r="Z41" s="64"/>
    </row>
    <row r="42" spans="1:26" ht="16" x14ac:dyDescent="0.2">
      <c r="L42" s="64"/>
      <c r="M42" s="64"/>
      <c r="N42" s="64"/>
      <c r="O42" s="64"/>
      <c r="P42" s="121"/>
      <c r="Q42" s="121"/>
      <c r="R42" s="64"/>
      <c r="S42" s="65"/>
      <c r="T42" s="65"/>
      <c r="U42" s="66"/>
      <c r="V42" s="65"/>
      <c r="W42" s="66"/>
      <c r="X42" s="66"/>
      <c r="Y42" s="66"/>
      <c r="Z42" s="64"/>
    </row>
    <row r="43" spans="1:26" ht="16" x14ac:dyDescent="0.2">
      <c r="L43" s="64"/>
      <c r="M43" s="64"/>
      <c r="N43" s="64"/>
      <c r="O43" s="64"/>
      <c r="P43" s="121"/>
      <c r="Q43" s="121"/>
      <c r="R43" s="64"/>
      <c r="S43" s="64"/>
      <c r="T43" s="64"/>
      <c r="U43" s="64"/>
      <c r="V43" s="65"/>
      <c r="W43" s="66"/>
      <c r="X43" s="66"/>
      <c r="Y43" s="66"/>
      <c r="Z43" s="64"/>
    </row>
    <row r="44" spans="1:26" x14ac:dyDescent="0.2">
      <c r="L44" s="64"/>
      <c r="M44" s="64"/>
      <c r="N44" s="64"/>
      <c r="O44" s="64"/>
      <c r="P44" s="121"/>
      <c r="Q44" s="121"/>
      <c r="R44" s="64"/>
      <c r="S44" s="64"/>
      <c r="T44" s="64"/>
      <c r="U44" s="64"/>
      <c r="V44" s="64"/>
      <c r="W44" s="64"/>
      <c r="X44" s="64"/>
      <c r="Y44" s="64"/>
      <c r="Z44" s="64"/>
    </row>
  </sheetData>
  <mergeCells count="62">
    <mergeCell ref="F5:G5"/>
    <mergeCell ref="P7:Q7"/>
    <mergeCell ref="P8:Q8"/>
    <mergeCell ref="P9:Q9"/>
    <mergeCell ref="A1:U1"/>
    <mergeCell ref="P6:Q6"/>
    <mergeCell ref="A3:C3"/>
    <mergeCell ref="P13:Q13"/>
    <mergeCell ref="P14:Q14"/>
    <mergeCell ref="P15:Q15"/>
    <mergeCell ref="P10:Q10"/>
    <mergeCell ref="P11:Q11"/>
    <mergeCell ref="P12:Q12"/>
    <mergeCell ref="P16:Q16"/>
    <mergeCell ref="A17:B17"/>
    <mergeCell ref="P17:Q17"/>
    <mergeCell ref="A18:B18"/>
    <mergeCell ref="P18:Q18"/>
    <mergeCell ref="P22:Q22"/>
    <mergeCell ref="P23:Q23"/>
    <mergeCell ref="P24:Q24"/>
    <mergeCell ref="A19:B19"/>
    <mergeCell ref="P19:Q19"/>
    <mergeCell ref="A20:B20"/>
    <mergeCell ref="P20:Q20"/>
    <mergeCell ref="P21:Q21"/>
    <mergeCell ref="F23:H23"/>
    <mergeCell ref="I23:K23"/>
    <mergeCell ref="A21:H21"/>
    <mergeCell ref="P25:Q25"/>
    <mergeCell ref="P26:Q26"/>
    <mergeCell ref="A23:A24"/>
    <mergeCell ref="B23:B24"/>
    <mergeCell ref="C23:C24"/>
    <mergeCell ref="D23:E23"/>
    <mergeCell ref="P30:Q30"/>
    <mergeCell ref="P31:Q31"/>
    <mergeCell ref="P32:Q32"/>
    <mergeCell ref="P27:Q27"/>
    <mergeCell ref="P28:Q28"/>
    <mergeCell ref="P29:Q29"/>
    <mergeCell ref="A35:C35"/>
    <mergeCell ref="P37:Q37"/>
    <mergeCell ref="P33:Q33"/>
    <mergeCell ref="P34:Q34"/>
    <mergeCell ref="P35:Q35"/>
    <mergeCell ref="P44:Q44"/>
    <mergeCell ref="D5:E5"/>
    <mergeCell ref="B5:C5"/>
    <mergeCell ref="A5:A6"/>
    <mergeCell ref="P41:Q41"/>
    <mergeCell ref="P42:Q42"/>
    <mergeCell ref="P43:Q43"/>
    <mergeCell ref="A38:B38"/>
    <mergeCell ref="P38:Q38"/>
    <mergeCell ref="A39:B39"/>
    <mergeCell ref="P39:Q39"/>
    <mergeCell ref="A40:B40"/>
    <mergeCell ref="P40:Q40"/>
    <mergeCell ref="A36:B36"/>
    <mergeCell ref="P36:Q36"/>
    <mergeCell ref="A37:B3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5F1-0C16-BD4D-B394-90CF2804AEC7}">
  <dimension ref="A1:AB63"/>
  <sheetViews>
    <sheetView showGridLines="0" zoomScaleNormal="100" workbookViewId="0">
      <selection activeCell="D44" sqref="D44"/>
    </sheetView>
  </sheetViews>
  <sheetFormatPr baseColWidth="10" defaultColWidth="9.1640625" defaultRowHeight="21" x14ac:dyDescent="0.25"/>
  <cols>
    <col min="1" max="2" width="3.5" style="16" customWidth="1"/>
    <col min="3" max="3" width="13.5" style="16" bestFit="1" customWidth="1"/>
    <col min="4" max="10" width="11.6640625" style="16" customWidth="1"/>
    <col min="11" max="11" width="13.83203125" style="16" bestFit="1" customWidth="1"/>
    <col min="12" max="12" width="11.6640625" style="16" customWidth="1"/>
    <col min="13" max="13" width="7.1640625" style="16" customWidth="1"/>
    <col min="14" max="21" width="11.6640625" style="16" customWidth="1"/>
    <col min="22" max="22" width="3.5" style="16" customWidth="1"/>
    <col min="23" max="23" width="9.1640625" style="16"/>
    <col min="24" max="33" width="11.6640625" style="16" customWidth="1"/>
    <col min="34" max="16384" width="9.1640625" style="16"/>
  </cols>
  <sheetData>
    <row r="1" spans="2:23" ht="27" customHeight="1" thickBot="1" x14ac:dyDescent="0.35">
      <c r="B1" s="141" t="s">
        <v>12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3"/>
    </row>
    <row r="2" spans="2:23" ht="27" customHeight="1" x14ac:dyDescent="0.3">
      <c r="B2" s="67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2:23" ht="27" customHeight="1" x14ac:dyDescent="0.3">
      <c r="B3" s="67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2:23" ht="27" customHeight="1" x14ac:dyDescent="0.3">
      <c r="B4" s="67"/>
      <c r="C4" s="117" t="s">
        <v>120</v>
      </c>
      <c r="D4" s="117"/>
      <c r="E4" s="117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2:23" s="17" customFormat="1" ht="18" customHeight="1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2:23" s="17" customFormat="1" ht="18" customHeight="1" x14ac:dyDescent="0.25">
      <c r="B6" s="16"/>
      <c r="C6" s="10" t="s">
        <v>123</v>
      </c>
      <c r="D6" s="18"/>
      <c r="E6" s="18"/>
      <c r="F6" s="18"/>
      <c r="G6" s="18"/>
      <c r="H6" s="18"/>
      <c r="I6" s="18"/>
      <c r="J6" s="18"/>
      <c r="K6" s="18"/>
      <c r="L6" s="18"/>
      <c r="M6" s="16"/>
      <c r="N6" s="19"/>
      <c r="O6" s="20"/>
      <c r="P6" s="20"/>
      <c r="Q6" s="20"/>
      <c r="R6" s="20"/>
      <c r="S6" s="20"/>
      <c r="T6" s="19"/>
      <c r="U6" s="19"/>
      <c r="V6" s="19"/>
    </row>
    <row r="7" spans="2:23" ht="67" customHeight="1" thickBot="1" x14ac:dyDescent="0.3">
      <c r="C7" s="18" t="s">
        <v>69</v>
      </c>
      <c r="D7" s="18" t="s">
        <v>70</v>
      </c>
      <c r="E7" s="18" t="s">
        <v>71</v>
      </c>
      <c r="F7" s="18" t="s">
        <v>72</v>
      </c>
      <c r="G7" s="18" t="s">
        <v>73</v>
      </c>
      <c r="H7" s="18" t="s">
        <v>74</v>
      </c>
      <c r="I7" s="18" t="s">
        <v>75</v>
      </c>
      <c r="J7" s="18" t="s">
        <v>76</v>
      </c>
      <c r="K7" s="18" t="s">
        <v>77</v>
      </c>
      <c r="L7" s="18" t="s">
        <v>78</v>
      </c>
      <c r="N7" s="19"/>
      <c r="O7" s="19"/>
      <c r="P7" s="19"/>
      <c r="Q7" s="19"/>
      <c r="R7" s="19"/>
      <c r="S7" s="19"/>
      <c r="T7" s="19"/>
      <c r="U7" s="19"/>
      <c r="V7" s="19"/>
    </row>
    <row r="8" spans="2:23" x14ac:dyDescent="0.25">
      <c r="C8" s="21" t="s">
        <v>79</v>
      </c>
      <c r="D8" s="16">
        <v>0</v>
      </c>
      <c r="E8" s="16">
        <v>0</v>
      </c>
      <c r="F8" s="22">
        <f t="shared" ref="F8:F17" si="0">D8-E8</f>
        <v>0</v>
      </c>
      <c r="G8" s="23" t="e">
        <f t="shared" ref="G8:G18" si="1">E8/D8</f>
        <v>#DIV/0!</v>
      </c>
      <c r="H8" s="22">
        <f>E8</f>
        <v>0</v>
      </c>
      <c r="I8" s="22">
        <f>F8</f>
        <v>0</v>
      </c>
      <c r="J8" s="24" t="e">
        <f>(H8/H17)*100</f>
        <v>#DIV/0!</v>
      </c>
      <c r="K8" s="24" t="e">
        <f>(I8/I17)*100</f>
        <v>#DIV/0!</v>
      </c>
      <c r="L8" s="25" t="e">
        <f t="shared" ref="L8:L17" si="2">ABS(J8-K8)</f>
        <v>#DIV/0!</v>
      </c>
      <c r="N8" s="52"/>
      <c r="O8" s="19" t="s">
        <v>80</v>
      </c>
      <c r="P8" s="52" t="str">
        <f>C6&amp;" "&amp;E6</f>
        <v xml:space="preserve">Dev - LR </v>
      </c>
      <c r="Q8" s="52" t="str">
        <f>C24</f>
        <v>Dev - RF</v>
      </c>
      <c r="R8" s="52" t="str">
        <f>C42</f>
        <v>Dev - XGB</v>
      </c>
      <c r="U8" s="19"/>
      <c r="V8" s="19"/>
      <c r="W8" s="19"/>
    </row>
    <row r="9" spans="2:23" x14ac:dyDescent="0.25">
      <c r="C9" s="21">
        <v>20</v>
      </c>
      <c r="D9" s="16">
        <v>0</v>
      </c>
      <c r="E9" s="16">
        <v>0</v>
      </c>
      <c r="F9" s="26">
        <f t="shared" si="0"/>
        <v>0</v>
      </c>
      <c r="G9" s="27" t="e">
        <f t="shared" si="1"/>
        <v>#DIV/0!</v>
      </c>
      <c r="H9" s="26">
        <f t="shared" ref="H9:I17" si="3">H8+E9</f>
        <v>0</v>
      </c>
      <c r="I9" s="26">
        <f t="shared" si="3"/>
        <v>0</v>
      </c>
      <c r="J9" s="28" t="e">
        <f>(H9/H17)*100</f>
        <v>#DIV/0!</v>
      </c>
      <c r="K9" s="28" t="e">
        <f>(I9/I17)*100</f>
        <v>#DIV/0!</v>
      </c>
      <c r="L9" s="29" t="e">
        <f t="shared" si="2"/>
        <v>#DIV/0!</v>
      </c>
      <c r="N9" s="52"/>
      <c r="O9" s="19">
        <v>0</v>
      </c>
      <c r="P9" s="19">
        <v>0</v>
      </c>
      <c r="Q9" s="19">
        <v>0</v>
      </c>
      <c r="R9" s="19">
        <v>0</v>
      </c>
      <c r="U9" s="19"/>
      <c r="V9" s="19"/>
      <c r="W9" s="19"/>
    </row>
    <row r="10" spans="2:23" x14ac:dyDescent="0.25">
      <c r="C10" s="21">
        <v>30</v>
      </c>
      <c r="D10" s="16">
        <v>0</v>
      </c>
      <c r="E10" s="16">
        <v>0</v>
      </c>
      <c r="F10" s="26">
        <f t="shared" si="0"/>
        <v>0</v>
      </c>
      <c r="G10" s="27" t="e">
        <f t="shared" si="1"/>
        <v>#DIV/0!</v>
      </c>
      <c r="H10" s="26">
        <f t="shared" si="3"/>
        <v>0</v>
      </c>
      <c r="I10" s="26">
        <f t="shared" si="3"/>
        <v>0</v>
      </c>
      <c r="J10" s="28" t="e">
        <f>(H10/H17)*100</f>
        <v>#DIV/0!</v>
      </c>
      <c r="K10" s="28" t="e">
        <f>(I10/I17)*100</f>
        <v>#DIV/0!</v>
      </c>
      <c r="L10" s="29" t="e">
        <f t="shared" si="2"/>
        <v>#DIV/0!</v>
      </c>
      <c r="N10" s="52"/>
      <c r="O10" s="19">
        <v>10</v>
      </c>
      <c r="P10" s="53" t="e">
        <f t="shared" ref="P10:P19" si="4">J8</f>
        <v>#DIV/0!</v>
      </c>
      <c r="Q10" s="53" t="e">
        <f>J26</f>
        <v>#DIV/0!</v>
      </c>
      <c r="R10" s="53" t="e">
        <f>J44</f>
        <v>#DIV/0!</v>
      </c>
      <c r="U10" s="19"/>
      <c r="V10" s="19"/>
      <c r="W10" s="19"/>
    </row>
    <row r="11" spans="2:23" x14ac:dyDescent="0.25">
      <c r="C11" s="21">
        <v>40</v>
      </c>
      <c r="D11" s="16">
        <v>0</v>
      </c>
      <c r="E11" s="16">
        <v>0</v>
      </c>
      <c r="F11" s="26">
        <f t="shared" si="0"/>
        <v>0</v>
      </c>
      <c r="G11" s="27" t="e">
        <f t="shared" si="1"/>
        <v>#DIV/0!</v>
      </c>
      <c r="H11" s="26">
        <f t="shared" si="3"/>
        <v>0</v>
      </c>
      <c r="I11" s="26">
        <f t="shared" si="3"/>
        <v>0</v>
      </c>
      <c r="J11" s="28" t="e">
        <f>(H11/H17)*100</f>
        <v>#DIV/0!</v>
      </c>
      <c r="K11" s="28" t="e">
        <f>(I11/I17)*100</f>
        <v>#DIV/0!</v>
      </c>
      <c r="L11" s="29" t="e">
        <f t="shared" si="2"/>
        <v>#DIV/0!</v>
      </c>
      <c r="N11" s="52"/>
      <c r="O11" s="19">
        <v>20</v>
      </c>
      <c r="P11" s="53" t="e">
        <f t="shared" si="4"/>
        <v>#DIV/0!</v>
      </c>
      <c r="Q11" s="53" t="e">
        <f t="shared" ref="Q11:Q19" si="5">J27</f>
        <v>#DIV/0!</v>
      </c>
      <c r="R11" s="53" t="e">
        <f t="shared" ref="R11:R19" si="6">J45</f>
        <v>#DIV/0!</v>
      </c>
      <c r="U11" s="19"/>
      <c r="V11" s="19"/>
      <c r="W11" s="19"/>
    </row>
    <row r="12" spans="2:23" x14ac:dyDescent="0.25">
      <c r="C12" s="21">
        <v>50</v>
      </c>
      <c r="D12" s="16">
        <v>0</v>
      </c>
      <c r="E12" s="16">
        <v>0</v>
      </c>
      <c r="F12" s="26">
        <f t="shared" si="0"/>
        <v>0</v>
      </c>
      <c r="G12" s="27" t="e">
        <f t="shared" si="1"/>
        <v>#DIV/0!</v>
      </c>
      <c r="H12" s="26">
        <f t="shared" si="3"/>
        <v>0</v>
      </c>
      <c r="I12" s="26">
        <f t="shared" si="3"/>
        <v>0</v>
      </c>
      <c r="J12" s="28" t="e">
        <f>(H12/H17)*100</f>
        <v>#DIV/0!</v>
      </c>
      <c r="K12" s="28" t="e">
        <f>(I12/I17)*100</f>
        <v>#DIV/0!</v>
      </c>
      <c r="L12" s="29" t="e">
        <f t="shared" si="2"/>
        <v>#DIV/0!</v>
      </c>
      <c r="N12" s="52"/>
      <c r="O12" s="19">
        <v>30</v>
      </c>
      <c r="P12" s="53" t="e">
        <f t="shared" si="4"/>
        <v>#DIV/0!</v>
      </c>
      <c r="Q12" s="53" t="e">
        <f t="shared" si="5"/>
        <v>#DIV/0!</v>
      </c>
      <c r="R12" s="53" t="e">
        <f t="shared" si="6"/>
        <v>#DIV/0!</v>
      </c>
      <c r="U12" s="19"/>
      <c r="V12" s="19"/>
      <c r="W12" s="19"/>
    </row>
    <row r="13" spans="2:23" x14ac:dyDescent="0.25">
      <c r="C13" s="21">
        <v>60</v>
      </c>
      <c r="D13" s="16">
        <v>0</v>
      </c>
      <c r="E13" s="16">
        <v>0</v>
      </c>
      <c r="F13" s="26">
        <f t="shared" si="0"/>
        <v>0</v>
      </c>
      <c r="G13" s="27" t="e">
        <f t="shared" si="1"/>
        <v>#DIV/0!</v>
      </c>
      <c r="H13" s="26">
        <f t="shared" si="3"/>
        <v>0</v>
      </c>
      <c r="I13" s="26">
        <f t="shared" si="3"/>
        <v>0</v>
      </c>
      <c r="J13" s="28" t="e">
        <f>(H13/H17)*100</f>
        <v>#DIV/0!</v>
      </c>
      <c r="K13" s="28" t="e">
        <f>(I13/I17)*100</f>
        <v>#DIV/0!</v>
      </c>
      <c r="L13" s="29" t="e">
        <f t="shared" si="2"/>
        <v>#DIV/0!</v>
      </c>
      <c r="N13" s="52"/>
      <c r="O13" s="19">
        <v>40</v>
      </c>
      <c r="P13" s="53" t="e">
        <f t="shared" si="4"/>
        <v>#DIV/0!</v>
      </c>
      <c r="Q13" s="53" t="e">
        <f t="shared" si="5"/>
        <v>#DIV/0!</v>
      </c>
      <c r="R13" s="53" t="e">
        <f t="shared" si="6"/>
        <v>#DIV/0!</v>
      </c>
      <c r="U13" s="19"/>
      <c r="V13" s="19"/>
      <c r="W13" s="19"/>
    </row>
    <row r="14" spans="2:23" x14ac:dyDescent="0.25">
      <c r="C14" s="21">
        <v>70</v>
      </c>
      <c r="D14" s="16">
        <v>0</v>
      </c>
      <c r="E14" s="16">
        <v>0</v>
      </c>
      <c r="F14" s="26">
        <f t="shared" si="0"/>
        <v>0</v>
      </c>
      <c r="G14" s="27" t="e">
        <f t="shared" si="1"/>
        <v>#DIV/0!</v>
      </c>
      <c r="H14" s="26">
        <f t="shared" si="3"/>
        <v>0</v>
      </c>
      <c r="I14" s="26">
        <f t="shared" si="3"/>
        <v>0</v>
      </c>
      <c r="J14" s="28" t="e">
        <f>(H14/H17)*100</f>
        <v>#DIV/0!</v>
      </c>
      <c r="K14" s="28" t="e">
        <f>(I14/I17)*100</f>
        <v>#DIV/0!</v>
      </c>
      <c r="L14" s="29" t="e">
        <f t="shared" si="2"/>
        <v>#DIV/0!</v>
      </c>
      <c r="N14" s="52"/>
      <c r="O14" s="19">
        <v>50</v>
      </c>
      <c r="P14" s="53" t="e">
        <f t="shared" si="4"/>
        <v>#DIV/0!</v>
      </c>
      <c r="Q14" s="53" t="e">
        <f t="shared" si="5"/>
        <v>#DIV/0!</v>
      </c>
      <c r="R14" s="53" t="e">
        <f t="shared" si="6"/>
        <v>#DIV/0!</v>
      </c>
      <c r="U14" s="19"/>
      <c r="V14" s="19"/>
      <c r="W14" s="19"/>
    </row>
    <row r="15" spans="2:23" x14ac:dyDescent="0.25">
      <c r="C15" s="21">
        <v>80</v>
      </c>
      <c r="D15" s="16">
        <v>0</v>
      </c>
      <c r="E15" s="16">
        <v>0</v>
      </c>
      <c r="F15" s="26">
        <f t="shared" si="0"/>
        <v>0</v>
      </c>
      <c r="G15" s="27" t="e">
        <f t="shared" si="1"/>
        <v>#DIV/0!</v>
      </c>
      <c r="H15" s="26">
        <f t="shared" si="3"/>
        <v>0</v>
      </c>
      <c r="I15" s="26">
        <f t="shared" si="3"/>
        <v>0</v>
      </c>
      <c r="J15" s="28" t="e">
        <f>(H15/H17)*100</f>
        <v>#DIV/0!</v>
      </c>
      <c r="K15" s="28" t="e">
        <f>(I15/I17)*100</f>
        <v>#DIV/0!</v>
      </c>
      <c r="L15" s="29" t="e">
        <f t="shared" si="2"/>
        <v>#DIV/0!</v>
      </c>
      <c r="N15" s="52"/>
      <c r="O15" s="19">
        <v>60</v>
      </c>
      <c r="P15" s="53" t="e">
        <f t="shared" si="4"/>
        <v>#DIV/0!</v>
      </c>
      <c r="Q15" s="53" t="e">
        <f t="shared" si="5"/>
        <v>#DIV/0!</v>
      </c>
      <c r="R15" s="53" t="e">
        <f t="shared" si="6"/>
        <v>#DIV/0!</v>
      </c>
      <c r="U15" s="19"/>
      <c r="V15" s="19"/>
      <c r="W15" s="19"/>
    </row>
    <row r="16" spans="2:23" x14ac:dyDescent="0.25">
      <c r="C16" s="21">
        <v>90</v>
      </c>
      <c r="D16" s="16">
        <v>0</v>
      </c>
      <c r="E16" s="16">
        <v>0</v>
      </c>
      <c r="F16" s="26">
        <f t="shared" si="0"/>
        <v>0</v>
      </c>
      <c r="G16" s="27" t="e">
        <f t="shared" si="1"/>
        <v>#DIV/0!</v>
      </c>
      <c r="H16" s="26">
        <f t="shared" si="3"/>
        <v>0</v>
      </c>
      <c r="I16" s="26">
        <f t="shared" si="3"/>
        <v>0</v>
      </c>
      <c r="J16" s="28" t="e">
        <f>(H16/H17)*100</f>
        <v>#DIV/0!</v>
      </c>
      <c r="K16" s="28" t="e">
        <f>(I16/I17)*100</f>
        <v>#DIV/0!</v>
      </c>
      <c r="L16" s="29" t="e">
        <f t="shared" si="2"/>
        <v>#DIV/0!</v>
      </c>
      <c r="N16" s="52"/>
      <c r="O16" s="19">
        <v>70</v>
      </c>
      <c r="P16" s="53" t="e">
        <f t="shared" si="4"/>
        <v>#DIV/0!</v>
      </c>
      <c r="Q16" s="53" t="e">
        <f t="shared" si="5"/>
        <v>#DIV/0!</v>
      </c>
      <c r="R16" s="53" t="e">
        <f t="shared" si="6"/>
        <v>#DIV/0!</v>
      </c>
      <c r="U16" s="19"/>
      <c r="V16" s="19"/>
      <c r="W16" s="19"/>
    </row>
    <row r="17" spans="3:23" x14ac:dyDescent="0.25">
      <c r="C17" s="21" t="s">
        <v>81</v>
      </c>
      <c r="D17" s="16">
        <v>0</v>
      </c>
      <c r="E17" s="16">
        <v>0</v>
      </c>
      <c r="F17" s="30">
        <f t="shared" si="0"/>
        <v>0</v>
      </c>
      <c r="G17" s="31" t="e">
        <f t="shared" si="1"/>
        <v>#DIV/0!</v>
      </c>
      <c r="H17" s="30">
        <f t="shared" si="3"/>
        <v>0</v>
      </c>
      <c r="I17" s="30">
        <f t="shared" si="3"/>
        <v>0</v>
      </c>
      <c r="J17" s="32" t="e">
        <f>(H17/H17)*100</f>
        <v>#DIV/0!</v>
      </c>
      <c r="K17" s="32" t="e">
        <f>(I17/I17)*100</f>
        <v>#DIV/0!</v>
      </c>
      <c r="L17" s="33" t="e">
        <f t="shared" si="2"/>
        <v>#DIV/0!</v>
      </c>
      <c r="N17" s="52"/>
      <c r="O17" s="19">
        <v>80</v>
      </c>
      <c r="P17" s="53" t="e">
        <f t="shared" si="4"/>
        <v>#DIV/0!</v>
      </c>
      <c r="Q17" s="53" t="e">
        <f t="shared" si="5"/>
        <v>#DIV/0!</v>
      </c>
      <c r="R17" s="53" t="e">
        <f t="shared" si="6"/>
        <v>#DIV/0!</v>
      </c>
      <c r="U17" s="19"/>
      <c r="V17" s="19"/>
      <c r="W17" s="19"/>
    </row>
    <row r="18" spans="3:23" x14ac:dyDescent="0.25">
      <c r="C18" s="34" t="s">
        <v>82</v>
      </c>
      <c r="D18" s="35">
        <f>SUM(D8:D17)</f>
        <v>0</v>
      </c>
      <c r="E18" s="35">
        <f>SUM(E8:E17)</f>
        <v>0</v>
      </c>
      <c r="F18" s="35">
        <f>SUM(F8:F17)</f>
        <v>0</v>
      </c>
      <c r="G18" s="36" t="e">
        <f t="shared" si="1"/>
        <v>#DIV/0!</v>
      </c>
      <c r="H18" s="37"/>
      <c r="I18" s="37"/>
      <c r="J18" s="37"/>
      <c r="K18" s="37"/>
      <c r="L18" s="38"/>
      <c r="N18" s="52"/>
      <c r="O18" s="19">
        <v>90</v>
      </c>
      <c r="P18" s="53" t="e">
        <f t="shared" si="4"/>
        <v>#DIV/0!</v>
      </c>
      <c r="Q18" s="53" t="e">
        <f t="shared" si="5"/>
        <v>#DIV/0!</v>
      </c>
      <c r="R18" s="53" t="e">
        <f t="shared" si="6"/>
        <v>#DIV/0!</v>
      </c>
      <c r="U18" s="19"/>
      <c r="V18" s="19"/>
      <c r="W18" s="19"/>
    </row>
    <row r="19" spans="3:23" x14ac:dyDescent="0.25">
      <c r="C19" s="39"/>
      <c r="D19" s="40"/>
      <c r="E19" s="40"/>
      <c r="F19" s="40"/>
      <c r="G19" s="40"/>
      <c r="H19" s="40"/>
      <c r="I19" s="40"/>
      <c r="J19" s="40"/>
      <c r="K19" s="41" t="s">
        <v>83</v>
      </c>
      <c r="L19" s="42" t="e">
        <f>MAX(L8:L17)</f>
        <v>#DIV/0!</v>
      </c>
      <c r="N19" s="52"/>
      <c r="O19" s="19">
        <v>100</v>
      </c>
      <c r="P19" s="53" t="e">
        <f t="shared" si="4"/>
        <v>#DIV/0!</v>
      </c>
      <c r="Q19" s="53" t="e">
        <f t="shared" si="5"/>
        <v>#DIV/0!</v>
      </c>
      <c r="R19" s="53" t="e">
        <f t="shared" si="6"/>
        <v>#DIV/0!</v>
      </c>
      <c r="U19" s="19"/>
      <c r="V19" s="19"/>
      <c r="W19" s="19"/>
    </row>
    <row r="20" spans="3:23" x14ac:dyDescent="0.25">
      <c r="C20" s="19"/>
      <c r="D20" s="43"/>
      <c r="E20" s="43"/>
      <c r="F20" s="43"/>
      <c r="G20" s="43"/>
      <c r="H20" s="43"/>
      <c r="I20" s="43"/>
      <c r="J20" s="43"/>
      <c r="K20" s="43"/>
      <c r="L20" s="43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3:23" x14ac:dyDescent="0.25">
      <c r="N21" s="56"/>
      <c r="O21" s="56"/>
      <c r="P21" s="56"/>
      <c r="Q21" s="56"/>
      <c r="R21" s="56"/>
      <c r="S21" s="56"/>
      <c r="T21" s="19"/>
      <c r="U21" s="19"/>
      <c r="V21" s="19"/>
      <c r="W21" s="19"/>
    </row>
    <row r="22" spans="3:23" ht="26" x14ac:dyDescent="0.3">
      <c r="C22" s="117" t="s">
        <v>121</v>
      </c>
      <c r="D22" s="117"/>
      <c r="E22" s="117"/>
      <c r="F22" s="45"/>
      <c r="G22" s="45"/>
      <c r="H22" s="45"/>
      <c r="I22" s="45"/>
      <c r="J22" s="45"/>
      <c r="K22" s="45"/>
      <c r="L22" s="45"/>
      <c r="N22" s="56"/>
      <c r="O22" s="56"/>
      <c r="P22" s="57"/>
      <c r="Q22" s="57"/>
      <c r="R22" s="57"/>
      <c r="S22" s="56"/>
      <c r="T22" s="19"/>
      <c r="U22" s="19"/>
      <c r="V22" s="19"/>
      <c r="W22" s="19"/>
    </row>
    <row r="23" spans="3:23" x14ac:dyDescent="0.25">
      <c r="C23" s="44"/>
      <c r="D23" s="45"/>
      <c r="E23" s="45"/>
      <c r="F23" s="45"/>
      <c r="G23" s="45"/>
      <c r="H23" s="45"/>
      <c r="I23" s="45"/>
      <c r="J23" s="45"/>
      <c r="K23" s="45"/>
      <c r="L23" s="45"/>
      <c r="N23" s="56"/>
      <c r="O23" s="58"/>
      <c r="P23" s="59"/>
      <c r="Q23" s="59"/>
      <c r="R23" s="59"/>
      <c r="S23" s="56"/>
      <c r="T23" s="19"/>
      <c r="U23" s="19"/>
      <c r="V23" s="19"/>
      <c r="W23" s="19"/>
    </row>
    <row r="24" spans="3:23" x14ac:dyDescent="0.25">
      <c r="C24" s="10" t="s">
        <v>124</v>
      </c>
      <c r="D24" s="18"/>
      <c r="E24" s="18"/>
      <c r="F24" s="18"/>
      <c r="G24" s="18"/>
      <c r="H24" s="18"/>
      <c r="I24" s="18"/>
      <c r="J24" s="18"/>
      <c r="K24" s="18"/>
      <c r="L24" s="18"/>
      <c r="N24" s="56"/>
      <c r="O24" s="58"/>
      <c r="P24" s="59"/>
      <c r="Q24" s="59"/>
      <c r="R24" s="59"/>
      <c r="S24" s="56"/>
      <c r="T24" s="19"/>
      <c r="U24" s="19"/>
      <c r="V24" s="19"/>
    </row>
    <row r="25" spans="3:23" ht="67" thickBot="1" x14ac:dyDescent="0.3">
      <c r="C25" s="18" t="s">
        <v>69</v>
      </c>
      <c r="D25" s="18" t="s">
        <v>70</v>
      </c>
      <c r="E25" s="18" t="s">
        <v>71</v>
      </c>
      <c r="F25" s="18" t="s">
        <v>72</v>
      </c>
      <c r="G25" s="18" t="s">
        <v>73</v>
      </c>
      <c r="H25" s="18" t="s">
        <v>74</v>
      </c>
      <c r="I25" s="18" t="s">
        <v>75</v>
      </c>
      <c r="J25" s="18" t="s">
        <v>76</v>
      </c>
      <c r="K25" s="18" t="s">
        <v>77</v>
      </c>
      <c r="L25" s="18" t="s">
        <v>78</v>
      </c>
      <c r="N25" s="56"/>
      <c r="O25" s="58"/>
      <c r="P25" s="59"/>
      <c r="Q25" s="59"/>
      <c r="R25" s="59"/>
      <c r="S25" s="56"/>
      <c r="T25" s="19"/>
      <c r="U25" s="19"/>
      <c r="V25" s="19"/>
    </row>
    <row r="26" spans="3:23" x14ac:dyDescent="0.25">
      <c r="C26" s="21" t="s">
        <v>79</v>
      </c>
      <c r="D26" s="16">
        <v>0</v>
      </c>
      <c r="E26" s="16">
        <v>0</v>
      </c>
      <c r="F26" s="22">
        <f t="shared" ref="F26:F35" si="7">D26-E26</f>
        <v>0</v>
      </c>
      <c r="G26" s="23" t="e">
        <f t="shared" ref="G26:G36" si="8">E26/D26</f>
        <v>#DIV/0!</v>
      </c>
      <c r="H26" s="22">
        <f>E26</f>
        <v>0</v>
      </c>
      <c r="I26" s="22">
        <f>F26</f>
        <v>0</v>
      </c>
      <c r="J26" s="24" t="e">
        <f>(H26/H35)*100</f>
        <v>#DIV/0!</v>
      </c>
      <c r="K26" s="24" t="e">
        <f>(I26/I35)*100</f>
        <v>#DIV/0!</v>
      </c>
      <c r="L26" s="25" t="e">
        <f t="shared" ref="L26:L35" si="9">ABS(J26-K26)</f>
        <v>#DIV/0!</v>
      </c>
      <c r="N26" s="56"/>
      <c r="O26" s="58"/>
      <c r="P26" s="59"/>
      <c r="Q26" s="59"/>
      <c r="R26" s="59"/>
      <c r="S26" s="56"/>
      <c r="T26" s="19"/>
      <c r="U26" s="19"/>
      <c r="V26" s="19"/>
      <c r="W26" s="19"/>
    </row>
    <row r="27" spans="3:23" x14ac:dyDescent="0.25">
      <c r="C27" s="21">
        <v>20</v>
      </c>
      <c r="D27" s="16">
        <v>0</v>
      </c>
      <c r="E27" s="16">
        <v>0</v>
      </c>
      <c r="F27" s="26">
        <f t="shared" si="7"/>
        <v>0</v>
      </c>
      <c r="G27" s="27" t="e">
        <f t="shared" si="8"/>
        <v>#DIV/0!</v>
      </c>
      <c r="H27" s="26">
        <f t="shared" ref="H27:H35" si="10">H26+E27</f>
        <v>0</v>
      </c>
      <c r="I27" s="26">
        <f t="shared" ref="I27:I35" si="11">I26+F27</f>
        <v>0</v>
      </c>
      <c r="J27" s="28" t="e">
        <f>(H27/H35)*100</f>
        <v>#DIV/0!</v>
      </c>
      <c r="K27" s="28" t="e">
        <f>(I27/I35)*100</f>
        <v>#DIV/0!</v>
      </c>
      <c r="L27" s="29" t="e">
        <f t="shared" si="9"/>
        <v>#DIV/0!</v>
      </c>
      <c r="N27" s="56"/>
      <c r="O27" s="58"/>
      <c r="P27" s="59"/>
      <c r="Q27" s="59"/>
      <c r="R27" s="59"/>
      <c r="S27" s="56"/>
      <c r="T27" s="46"/>
      <c r="U27" s="19"/>
      <c r="V27" s="19"/>
      <c r="W27" s="19"/>
    </row>
    <row r="28" spans="3:23" x14ac:dyDescent="0.25">
      <c r="C28" s="21">
        <v>30</v>
      </c>
      <c r="D28" s="16">
        <v>0</v>
      </c>
      <c r="E28" s="16">
        <v>0</v>
      </c>
      <c r="F28" s="26">
        <f t="shared" si="7"/>
        <v>0</v>
      </c>
      <c r="G28" s="27" t="e">
        <f t="shared" si="8"/>
        <v>#DIV/0!</v>
      </c>
      <c r="H28" s="26">
        <f t="shared" si="10"/>
        <v>0</v>
      </c>
      <c r="I28" s="26">
        <f t="shared" si="11"/>
        <v>0</v>
      </c>
      <c r="J28" s="28" t="e">
        <f>(H28/H35)*100</f>
        <v>#DIV/0!</v>
      </c>
      <c r="K28" s="28" t="e">
        <f>(I28/I35)*100</f>
        <v>#DIV/0!</v>
      </c>
      <c r="L28" s="29" t="e">
        <f t="shared" si="9"/>
        <v>#DIV/0!</v>
      </c>
      <c r="N28" s="56"/>
      <c r="O28" s="58"/>
      <c r="P28" s="59"/>
      <c r="Q28" s="59"/>
      <c r="R28" s="59"/>
      <c r="S28" s="56"/>
      <c r="T28" s="46"/>
      <c r="U28" s="47"/>
      <c r="V28" s="19"/>
      <c r="W28" s="19"/>
    </row>
    <row r="29" spans="3:23" x14ac:dyDescent="0.25">
      <c r="C29" s="21">
        <v>40</v>
      </c>
      <c r="D29" s="16">
        <v>0</v>
      </c>
      <c r="E29" s="16">
        <v>0</v>
      </c>
      <c r="F29" s="26">
        <f t="shared" si="7"/>
        <v>0</v>
      </c>
      <c r="G29" s="27" t="e">
        <f t="shared" si="8"/>
        <v>#DIV/0!</v>
      </c>
      <c r="H29" s="26">
        <f t="shared" si="10"/>
        <v>0</v>
      </c>
      <c r="I29" s="26">
        <f t="shared" si="11"/>
        <v>0</v>
      </c>
      <c r="J29" s="28" t="e">
        <f>(H29/H35)*100</f>
        <v>#DIV/0!</v>
      </c>
      <c r="K29" s="28" t="e">
        <f>(I29/I35)*100</f>
        <v>#DIV/0!</v>
      </c>
      <c r="L29" s="29" t="e">
        <f t="shared" si="9"/>
        <v>#DIV/0!</v>
      </c>
      <c r="N29" s="56"/>
      <c r="O29" s="58"/>
      <c r="P29" s="59"/>
      <c r="Q29" s="59"/>
      <c r="R29" s="59"/>
      <c r="S29" s="60"/>
      <c r="U29" s="20"/>
      <c r="V29" s="19"/>
      <c r="W29" s="19"/>
    </row>
    <row r="30" spans="3:23" x14ac:dyDescent="0.25">
      <c r="C30" s="21">
        <v>50</v>
      </c>
      <c r="D30" s="16">
        <v>0</v>
      </c>
      <c r="E30" s="16">
        <v>0</v>
      </c>
      <c r="F30" s="26">
        <f t="shared" si="7"/>
        <v>0</v>
      </c>
      <c r="G30" s="27" t="e">
        <f t="shared" si="8"/>
        <v>#DIV/0!</v>
      </c>
      <c r="H30" s="26">
        <f t="shared" si="10"/>
        <v>0</v>
      </c>
      <c r="I30" s="26">
        <f t="shared" si="11"/>
        <v>0</v>
      </c>
      <c r="J30" s="28" t="e">
        <f>(H30/H35)*100</f>
        <v>#DIV/0!</v>
      </c>
      <c r="K30" s="28" t="e">
        <f>(I30/I35)*100</f>
        <v>#DIV/0!</v>
      </c>
      <c r="L30" s="29" t="e">
        <f t="shared" si="9"/>
        <v>#DIV/0!</v>
      </c>
      <c r="N30" s="56"/>
      <c r="O30" s="58"/>
      <c r="P30" s="59"/>
      <c r="Q30" s="59"/>
      <c r="R30" s="59"/>
      <c r="S30" s="60"/>
      <c r="U30" s="20"/>
      <c r="V30" s="19"/>
      <c r="W30" s="19"/>
    </row>
    <row r="31" spans="3:23" x14ac:dyDescent="0.25">
      <c r="C31" s="21">
        <v>60</v>
      </c>
      <c r="D31" s="16">
        <v>0</v>
      </c>
      <c r="E31" s="16">
        <v>0</v>
      </c>
      <c r="F31" s="26">
        <f t="shared" si="7"/>
        <v>0</v>
      </c>
      <c r="G31" s="27" t="e">
        <f t="shared" si="8"/>
        <v>#DIV/0!</v>
      </c>
      <c r="H31" s="26">
        <f t="shared" si="10"/>
        <v>0</v>
      </c>
      <c r="I31" s="26">
        <f t="shared" si="11"/>
        <v>0</v>
      </c>
      <c r="J31" s="28" t="e">
        <f>(H31/H35)*100</f>
        <v>#DIV/0!</v>
      </c>
      <c r="K31" s="28" t="e">
        <f>(I31/I35)*100</f>
        <v>#DIV/0!</v>
      </c>
      <c r="L31" s="29" t="e">
        <f t="shared" si="9"/>
        <v>#DIV/0!</v>
      </c>
      <c r="N31" s="56"/>
      <c r="O31" s="58"/>
      <c r="P31" s="59"/>
      <c r="Q31" s="59"/>
      <c r="R31" s="59"/>
      <c r="S31" s="60"/>
      <c r="U31" s="20"/>
      <c r="V31" s="19"/>
      <c r="W31" s="19"/>
    </row>
    <row r="32" spans="3:23" x14ac:dyDescent="0.25">
      <c r="C32" s="21">
        <v>70</v>
      </c>
      <c r="D32" s="16">
        <v>0</v>
      </c>
      <c r="E32" s="16">
        <v>0</v>
      </c>
      <c r="F32" s="26">
        <f t="shared" si="7"/>
        <v>0</v>
      </c>
      <c r="G32" s="27" t="e">
        <f t="shared" si="8"/>
        <v>#DIV/0!</v>
      </c>
      <c r="H32" s="26">
        <f t="shared" si="10"/>
        <v>0</v>
      </c>
      <c r="I32" s="26">
        <f t="shared" si="11"/>
        <v>0</v>
      </c>
      <c r="J32" s="28" t="e">
        <f>(H32/H35)*100</f>
        <v>#DIV/0!</v>
      </c>
      <c r="K32" s="28" t="e">
        <f>(I32/I35)*100</f>
        <v>#DIV/0!</v>
      </c>
      <c r="L32" s="29" t="e">
        <f t="shared" si="9"/>
        <v>#DIV/0!</v>
      </c>
      <c r="N32" s="56"/>
      <c r="O32" s="58"/>
      <c r="P32" s="59"/>
      <c r="Q32" s="59"/>
      <c r="R32" s="59"/>
      <c r="S32" s="60"/>
      <c r="U32" s="20"/>
      <c r="V32" s="19"/>
    </row>
    <row r="33" spans="3:28" x14ac:dyDescent="0.25">
      <c r="C33" s="21">
        <v>80</v>
      </c>
      <c r="D33" s="16">
        <v>0</v>
      </c>
      <c r="E33" s="16">
        <v>0</v>
      </c>
      <c r="F33" s="26">
        <f t="shared" si="7"/>
        <v>0</v>
      </c>
      <c r="G33" s="27" t="e">
        <f t="shared" si="8"/>
        <v>#DIV/0!</v>
      </c>
      <c r="H33" s="26">
        <f t="shared" si="10"/>
        <v>0</v>
      </c>
      <c r="I33" s="26">
        <f t="shared" si="11"/>
        <v>0</v>
      </c>
      <c r="J33" s="28" t="e">
        <f>(H33/H35)*100</f>
        <v>#DIV/0!</v>
      </c>
      <c r="K33" s="28" t="e">
        <f>(I33/I35)*100</f>
        <v>#DIV/0!</v>
      </c>
      <c r="L33" s="29" t="e">
        <f t="shared" si="9"/>
        <v>#DIV/0!</v>
      </c>
      <c r="N33" s="56"/>
      <c r="O33" s="60"/>
      <c r="P33" s="60"/>
      <c r="Q33" s="60"/>
      <c r="R33" s="60"/>
      <c r="S33" s="60"/>
      <c r="V33" s="20"/>
    </row>
    <row r="34" spans="3:28" x14ac:dyDescent="0.25">
      <c r="C34" s="21">
        <v>90</v>
      </c>
      <c r="D34" s="16">
        <v>0</v>
      </c>
      <c r="E34" s="16">
        <v>0</v>
      </c>
      <c r="F34" s="26">
        <f t="shared" si="7"/>
        <v>0</v>
      </c>
      <c r="G34" s="27" t="e">
        <f t="shared" si="8"/>
        <v>#DIV/0!</v>
      </c>
      <c r="H34" s="26">
        <f t="shared" si="10"/>
        <v>0</v>
      </c>
      <c r="I34" s="26">
        <f t="shared" si="11"/>
        <v>0</v>
      </c>
      <c r="J34" s="28" t="e">
        <f>(H34/H35)*100</f>
        <v>#DIV/0!</v>
      </c>
      <c r="K34" s="28" t="e">
        <f>(I34/I35)*100</f>
        <v>#DIV/0!</v>
      </c>
      <c r="L34" s="29" t="e">
        <f t="shared" si="9"/>
        <v>#DIV/0!</v>
      </c>
      <c r="N34" s="19"/>
      <c r="O34" s="48"/>
      <c r="P34" s="48"/>
      <c r="Q34" s="48"/>
      <c r="R34" s="48"/>
      <c r="S34" s="48"/>
      <c r="V34" s="20"/>
    </row>
    <row r="35" spans="3:28" x14ac:dyDescent="0.25">
      <c r="C35" s="21" t="s">
        <v>81</v>
      </c>
      <c r="D35" s="16">
        <v>0</v>
      </c>
      <c r="E35" s="16">
        <v>0</v>
      </c>
      <c r="F35" s="30">
        <f t="shared" si="7"/>
        <v>0</v>
      </c>
      <c r="G35" s="31" t="e">
        <f t="shared" si="8"/>
        <v>#DIV/0!</v>
      </c>
      <c r="H35" s="30">
        <f t="shared" si="10"/>
        <v>0</v>
      </c>
      <c r="I35" s="30">
        <f t="shared" si="11"/>
        <v>0</v>
      </c>
      <c r="J35" s="32" t="e">
        <f>(H35/H35)*100</f>
        <v>#DIV/0!</v>
      </c>
      <c r="K35" s="32" t="e">
        <f>(I35/I35)*100</f>
        <v>#DIV/0!</v>
      </c>
      <c r="L35" s="33" t="e">
        <f t="shared" si="9"/>
        <v>#DIV/0!</v>
      </c>
      <c r="N35" s="49"/>
      <c r="U35" s="20"/>
      <c r="V35" s="19"/>
      <c r="W35" s="19"/>
    </row>
    <row r="36" spans="3:28" x14ac:dyDescent="0.25">
      <c r="C36" s="34" t="s">
        <v>82</v>
      </c>
      <c r="D36" s="35">
        <f>SUM(D26:D35)</f>
        <v>0</v>
      </c>
      <c r="E36" s="35">
        <f>SUM(E26:E35)</f>
        <v>0</v>
      </c>
      <c r="F36" s="35">
        <f>SUM(F26:F35)</f>
        <v>0</v>
      </c>
      <c r="G36" s="36" t="e">
        <f t="shared" si="8"/>
        <v>#DIV/0!</v>
      </c>
      <c r="H36" s="37"/>
      <c r="I36" s="37"/>
      <c r="J36" s="37"/>
      <c r="K36" s="37"/>
      <c r="L36" s="38"/>
      <c r="N36" s="19"/>
      <c r="U36" s="20"/>
      <c r="V36" s="19"/>
      <c r="W36" s="19"/>
    </row>
    <row r="37" spans="3:28" x14ac:dyDescent="0.25">
      <c r="C37" s="39"/>
      <c r="D37" s="40"/>
      <c r="E37" s="40"/>
      <c r="F37" s="40"/>
      <c r="G37" s="40"/>
      <c r="H37" s="40"/>
      <c r="I37" s="40"/>
      <c r="J37" s="40"/>
      <c r="K37" s="41" t="s">
        <v>83</v>
      </c>
      <c r="L37" s="42" t="e">
        <f>MAX(L26:L35)</f>
        <v>#DIV/0!</v>
      </c>
      <c r="N37" s="19"/>
      <c r="P37" s="44"/>
      <c r="Q37" s="45"/>
      <c r="R37" s="45"/>
      <c r="S37" s="45"/>
      <c r="T37" s="45"/>
      <c r="U37" s="45"/>
      <c r="V37" s="45"/>
    </row>
    <row r="38" spans="3:28" x14ac:dyDescent="0.25">
      <c r="N38" s="19"/>
      <c r="P38" s="44"/>
      <c r="Q38" s="45"/>
      <c r="R38" s="45"/>
      <c r="S38" s="45"/>
      <c r="T38" s="45"/>
      <c r="U38" s="45"/>
      <c r="V38" s="45"/>
    </row>
    <row r="39" spans="3:28" x14ac:dyDescent="0.25">
      <c r="N39" s="19"/>
      <c r="O39" s="44"/>
      <c r="P39" s="45"/>
      <c r="Q39" s="44"/>
      <c r="R39" s="45"/>
      <c r="S39" s="45"/>
      <c r="T39" s="45"/>
      <c r="U39" s="45"/>
      <c r="V39" s="45"/>
      <c r="W39" s="45"/>
      <c r="X39" s="45"/>
      <c r="Y39" s="45"/>
      <c r="Z39" s="45"/>
    </row>
    <row r="40" spans="3:28" ht="26" x14ac:dyDescent="0.3">
      <c r="C40" s="117" t="s">
        <v>122</v>
      </c>
      <c r="D40" s="117"/>
      <c r="E40" s="117"/>
      <c r="N40" s="19"/>
      <c r="O40" s="44"/>
      <c r="P40" s="45"/>
      <c r="Q40" s="44"/>
      <c r="R40" s="45"/>
      <c r="S40" s="45"/>
      <c r="T40" s="45"/>
      <c r="U40" s="45"/>
      <c r="V40" s="45"/>
      <c r="W40" s="45"/>
      <c r="X40" s="45"/>
      <c r="Y40" s="45"/>
      <c r="Z40" s="45"/>
    </row>
    <row r="41" spans="3:28" x14ac:dyDescent="0.25">
      <c r="N41" s="19"/>
      <c r="O41" s="44"/>
      <c r="P41" s="45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 spans="3:28" x14ac:dyDescent="0.25">
      <c r="C42" s="10" t="s">
        <v>125</v>
      </c>
      <c r="D42" s="18"/>
      <c r="E42" s="18"/>
      <c r="F42" s="18"/>
      <c r="G42" s="18"/>
      <c r="H42" s="18"/>
      <c r="I42" s="18"/>
      <c r="J42" s="18"/>
      <c r="K42" s="18"/>
      <c r="L42" s="18"/>
      <c r="N42" s="19"/>
      <c r="O42" s="44"/>
      <c r="P42" s="45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 spans="3:28" ht="67" thickBot="1" x14ac:dyDescent="0.3">
      <c r="C43" s="18" t="s">
        <v>69</v>
      </c>
      <c r="D43" s="18" t="s">
        <v>70</v>
      </c>
      <c r="E43" s="18" t="s">
        <v>71</v>
      </c>
      <c r="F43" s="18" t="s">
        <v>72</v>
      </c>
      <c r="G43" s="18" t="s">
        <v>73</v>
      </c>
      <c r="H43" s="18" t="s">
        <v>74</v>
      </c>
      <c r="I43" s="18" t="s">
        <v>75</v>
      </c>
      <c r="J43" s="18" t="s">
        <v>76</v>
      </c>
      <c r="K43" s="18" t="s">
        <v>77</v>
      </c>
      <c r="L43" s="18" t="s">
        <v>78</v>
      </c>
      <c r="N43" s="19"/>
      <c r="O43" s="44"/>
      <c r="P43" s="45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 spans="3:28" x14ac:dyDescent="0.25">
      <c r="C44" s="21" t="s">
        <v>79</v>
      </c>
      <c r="D44" s="16">
        <v>0</v>
      </c>
      <c r="E44" s="16">
        <v>0</v>
      </c>
      <c r="F44" s="22">
        <f t="shared" ref="F44:F53" si="12">D44-E44</f>
        <v>0</v>
      </c>
      <c r="G44" s="23" t="e">
        <f t="shared" ref="G44:G54" si="13">E44/D44</f>
        <v>#DIV/0!</v>
      </c>
      <c r="H44" s="22">
        <f>E44</f>
        <v>0</v>
      </c>
      <c r="I44" s="22">
        <f>F44</f>
        <v>0</v>
      </c>
      <c r="J44" s="24" t="e">
        <f>(H44/H53)*100</f>
        <v>#DIV/0!</v>
      </c>
      <c r="K44" s="24" t="e">
        <f>(I44/I53)*100</f>
        <v>#DIV/0!</v>
      </c>
      <c r="L44" s="25" t="e">
        <f t="shared" ref="L44:L53" si="14">ABS(J44-K44)</f>
        <v>#DIV/0!</v>
      </c>
      <c r="O44" s="44"/>
      <c r="P44" s="45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 spans="3:28" x14ac:dyDescent="0.25">
      <c r="C45" s="21">
        <v>20</v>
      </c>
      <c r="D45" s="16">
        <v>0</v>
      </c>
      <c r="E45" s="16">
        <v>0</v>
      </c>
      <c r="F45" s="26">
        <f t="shared" si="12"/>
        <v>0</v>
      </c>
      <c r="G45" s="27" t="e">
        <f t="shared" si="13"/>
        <v>#DIV/0!</v>
      </c>
      <c r="H45" s="26">
        <f t="shared" ref="H45:H53" si="15">H44+E45</f>
        <v>0</v>
      </c>
      <c r="I45" s="26">
        <f t="shared" ref="I45:I53" si="16">I44+F45</f>
        <v>0</v>
      </c>
      <c r="J45" s="28" t="e">
        <f>(H45/H53)*100</f>
        <v>#DIV/0!</v>
      </c>
      <c r="K45" s="28" t="e">
        <f>(I45/I53)*100</f>
        <v>#DIV/0!</v>
      </c>
      <c r="L45" s="29" t="e">
        <f t="shared" si="14"/>
        <v>#DIV/0!</v>
      </c>
      <c r="O45" s="44"/>
      <c r="P45" s="45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3:28" x14ac:dyDescent="0.25">
      <c r="C46" s="21">
        <v>30</v>
      </c>
      <c r="D46" s="16">
        <v>0</v>
      </c>
      <c r="E46" s="16">
        <v>0</v>
      </c>
      <c r="F46" s="26">
        <f t="shared" si="12"/>
        <v>0</v>
      </c>
      <c r="G46" s="27" t="e">
        <f t="shared" si="13"/>
        <v>#DIV/0!</v>
      </c>
      <c r="H46" s="26">
        <f t="shared" si="15"/>
        <v>0</v>
      </c>
      <c r="I46" s="26">
        <f t="shared" si="16"/>
        <v>0</v>
      </c>
      <c r="J46" s="28" t="e">
        <f>(H46/H53)*100</f>
        <v>#DIV/0!</v>
      </c>
      <c r="K46" s="28" t="e">
        <f>(I46/I53)*100</f>
        <v>#DIV/0!</v>
      </c>
      <c r="L46" s="29" t="e">
        <f t="shared" si="14"/>
        <v>#DIV/0!</v>
      </c>
      <c r="O46" s="44"/>
      <c r="P46" s="45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3:28" x14ac:dyDescent="0.25">
      <c r="C47" s="21">
        <v>40</v>
      </c>
      <c r="D47" s="16">
        <v>0</v>
      </c>
      <c r="E47" s="16">
        <v>0</v>
      </c>
      <c r="F47" s="26">
        <f t="shared" si="12"/>
        <v>0</v>
      </c>
      <c r="G47" s="27" t="e">
        <f t="shared" si="13"/>
        <v>#DIV/0!</v>
      </c>
      <c r="H47" s="26">
        <f t="shared" si="15"/>
        <v>0</v>
      </c>
      <c r="I47" s="26">
        <f t="shared" si="16"/>
        <v>0</v>
      </c>
      <c r="J47" s="28" t="e">
        <f>(H47/H53)*100</f>
        <v>#DIV/0!</v>
      </c>
      <c r="K47" s="28" t="e">
        <f>(I47/I53)*100</f>
        <v>#DIV/0!</v>
      </c>
      <c r="L47" s="29" t="e">
        <f t="shared" si="14"/>
        <v>#DIV/0!</v>
      </c>
      <c r="O47" s="44"/>
      <c r="P47" s="45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3:28" x14ac:dyDescent="0.25">
      <c r="C48" s="21">
        <v>50</v>
      </c>
      <c r="D48" s="16">
        <v>0</v>
      </c>
      <c r="E48" s="16">
        <v>0</v>
      </c>
      <c r="F48" s="26">
        <f t="shared" si="12"/>
        <v>0</v>
      </c>
      <c r="G48" s="27" t="e">
        <f t="shared" si="13"/>
        <v>#DIV/0!</v>
      </c>
      <c r="H48" s="26">
        <f t="shared" si="15"/>
        <v>0</v>
      </c>
      <c r="I48" s="26">
        <f t="shared" si="16"/>
        <v>0</v>
      </c>
      <c r="J48" s="28" t="e">
        <f>(H48/H53)*100</f>
        <v>#DIV/0!</v>
      </c>
      <c r="K48" s="28" t="e">
        <f>(I48/I53)*100</f>
        <v>#DIV/0!</v>
      </c>
      <c r="L48" s="29" t="e">
        <f t="shared" si="14"/>
        <v>#DIV/0!</v>
      </c>
      <c r="O48" s="44"/>
      <c r="P48" s="45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x14ac:dyDescent="0.25">
      <c r="C49" s="21">
        <v>60</v>
      </c>
      <c r="D49" s="16">
        <v>0</v>
      </c>
      <c r="E49" s="16">
        <v>0</v>
      </c>
      <c r="F49" s="26">
        <f t="shared" si="12"/>
        <v>0</v>
      </c>
      <c r="G49" s="27" t="e">
        <f t="shared" si="13"/>
        <v>#DIV/0!</v>
      </c>
      <c r="H49" s="26">
        <f t="shared" si="15"/>
        <v>0</v>
      </c>
      <c r="I49" s="26">
        <f t="shared" si="16"/>
        <v>0</v>
      </c>
      <c r="J49" s="28" t="e">
        <f>(H49/H53)*100</f>
        <v>#DIV/0!</v>
      </c>
      <c r="K49" s="28" t="e">
        <f>(I49/I53)*100</f>
        <v>#DIV/0!</v>
      </c>
      <c r="L49" s="29" t="e">
        <f t="shared" si="14"/>
        <v>#DIV/0!</v>
      </c>
      <c r="O49" s="44"/>
      <c r="P49" s="45"/>
      <c r="Q49" s="50"/>
      <c r="R49" s="51"/>
      <c r="S49" s="51"/>
      <c r="T49" s="51"/>
      <c r="U49" s="51"/>
      <c r="V49" s="51"/>
      <c r="W49" s="45"/>
      <c r="X49" s="45"/>
      <c r="Y49" s="45"/>
      <c r="Z49" s="45"/>
      <c r="AA49" s="45"/>
      <c r="AB49" s="45"/>
    </row>
    <row r="50" spans="1:28" x14ac:dyDescent="0.25">
      <c r="C50" s="21">
        <v>70</v>
      </c>
      <c r="D50" s="16">
        <v>0</v>
      </c>
      <c r="E50" s="16">
        <v>0</v>
      </c>
      <c r="F50" s="26">
        <f t="shared" si="12"/>
        <v>0</v>
      </c>
      <c r="G50" s="27" t="e">
        <f t="shared" si="13"/>
        <v>#DIV/0!</v>
      </c>
      <c r="H50" s="26">
        <f t="shared" si="15"/>
        <v>0</v>
      </c>
      <c r="I50" s="26">
        <f t="shared" si="16"/>
        <v>0</v>
      </c>
      <c r="J50" s="28" t="e">
        <f>(H50/H53)*100</f>
        <v>#DIV/0!</v>
      </c>
      <c r="K50" s="28" t="e">
        <f>(I50/I53)*100</f>
        <v>#DIV/0!</v>
      </c>
      <c r="L50" s="29" t="e">
        <f t="shared" si="14"/>
        <v>#DIV/0!</v>
      </c>
      <c r="O50" s="44"/>
      <c r="P50" s="45"/>
      <c r="Q50" s="50"/>
      <c r="R50" s="51"/>
      <c r="S50" s="51"/>
      <c r="T50" s="51"/>
      <c r="U50" s="51"/>
      <c r="V50" s="51"/>
      <c r="W50" s="45"/>
      <c r="X50" s="45"/>
      <c r="Y50" s="45"/>
      <c r="Z50" s="45"/>
      <c r="AA50" s="45"/>
      <c r="AB50" s="45"/>
    </row>
    <row r="51" spans="1:28" x14ac:dyDescent="0.25">
      <c r="B51" s="45"/>
      <c r="C51" s="21">
        <v>80</v>
      </c>
      <c r="D51" s="16">
        <v>0</v>
      </c>
      <c r="E51" s="16">
        <v>0</v>
      </c>
      <c r="F51" s="26">
        <f t="shared" si="12"/>
        <v>0</v>
      </c>
      <c r="G51" s="27" t="e">
        <f t="shared" si="13"/>
        <v>#DIV/0!</v>
      </c>
      <c r="H51" s="26">
        <f t="shared" si="15"/>
        <v>0</v>
      </c>
      <c r="I51" s="26">
        <f t="shared" si="16"/>
        <v>0</v>
      </c>
      <c r="J51" s="28" t="e">
        <f>(H51/H53)*100</f>
        <v>#DIV/0!</v>
      </c>
      <c r="K51" s="28" t="e">
        <f>(I51/I53)*100</f>
        <v>#DIV/0!</v>
      </c>
      <c r="L51" s="29" t="e">
        <f t="shared" si="14"/>
        <v>#DIV/0!</v>
      </c>
      <c r="M51" s="45"/>
      <c r="Q51" s="50"/>
      <c r="R51" s="51"/>
      <c r="S51" s="51"/>
      <c r="T51" s="51"/>
      <c r="U51" s="51"/>
      <c r="V51" s="51"/>
      <c r="W51" s="45"/>
      <c r="X51" s="51"/>
      <c r="Y51" s="51"/>
      <c r="Z51" s="45"/>
      <c r="AA51" s="45"/>
      <c r="AB51" s="45"/>
    </row>
    <row r="52" spans="1:28" x14ac:dyDescent="0.25">
      <c r="B52" s="45"/>
      <c r="C52" s="21">
        <v>90</v>
      </c>
      <c r="D52" s="16">
        <v>0</v>
      </c>
      <c r="E52" s="16">
        <v>0</v>
      </c>
      <c r="F52" s="26">
        <f t="shared" si="12"/>
        <v>0</v>
      </c>
      <c r="G52" s="27" t="e">
        <f t="shared" si="13"/>
        <v>#DIV/0!</v>
      </c>
      <c r="H52" s="26">
        <f t="shared" si="15"/>
        <v>0</v>
      </c>
      <c r="I52" s="26">
        <f t="shared" si="16"/>
        <v>0</v>
      </c>
      <c r="J52" s="28" t="e">
        <f>(H52/H53)*100</f>
        <v>#DIV/0!</v>
      </c>
      <c r="K52" s="28" t="e">
        <f>(I52/I53)*100</f>
        <v>#DIV/0!</v>
      </c>
      <c r="L52" s="29" t="e">
        <f t="shared" si="14"/>
        <v>#DIV/0!</v>
      </c>
      <c r="M52" s="45"/>
      <c r="Q52" s="50"/>
      <c r="R52" s="51"/>
      <c r="S52" s="51"/>
      <c r="T52" s="51"/>
      <c r="U52" s="51"/>
      <c r="V52" s="51"/>
      <c r="W52" s="45"/>
      <c r="X52" s="51"/>
      <c r="Y52" s="51"/>
      <c r="Z52" s="45"/>
      <c r="AA52" s="45"/>
      <c r="AB52" s="45"/>
    </row>
    <row r="53" spans="1:28" x14ac:dyDescent="0.25">
      <c r="A53" s="45"/>
      <c r="B53" s="45"/>
      <c r="C53" s="21" t="s">
        <v>81</v>
      </c>
      <c r="D53" s="16">
        <v>0</v>
      </c>
      <c r="E53" s="16">
        <v>0</v>
      </c>
      <c r="F53" s="30">
        <f t="shared" si="12"/>
        <v>0</v>
      </c>
      <c r="G53" s="31" t="e">
        <f t="shared" si="13"/>
        <v>#DIV/0!</v>
      </c>
      <c r="H53" s="30">
        <f t="shared" si="15"/>
        <v>0</v>
      </c>
      <c r="I53" s="30">
        <f t="shared" si="16"/>
        <v>0</v>
      </c>
      <c r="J53" s="32" t="e">
        <f>(H53/H53)*100</f>
        <v>#DIV/0!</v>
      </c>
      <c r="K53" s="32" t="e">
        <f>(I53/I53)*100</f>
        <v>#DIV/0!</v>
      </c>
      <c r="L53" s="33" t="e">
        <f t="shared" si="14"/>
        <v>#DIV/0!</v>
      </c>
      <c r="Q53" s="50"/>
      <c r="R53" s="51"/>
      <c r="S53" s="51"/>
      <c r="T53" s="51"/>
      <c r="U53" s="51"/>
      <c r="V53" s="51"/>
      <c r="W53" s="45"/>
      <c r="X53" s="51"/>
      <c r="Y53" s="51"/>
      <c r="AA53" s="45"/>
    </row>
    <row r="54" spans="1:28" x14ac:dyDescent="0.25">
      <c r="A54" s="44"/>
      <c r="B54" s="45"/>
      <c r="C54" s="34" t="s">
        <v>82</v>
      </c>
      <c r="D54" s="35">
        <f>SUM(D44:D53)</f>
        <v>0</v>
      </c>
      <c r="E54" s="35">
        <f>SUM(E44:E53)</f>
        <v>0</v>
      </c>
      <c r="F54" s="35">
        <f>SUM(F44:F53)</f>
        <v>0</v>
      </c>
      <c r="G54" s="36" t="e">
        <f t="shared" si="13"/>
        <v>#DIV/0!</v>
      </c>
      <c r="H54" s="37"/>
      <c r="I54" s="37"/>
      <c r="J54" s="37"/>
      <c r="K54" s="37"/>
      <c r="L54" s="38"/>
      <c r="Q54" s="50"/>
      <c r="R54" s="51"/>
      <c r="S54" s="51"/>
      <c r="T54" s="51"/>
      <c r="U54" s="51"/>
      <c r="V54" s="51"/>
      <c r="W54" s="45"/>
      <c r="X54" s="51"/>
      <c r="Y54" s="51"/>
      <c r="AA54" s="45"/>
    </row>
    <row r="55" spans="1:28" x14ac:dyDescent="0.25">
      <c r="A55" s="44"/>
      <c r="B55" s="45"/>
      <c r="C55" s="39"/>
      <c r="D55" s="40"/>
      <c r="E55" s="40"/>
      <c r="F55" s="40"/>
      <c r="G55" s="40"/>
      <c r="H55" s="40"/>
      <c r="I55" s="40"/>
      <c r="J55" s="40"/>
      <c r="K55" s="41" t="s">
        <v>83</v>
      </c>
      <c r="L55" s="42" t="e">
        <f>MAX(L44:L53)</f>
        <v>#DIV/0!</v>
      </c>
      <c r="Q55" s="50"/>
      <c r="R55" s="51"/>
      <c r="S55" s="51"/>
      <c r="T55" s="51"/>
      <c r="U55" s="51"/>
      <c r="V55" s="51"/>
      <c r="W55" s="45"/>
      <c r="X55" s="51"/>
      <c r="Y55" s="51"/>
      <c r="AA55" s="45"/>
    </row>
    <row r="56" spans="1:28" x14ac:dyDescent="0.25">
      <c r="A56" s="44"/>
      <c r="B56" s="45"/>
      <c r="Q56" s="50"/>
      <c r="R56" s="51"/>
      <c r="S56" s="51"/>
      <c r="T56" s="51"/>
      <c r="U56" s="51"/>
      <c r="V56" s="51"/>
      <c r="W56" s="45"/>
      <c r="X56" s="51"/>
      <c r="Y56" s="51"/>
      <c r="AA56" s="45"/>
    </row>
    <row r="57" spans="1:28" x14ac:dyDescent="0.25">
      <c r="A57" s="44"/>
      <c r="B57" s="45"/>
      <c r="Q57" s="50"/>
      <c r="R57" s="51"/>
      <c r="S57" s="51"/>
      <c r="T57" s="51"/>
      <c r="U57" s="51"/>
      <c r="V57" s="51"/>
      <c r="W57" s="45"/>
      <c r="X57" s="51"/>
      <c r="Y57" s="51"/>
      <c r="AA57" s="45"/>
    </row>
    <row r="58" spans="1:28" x14ac:dyDescent="0.25">
      <c r="A58" s="44"/>
      <c r="B58" s="45"/>
      <c r="Q58" s="50"/>
      <c r="R58" s="51"/>
      <c r="S58" s="51"/>
      <c r="T58" s="51"/>
      <c r="U58" s="51"/>
      <c r="V58" s="51"/>
      <c r="W58" s="45"/>
      <c r="X58" s="51"/>
      <c r="Y58" s="51"/>
      <c r="AA58" s="45"/>
    </row>
    <row r="59" spans="1:28" x14ac:dyDescent="0.25">
      <c r="A59" s="44"/>
      <c r="B59" s="45"/>
      <c r="W59" s="51"/>
      <c r="X59" s="51"/>
      <c r="Y59" s="51"/>
      <c r="AA59" s="45"/>
    </row>
    <row r="60" spans="1:28" x14ac:dyDescent="0.25">
      <c r="A60" s="44"/>
      <c r="B60" s="45"/>
      <c r="W60" s="51"/>
      <c r="X60" s="51"/>
      <c r="Y60" s="51"/>
      <c r="AA60" s="45"/>
    </row>
    <row r="61" spans="1:28" x14ac:dyDescent="0.25">
      <c r="A61" s="44"/>
      <c r="B61" s="45"/>
    </row>
    <row r="62" spans="1:28" x14ac:dyDescent="0.25">
      <c r="A62" s="44"/>
    </row>
    <row r="63" spans="1:28" x14ac:dyDescent="0.25">
      <c r="A63" s="44"/>
    </row>
  </sheetData>
  <mergeCells count="4">
    <mergeCell ref="B1:V1"/>
    <mergeCell ref="C4:E4"/>
    <mergeCell ref="C22:E22"/>
    <mergeCell ref="C40:E40"/>
  </mergeCells>
  <conditionalFormatting sqref="E8:E17">
    <cfRule type="dataBar" priority="12">
      <dataBar>
        <cfvo type="min"/>
        <cfvo type="max"/>
        <color rgb="FFFFB628"/>
      </dataBar>
    </cfRule>
  </conditionalFormatting>
  <conditionalFormatting sqref="G8:G17">
    <cfRule type="dataBar" priority="11">
      <dataBar>
        <cfvo type="min"/>
        <cfvo type="max"/>
        <color rgb="FF008AEF"/>
      </dataBar>
    </cfRule>
  </conditionalFormatting>
  <conditionalFormatting sqref="L8:L17">
    <cfRule type="top10" dxfId="2" priority="10" rank="1"/>
  </conditionalFormatting>
  <conditionalFormatting sqref="D8:D17">
    <cfRule type="dataBar" priority="9">
      <dataBar>
        <cfvo type="min"/>
        <cfvo type="max"/>
        <color rgb="FFFFB628"/>
      </dataBar>
    </cfRule>
  </conditionalFormatting>
  <conditionalFormatting sqref="E26:E35">
    <cfRule type="dataBar" priority="8">
      <dataBar>
        <cfvo type="min"/>
        <cfvo type="max"/>
        <color rgb="FFFFB628"/>
      </dataBar>
    </cfRule>
  </conditionalFormatting>
  <conditionalFormatting sqref="G26:G35">
    <cfRule type="dataBar" priority="7">
      <dataBar>
        <cfvo type="min"/>
        <cfvo type="max"/>
        <color rgb="FF008AEF"/>
      </dataBar>
    </cfRule>
  </conditionalFormatting>
  <conditionalFormatting sqref="L26:L35">
    <cfRule type="top10" dxfId="1" priority="6" rank="1"/>
  </conditionalFormatting>
  <conditionalFormatting sqref="D26:D35">
    <cfRule type="dataBar" priority="5">
      <dataBar>
        <cfvo type="min"/>
        <cfvo type="max"/>
        <color rgb="FFFFB628"/>
      </dataBar>
    </cfRule>
  </conditionalFormatting>
  <conditionalFormatting sqref="E44:E53">
    <cfRule type="dataBar" priority="4">
      <dataBar>
        <cfvo type="min"/>
        <cfvo type="max"/>
        <color rgb="FFFFB628"/>
      </dataBar>
    </cfRule>
  </conditionalFormatting>
  <conditionalFormatting sqref="G44:G53">
    <cfRule type="dataBar" priority="3">
      <dataBar>
        <cfvo type="min"/>
        <cfvo type="max"/>
        <color rgb="FF008AEF"/>
      </dataBar>
    </cfRule>
  </conditionalFormatting>
  <conditionalFormatting sqref="L44:L53">
    <cfRule type="top10" dxfId="0" priority="2" rank="1"/>
  </conditionalFormatting>
  <conditionalFormatting sqref="D44:D53">
    <cfRule type="dataBar" priority="1">
      <dataBar>
        <cfvo type="min"/>
        <cfvo type="max"/>
        <color rgb="FFFFB628"/>
      </dataBar>
    </cfRule>
  </conditionalFormatting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EC4-E8B6-8E40-82F1-F78FAE56B9CB}">
  <dimension ref="A1:U6"/>
  <sheetViews>
    <sheetView showGridLines="0" workbookViewId="0">
      <selection activeCell="A6" sqref="A6:F6"/>
    </sheetView>
  </sheetViews>
  <sheetFormatPr baseColWidth="10" defaultRowHeight="15" x14ac:dyDescent="0.2"/>
  <sheetData>
    <row r="1" spans="1:21" ht="27" thickBot="1" x14ac:dyDescent="0.35">
      <c r="A1" s="118" t="s">
        <v>93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20"/>
    </row>
    <row r="3" spans="1:21" ht="26" x14ac:dyDescent="0.3">
      <c r="A3" s="144" t="s">
        <v>101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</row>
    <row r="6" spans="1:21" ht="21" x14ac:dyDescent="0.25">
      <c r="A6" s="110" t="s">
        <v>102</v>
      </c>
      <c r="B6" s="110"/>
      <c r="C6" s="110"/>
      <c r="D6" s="110"/>
      <c r="E6" s="110"/>
      <c r="F6" s="110"/>
    </row>
  </sheetData>
  <mergeCells count="3">
    <mergeCell ref="A1:U1"/>
    <mergeCell ref="A3:U3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4963-EF03-FC49-B286-37C23C19942F}">
  <dimension ref="A1:U35"/>
  <sheetViews>
    <sheetView showGridLines="0" workbookViewId="0">
      <selection activeCell="A35" sqref="A35"/>
    </sheetView>
  </sheetViews>
  <sheetFormatPr baseColWidth="10" defaultRowHeight="15" x14ac:dyDescent="0.2"/>
  <sheetData>
    <row r="1" spans="1:21" ht="27" thickBot="1" x14ac:dyDescent="0.35">
      <c r="A1" s="118" t="s">
        <v>96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20"/>
    </row>
    <row r="4" spans="1:21" ht="26" x14ac:dyDescent="0.3">
      <c r="A4" s="110" t="s">
        <v>116</v>
      </c>
      <c r="B4" s="106"/>
      <c r="C4" s="106"/>
      <c r="D4" s="106"/>
      <c r="E4" s="106"/>
      <c r="F4" s="106"/>
      <c r="T4" s="55"/>
    </row>
    <row r="5" spans="1:21" ht="26" x14ac:dyDescent="0.3">
      <c r="A5" s="100"/>
      <c r="T5" s="55"/>
    </row>
    <row r="6" spans="1:21" ht="26" x14ac:dyDescent="0.3">
      <c r="A6" s="100"/>
      <c r="T6" s="55"/>
    </row>
    <row r="7" spans="1:21" ht="26" x14ac:dyDescent="0.3">
      <c r="A7" s="101"/>
      <c r="T7" s="55"/>
    </row>
    <row r="8" spans="1:21" ht="26" x14ac:dyDescent="0.3">
      <c r="T8" s="55"/>
    </row>
    <row r="14" spans="1:21" ht="21" x14ac:dyDescent="0.25">
      <c r="A14" s="110" t="s">
        <v>117</v>
      </c>
      <c r="B14" s="106"/>
      <c r="C14" s="106"/>
      <c r="D14" s="106"/>
      <c r="E14" s="106"/>
      <c r="F14" s="106"/>
    </row>
    <row r="15" spans="1:21" ht="21" x14ac:dyDescent="0.25">
      <c r="A15" s="100"/>
    </row>
    <row r="16" spans="1:21" ht="21" x14ac:dyDescent="0.25">
      <c r="A16" s="100"/>
    </row>
    <row r="17" spans="1:6" ht="21" x14ac:dyDescent="0.25">
      <c r="A17" s="101"/>
    </row>
    <row r="18" spans="1:6" ht="21" x14ac:dyDescent="0.25">
      <c r="A18" s="102"/>
    </row>
    <row r="24" spans="1:6" ht="21" x14ac:dyDescent="0.25">
      <c r="A24" s="110" t="s">
        <v>118</v>
      </c>
      <c r="B24" s="106"/>
      <c r="C24" s="106"/>
      <c r="D24" s="106"/>
      <c r="E24" s="106"/>
      <c r="F24" s="106"/>
    </row>
    <row r="25" spans="1:6" ht="21" x14ac:dyDescent="0.25">
      <c r="A25" s="100"/>
    </row>
    <row r="34" spans="1:6" ht="21" x14ac:dyDescent="0.25">
      <c r="A34" s="110" t="s">
        <v>119</v>
      </c>
      <c r="B34" s="106"/>
      <c r="C34" s="106"/>
      <c r="D34" s="106"/>
      <c r="E34" s="106"/>
      <c r="F34" s="106"/>
    </row>
    <row r="35" spans="1:6" ht="21" x14ac:dyDescent="0.25">
      <c r="A35" s="100"/>
    </row>
  </sheetData>
  <mergeCells count="5">
    <mergeCell ref="A1:U1"/>
    <mergeCell ref="A4:F4"/>
    <mergeCell ref="A14:F14"/>
    <mergeCell ref="A24:F24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1. Statistics of Raw Data</vt:lpstr>
      <vt:lpstr>2. Statistics of Clean Data</vt:lpstr>
      <vt:lpstr>3. Variable Binning</vt:lpstr>
      <vt:lpstr>4. Bivariate Analysis</vt:lpstr>
      <vt:lpstr>5. Variable Importance</vt:lpstr>
      <vt:lpstr>6. Overview of Model Eval</vt:lpstr>
      <vt:lpstr>7. Decile Tables</vt:lpstr>
      <vt:lpstr>8. Actual vs Predicted</vt:lpstr>
      <vt:lpstr>9. Model Stability</vt:lpstr>
      <vt:lpstr>10. Benchmark</vt:lpstr>
      <vt:lpstr>11. Shapley Values</vt:lpstr>
      <vt:lpstr>12. Other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2022-12-27T14:30:01Z</dcterms:created>
  <dcterms:modified xsi:type="dcterms:W3CDTF">2023-01-06T09:23:43Z</dcterms:modified>
</cp:coreProperties>
</file>