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d.docs.live.net/2F2EB5F1625885A3/Documents/"/>
    </mc:Choice>
  </mc:AlternateContent>
  <xr:revisionPtr revIDLastSave="0" documentId="8_{78DB2C0F-14D7-406D-BB31-64DE36580D3D}" xr6:coauthVersionLast="47" xr6:coauthVersionMax="47" xr10:uidLastSave="{00000000-0000-0000-0000-000000000000}"/>
  <bookViews>
    <workbookView xWindow="-96" yWindow="-96" windowWidth="23232" windowHeight="12432" firstSheet="1" xr2:uid="{56D884EE-EE5A-2E4E-A402-077026EC319E}"/>
  </bookViews>
  <sheets>
    <sheet name="Part 1" sheetId="3" r:id="rId1"/>
    <sheet name="Sensitivity Report 1" sheetId="9" r:id="rId2"/>
    <sheet name="Analysis Report Part 1" sheetId="10" r:id="rId3"/>
    <sheet name="Part - 2" sheetId="11" r:id="rId4"/>
    <sheet name="Analysis Report - Part 2" sheetId="13" r:id="rId5"/>
    <sheet name="Part 2" sheetId="5" state="hidden" r:id="rId6"/>
    <sheet name="Q2 OLD" sheetId="4" state="hidden" r:id="rId7"/>
  </sheets>
  <definedNames>
    <definedName name="param_cuthi" localSheetId="3" hidden="1">2E+30</definedName>
    <definedName name="param_cuthi" localSheetId="0" hidden="1">2E+30</definedName>
    <definedName name="param_cuthi" localSheetId="5" hidden="1">2E+30</definedName>
    <definedName name="param_cutlo" localSheetId="3" hidden="1">-2E+30</definedName>
    <definedName name="param_cutlo" localSheetId="0" hidden="1">-2E+30</definedName>
    <definedName name="param_cutlo" localSheetId="5" hidden="1">-2E+30</definedName>
    <definedName name="param_epstep" localSheetId="3" hidden="1">0.000001</definedName>
    <definedName name="param_epstep" localSheetId="0" hidden="1">0.000001</definedName>
    <definedName name="param_epstep" localSheetId="5" hidden="1">0.000001</definedName>
    <definedName name="param_iisbnd" localSheetId="3" hidden="1">0</definedName>
    <definedName name="param_iisbnd" localSheetId="0" hidden="1">0</definedName>
    <definedName name="param_iisbnd" localSheetId="5" hidden="1">0</definedName>
    <definedName name="solver_adj" localSheetId="3" hidden="1">'Part - 2'!$B$24:$G$24</definedName>
    <definedName name="solver_adj" localSheetId="0" hidden="1">'Part 1'!$B$24:$G$24</definedName>
    <definedName name="solver_adj" localSheetId="6" hidden="1">'Q2 OLD'!$B$24:$G$24</definedName>
    <definedName name="solver_adj_ob" localSheetId="3" hidden="1">1</definedName>
    <definedName name="solver_adj_ob" localSheetId="0" hidden="1">1</definedName>
    <definedName name="solver_adj_ob" localSheetId="5" hidden="1">1</definedName>
    <definedName name="solver_adj_ob1" localSheetId="3" hidden="1">1</definedName>
    <definedName name="solver_adj_ob1" localSheetId="0" hidden="1">1</definedName>
    <definedName name="solver_adj_ob1" localSheetId="5" hidden="1">1</definedName>
    <definedName name="solver_adj1" localSheetId="3" hidden="1">'Part - 2'!$B$27:$G$27</definedName>
    <definedName name="solver_cha" localSheetId="3" hidden="1">0</definedName>
    <definedName name="solver_cha" localSheetId="0" hidden="1">0</definedName>
    <definedName name="solver_cha" localSheetId="5" hidden="1">0</definedName>
    <definedName name="solver_chc1" localSheetId="3" hidden="1">0</definedName>
    <definedName name="solver_chc1" localSheetId="0" hidden="1">0</definedName>
    <definedName name="solver_chc1" localSheetId="5" hidden="1">0</definedName>
    <definedName name="solver_chc1" localSheetId="6" hidden="1">0</definedName>
    <definedName name="solver_chc2" localSheetId="3" hidden="1">0</definedName>
    <definedName name="solver_chc2" localSheetId="0" hidden="1">0</definedName>
    <definedName name="solver_chc2" localSheetId="5" hidden="1">0</definedName>
    <definedName name="solver_chc2" localSheetId="6" hidden="1">0</definedName>
    <definedName name="solver_chc3" localSheetId="3" hidden="1">0</definedName>
    <definedName name="solver_chc3" localSheetId="0" hidden="1">0</definedName>
    <definedName name="solver_chc3" localSheetId="5" hidden="1">0</definedName>
    <definedName name="solver_chc3" localSheetId="6" hidden="1">0</definedName>
    <definedName name="solver_chc4" localSheetId="3" hidden="1">0</definedName>
    <definedName name="solver_chc4" localSheetId="0" hidden="1">0</definedName>
    <definedName name="solver_chc4" localSheetId="5" hidden="1">0</definedName>
    <definedName name="solver_chc4" localSheetId="6" hidden="1">0</definedName>
    <definedName name="solver_chc5" localSheetId="3" hidden="1">0</definedName>
    <definedName name="solver_chc5" localSheetId="0" hidden="1">0</definedName>
    <definedName name="solver_chc5" localSheetId="5" hidden="1">0</definedName>
    <definedName name="solver_chc5" localSheetId="6" hidden="1">0</definedName>
    <definedName name="solver_chc6" localSheetId="3" hidden="1">0</definedName>
    <definedName name="solver_chc6" localSheetId="0" hidden="1">0</definedName>
    <definedName name="solver_chc6" localSheetId="5" hidden="1">0</definedName>
    <definedName name="solver_chc6" localSheetId="6" hidden="1">0</definedName>
    <definedName name="solver_chc7" localSheetId="3" hidden="1">0</definedName>
    <definedName name="solver_chc7" localSheetId="0" hidden="1">0</definedName>
    <definedName name="solver_chc7" localSheetId="5" hidden="1">0</definedName>
    <definedName name="solver_chc7" localSheetId="6" hidden="1">0</definedName>
    <definedName name="solver_chc8" localSheetId="3" hidden="1">0</definedName>
    <definedName name="solver_chn" localSheetId="3" hidden="1">4</definedName>
    <definedName name="solver_chn" localSheetId="0" hidden="1">4</definedName>
    <definedName name="solver_chn" localSheetId="5" hidden="1">4</definedName>
    <definedName name="solver_chp1" localSheetId="3" hidden="1">0</definedName>
    <definedName name="solver_chp1" localSheetId="0" hidden="1">0</definedName>
    <definedName name="solver_chp1" localSheetId="5" hidden="1">0</definedName>
    <definedName name="solver_chp1" localSheetId="6" hidden="1">0</definedName>
    <definedName name="solver_chp2" localSheetId="3" hidden="1">0</definedName>
    <definedName name="solver_chp2" localSheetId="0" hidden="1">0</definedName>
    <definedName name="solver_chp2" localSheetId="5" hidden="1">0</definedName>
    <definedName name="solver_chp2" localSheetId="6" hidden="1">0</definedName>
    <definedName name="solver_chp3" localSheetId="3" hidden="1">0</definedName>
    <definedName name="solver_chp3" localSheetId="0" hidden="1">0</definedName>
    <definedName name="solver_chp3" localSheetId="5" hidden="1">0</definedName>
    <definedName name="solver_chp3" localSheetId="6" hidden="1">0</definedName>
    <definedName name="solver_chp4" localSheetId="3" hidden="1">0</definedName>
    <definedName name="solver_chp4" localSheetId="0" hidden="1">0</definedName>
    <definedName name="solver_chp4" localSheetId="5" hidden="1">0</definedName>
    <definedName name="solver_chp4" localSheetId="6" hidden="1">0</definedName>
    <definedName name="solver_chp5" localSheetId="3" hidden="1">0</definedName>
    <definedName name="solver_chp5" localSheetId="0" hidden="1">0</definedName>
    <definedName name="solver_chp5" localSheetId="5" hidden="1">0</definedName>
    <definedName name="solver_chp5" localSheetId="6" hidden="1">0</definedName>
    <definedName name="solver_chp6" localSheetId="3" hidden="1">0</definedName>
    <definedName name="solver_chp6" localSheetId="0" hidden="1">0</definedName>
    <definedName name="solver_chp6" localSheetId="5" hidden="1">0</definedName>
    <definedName name="solver_chp6" localSheetId="6" hidden="1">0</definedName>
    <definedName name="solver_chp7" localSheetId="3" hidden="1">0</definedName>
    <definedName name="solver_chp7" localSheetId="0" hidden="1">0</definedName>
    <definedName name="solver_chp7" localSheetId="5" hidden="1">0</definedName>
    <definedName name="solver_chp7" localSheetId="6" hidden="1">0</definedName>
    <definedName name="solver_chp8" localSheetId="3" hidden="1">0</definedName>
    <definedName name="solver_cht" localSheetId="3" hidden="1">0</definedName>
    <definedName name="solver_cht" localSheetId="0" hidden="1">0</definedName>
    <definedName name="solver_cht" localSheetId="5" hidden="1">0</definedName>
    <definedName name="solver_cir1" localSheetId="3" hidden="1">1</definedName>
    <definedName name="solver_cir1" localSheetId="0" hidden="1">1</definedName>
    <definedName name="solver_cir1" localSheetId="5" hidden="1">1</definedName>
    <definedName name="solver_cir1" localSheetId="6" hidden="1">1</definedName>
    <definedName name="solver_cir2" localSheetId="3" hidden="1">1</definedName>
    <definedName name="solver_cir2" localSheetId="0" hidden="1">1</definedName>
    <definedName name="solver_cir2" localSheetId="5" hidden="1">1</definedName>
    <definedName name="solver_cir2" localSheetId="6" hidden="1">1</definedName>
    <definedName name="solver_cir3" localSheetId="3" hidden="1">1</definedName>
    <definedName name="solver_cir3" localSheetId="0" hidden="1">1</definedName>
    <definedName name="solver_cir3" localSheetId="5" hidden="1">1</definedName>
    <definedName name="solver_cir3" localSheetId="6" hidden="1">1</definedName>
    <definedName name="solver_cir4" localSheetId="3" hidden="1">1</definedName>
    <definedName name="solver_cir4" localSheetId="0" hidden="1">1</definedName>
    <definedName name="solver_cir4" localSheetId="5" hidden="1">1</definedName>
    <definedName name="solver_cir4" localSheetId="6" hidden="1">1</definedName>
    <definedName name="solver_cir5" localSheetId="3" hidden="1">1</definedName>
    <definedName name="solver_cir5" localSheetId="0" hidden="1">1</definedName>
    <definedName name="solver_cir5" localSheetId="5" hidden="1">1</definedName>
    <definedName name="solver_cir5" localSheetId="6" hidden="1">1</definedName>
    <definedName name="solver_cir6" localSheetId="3" hidden="1">1</definedName>
    <definedName name="solver_cir6" localSheetId="0" hidden="1">1</definedName>
    <definedName name="solver_cir6" localSheetId="5" hidden="1">1</definedName>
    <definedName name="solver_cir6" localSheetId="6" hidden="1">1</definedName>
    <definedName name="solver_cir7" localSheetId="3" hidden="1">1</definedName>
    <definedName name="solver_cir7" localSheetId="0" hidden="1">1</definedName>
    <definedName name="solver_cir7" localSheetId="5" hidden="1">1</definedName>
    <definedName name="solver_cir7" localSheetId="6" hidden="1">1</definedName>
    <definedName name="solver_cir8" localSheetId="3" hidden="1">1</definedName>
    <definedName name="solver_con" localSheetId="3" hidden="1">" "</definedName>
    <definedName name="solver_con" localSheetId="0" hidden="1">" "</definedName>
    <definedName name="solver_con1" localSheetId="3" hidden="1">" "</definedName>
    <definedName name="solver_con1" localSheetId="0" hidden="1">" "</definedName>
    <definedName name="solver_con1" localSheetId="5" hidden="1">" "</definedName>
    <definedName name="solver_con1" localSheetId="6" hidden="1">" "</definedName>
    <definedName name="solver_con2" localSheetId="3" hidden="1">" "</definedName>
    <definedName name="solver_con2" localSheetId="0" hidden="1">" "</definedName>
    <definedName name="solver_con2" localSheetId="5" hidden="1">" "</definedName>
    <definedName name="solver_con2" localSheetId="6" hidden="1">" "</definedName>
    <definedName name="solver_con3" localSheetId="3" hidden="1">" "</definedName>
    <definedName name="solver_con3" localSheetId="0" hidden="1">" "</definedName>
    <definedName name="solver_con3" localSheetId="5" hidden="1">" "</definedName>
    <definedName name="solver_con3" localSheetId="6" hidden="1">" "</definedName>
    <definedName name="solver_con4" localSheetId="3" hidden="1">" "</definedName>
    <definedName name="solver_con4" localSheetId="0" hidden="1">"NON NEG"</definedName>
    <definedName name="solver_con4" localSheetId="5" hidden="1">" "</definedName>
    <definedName name="solver_con4" localSheetId="6" hidden="1">" "</definedName>
    <definedName name="solver_con5" localSheetId="3" hidden="1">" "</definedName>
    <definedName name="solver_con5" localSheetId="0" hidden="1">"NON NEG"</definedName>
    <definedName name="solver_con5" localSheetId="5" hidden="1">" "</definedName>
    <definedName name="solver_con5" localSheetId="6" hidden="1">" "</definedName>
    <definedName name="solver_con6" localSheetId="3" hidden="1">" "</definedName>
    <definedName name="solver_con6" localSheetId="0" hidden="1">" "</definedName>
    <definedName name="solver_con6" localSheetId="5" hidden="1">" "</definedName>
    <definedName name="solver_con6" localSheetId="6" hidden="1">" "</definedName>
    <definedName name="solver_con7" localSheetId="3" hidden="1">" "</definedName>
    <definedName name="solver_con7" localSheetId="0" hidden="1">" "</definedName>
    <definedName name="solver_con7" localSheetId="5" hidden="1">" "</definedName>
    <definedName name="solver_con7" localSheetId="6" hidden="1">" "</definedName>
    <definedName name="solver_con8" localSheetId="3" hidden="1">" "</definedName>
    <definedName name="solver_cvg" localSheetId="3" hidden="1">0.0001</definedName>
    <definedName name="solver_cvg" localSheetId="0" hidden="1">0.0001</definedName>
    <definedName name="solver_cvg" localSheetId="5" hidden="1">0.0001</definedName>
    <definedName name="solver_cvg" localSheetId="6" hidden="1">0.0001</definedName>
    <definedName name="solver_dia" localSheetId="3" hidden="1">5</definedName>
    <definedName name="solver_dia" localSheetId="0" hidden="1">5</definedName>
    <definedName name="solver_dia" localSheetId="5" hidden="1">5</definedName>
    <definedName name="solver_drv" localSheetId="3" hidden="1">1</definedName>
    <definedName name="solver_drv" localSheetId="0" hidden="1">1</definedName>
    <definedName name="solver_drv" localSheetId="5" hidden="1">1</definedName>
    <definedName name="solver_drv" localSheetId="6" hidden="1">1</definedName>
    <definedName name="solver_eng" localSheetId="3" hidden="1">1</definedName>
    <definedName name="solver_eng" localSheetId="0" hidden="1">1</definedName>
    <definedName name="solver_eng" localSheetId="5" hidden="1">1</definedName>
    <definedName name="solver_eng" localSheetId="6" hidden="1">1</definedName>
    <definedName name="solver_eng" localSheetId="1" hidden="1">0</definedName>
    <definedName name="solver_est" localSheetId="3" hidden="1">1</definedName>
    <definedName name="solver_est" localSheetId="0" hidden="1">1</definedName>
    <definedName name="solver_est" localSheetId="5" hidden="1">1</definedName>
    <definedName name="solver_est" localSheetId="6" hidden="1">1</definedName>
    <definedName name="solver_iao" localSheetId="3" hidden="1">0</definedName>
    <definedName name="solver_iao" localSheetId="0" hidden="1">0</definedName>
    <definedName name="solver_iao" localSheetId="5" hidden="1">0</definedName>
    <definedName name="solver_int" localSheetId="3" hidden="1">0</definedName>
    <definedName name="solver_int" localSheetId="0" hidden="1">0</definedName>
    <definedName name="solver_int" localSheetId="5" hidden="1">0</definedName>
    <definedName name="solver_irs" localSheetId="3" hidden="1">0</definedName>
    <definedName name="solver_irs" localSheetId="0" hidden="1">0</definedName>
    <definedName name="solver_irs" localSheetId="5" hidden="1">0</definedName>
    <definedName name="solver_ism" localSheetId="3" hidden="1">0</definedName>
    <definedName name="solver_ism" localSheetId="0" hidden="1">0</definedName>
    <definedName name="solver_ism" localSheetId="5" hidden="1">0</definedName>
    <definedName name="solver_itr" localSheetId="3" hidden="1">2147483647</definedName>
    <definedName name="solver_itr" localSheetId="0" hidden="1">2147483647</definedName>
    <definedName name="solver_itr" localSheetId="5" hidden="1">2147483647</definedName>
    <definedName name="solver_itr" localSheetId="6" hidden="1">2147483647</definedName>
    <definedName name="solver_kiv" localSheetId="3" hidden="1">2E+30</definedName>
    <definedName name="solver_kiv" localSheetId="0" hidden="1">2E+30</definedName>
    <definedName name="solver_kiv" localSheetId="5" hidden="1">2E+30</definedName>
    <definedName name="solver_lhs_ob1" localSheetId="3" hidden="1">0</definedName>
    <definedName name="solver_lhs_ob1" localSheetId="0" hidden="1">0</definedName>
    <definedName name="solver_lhs_ob1" localSheetId="5" hidden="1">0</definedName>
    <definedName name="solver_lhs_ob2" localSheetId="3" hidden="1">0</definedName>
    <definedName name="solver_lhs_ob2" localSheetId="0" hidden="1">0</definedName>
    <definedName name="solver_lhs_ob2" localSheetId="5" hidden="1">0</definedName>
    <definedName name="solver_lhs_ob3" localSheetId="3" hidden="1">0</definedName>
    <definedName name="solver_lhs_ob3" localSheetId="0" hidden="1">0</definedName>
    <definedName name="solver_lhs_ob3" localSheetId="5" hidden="1">0</definedName>
    <definedName name="solver_lhs_ob4" localSheetId="3" hidden="1">0</definedName>
    <definedName name="solver_lhs_ob4" localSheetId="0" hidden="1">0</definedName>
    <definedName name="solver_lhs_ob5" localSheetId="3" hidden="1">0</definedName>
    <definedName name="solver_lhs_ob5" localSheetId="0" hidden="1">0</definedName>
    <definedName name="solver_lhs_ob6" localSheetId="3" hidden="1">0</definedName>
    <definedName name="solver_lhs_ob7" localSheetId="3" hidden="1">0</definedName>
    <definedName name="solver_lhs_ob8" localSheetId="3" hidden="1">0</definedName>
    <definedName name="solver_lhs1" localSheetId="3" hidden="1">'Part - 2'!$B$41</definedName>
    <definedName name="solver_lhs1" localSheetId="0" hidden="1">'Part 1'!$B$39</definedName>
    <definedName name="solver_lhs1" localSheetId="5" hidden="1">'Part 2'!$B$24:$G$24</definedName>
    <definedName name="solver_lhs1" localSheetId="6" hidden="1">'Q2 OLD'!$B$46</definedName>
    <definedName name="solver_lhs2" localSheetId="3" hidden="1">'Part - 2'!$B$44:$B$49</definedName>
    <definedName name="solver_lhs2" localSheetId="0" hidden="1">'Part 1'!$B$42:$B$47</definedName>
    <definedName name="solver_lhs2" localSheetId="5" hidden="1">'Part 2'!$B$24:$G$24</definedName>
    <definedName name="solver_lhs2" localSheetId="6" hidden="1">'Q2 OLD'!$B$49:$B$54</definedName>
    <definedName name="solver_lhs3" localSheetId="3" hidden="1">'Part - 2'!$B$51</definedName>
    <definedName name="solver_lhs3" localSheetId="0" hidden="1">'Part 1'!$B$49</definedName>
    <definedName name="solver_lhs3" localSheetId="5" hidden="1">'Part 2'!$B$24:$G$24</definedName>
    <definedName name="solver_lhs3" localSheetId="6" hidden="1">'Q2 OLD'!$H$24</definedName>
    <definedName name="solver_lhs4" localSheetId="3" hidden="1">'Part - 2'!$B$56:$B$61</definedName>
    <definedName name="solver_lhs4" localSheetId="0" hidden="1">'Part 1'!$B$24:$G$24</definedName>
    <definedName name="solver_lhs4" localSheetId="5" hidden="1">'Part 2'!#REF!</definedName>
    <definedName name="solver_lhs4" localSheetId="6" hidden="1">'Q2 OLD'!$H$24</definedName>
    <definedName name="solver_lhs5" localSheetId="3" hidden="1">'Part - 2'!$B$64:$B$69</definedName>
    <definedName name="solver_lhs5" localSheetId="0" hidden="1">'Part 1'!$B$24:$G$24</definedName>
    <definedName name="solver_lhs5" localSheetId="5" hidden="1">'Part 2'!#REF!</definedName>
    <definedName name="solver_lhs5" localSheetId="6" hidden="1">'Q2 OLD'!$H$24</definedName>
    <definedName name="solver_lhs6" localSheetId="3" hidden="1">'Part - 2'!$B$72:$B$83</definedName>
    <definedName name="solver_lhs6" localSheetId="0" hidden="1">'Part 1'!$1:$1048576</definedName>
    <definedName name="solver_lhs6" localSheetId="5" hidden="1">'Part 2'!$1:$1048576</definedName>
    <definedName name="solver_lhs6" localSheetId="6" hidden="1">'Q2 OLD'!$1:$1048576</definedName>
    <definedName name="solver_lhs7" localSheetId="3" hidden="1">'Part - 2'!$B$24:$G$24</definedName>
    <definedName name="solver_lhs8" localSheetId="3" hidden="1">'Part - 2'!$B$27:$G$27</definedName>
    <definedName name="solver_lin" localSheetId="3" hidden="1">2</definedName>
    <definedName name="solver_lin" localSheetId="0" hidden="1">2</definedName>
    <definedName name="solver_lin" localSheetId="5" hidden="1">2</definedName>
    <definedName name="solver_lva" localSheetId="3" hidden="1">0</definedName>
    <definedName name="solver_lva" localSheetId="0" hidden="1">0</definedName>
    <definedName name="solver_lva" localSheetId="5" hidden="1">0</definedName>
    <definedName name="solver_mda" localSheetId="3" hidden="1">4</definedName>
    <definedName name="solver_mda" localSheetId="0" hidden="1">4</definedName>
    <definedName name="solver_mda" localSheetId="5" hidden="1">4</definedName>
    <definedName name="solver_mip" localSheetId="3" hidden="1">2147483647</definedName>
    <definedName name="solver_mip" localSheetId="0" hidden="1">2147483647</definedName>
    <definedName name="solver_mip" localSheetId="5" hidden="1">2147483647</definedName>
    <definedName name="solver_mip" localSheetId="6" hidden="1">2147483647</definedName>
    <definedName name="solver_mni" localSheetId="3" hidden="1">30</definedName>
    <definedName name="solver_mni" localSheetId="0" hidden="1">30</definedName>
    <definedName name="solver_mni" localSheetId="5" hidden="1">30</definedName>
    <definedName name="solver_mni" localSheetId="6" hidden="1">30</definedName>
    <definedName name="solver_mod" localSheetId="3" hidden="1">1</definedName>
    <definedName name="solver_mod" localSheetId="0" hidden="1">1</definedName>
    <definedName name="solver_mod" localSheetId="5" hidden="1">1</definedName>
    <definedName name="solver_mrt" localSheetId="3" hidden="1">0.075</definedName>
    <definedName name="solver_mrt" localSheetId="0" hidden="1">0.075</definedName>
    <definedName name="solver_mrt" localSheetId="5" hidden="1">0.075</definedName>
    <definedName name="solver_mrt" localSheetId="6" hidden="1">0.075</definedName>
    <definedName name="solver_msl" localSheetId="3" hidden="1">2</definedName>
    <definedName name="solver_msl" localSheetId="0" hidden="1">2</definedName>
    <definedName name="solver_msl" localSheetId="5" hidden="1">2</definedName>
    <definedName name="solver_msl" localSheetId="6" hidden="1">2</definedName>
    <definedName name="solver_neg" localSheetId="3" hidden="1">1</definedName>
    <definedName name="solver_neg" localSheetId="0" hidden="1">1</definedName>
    <definedName name="solver_neg" localSheetId="5" hidden="1">1</definedName>
    <definedName name="solver_neg" localSheetId="6" hidden="1">1</definedName>
    <definedName name="solver_nod" localSheetId="3" hidden="1">2147483647</definedName>
    <definedName name="solver_nod" localSheetId="0" hidden="1">2147483647</definedName>
    <definedName name="solver_nod" localSheetId="5" hidden="1">2147483647</definedName>
    <definedName name="solver_nod" localSheetId="6" hidden="1">2147483647</definedName>
    <definedName name="solver_nopt" localSheetId="3" hidden="1">1</definedName>
    <definedName name="solver_nopt" localSheetId="0" hidden="1">1</definedName>
    <definedName name="solver_nso" localSheetId="3" hidden="1">10000</definedName>
    <definedName name="solver_nso" localSheetId="0" hidden="1">10000</definedName>
    <definedName name="solver_nso" localSheetId="5" hidden="1">10000</definedName>
    <definedName name="solver_nso" localSheetId="6" hidden="1">10000</definedName>
    <definedName name="solver_ntr" localSheetId="3" hidden="1">0</definedName>
    <definedName name="solver_ntr" localSheetId="0" hidden="1">0</definedName>
    <definedName name="solver_ntr" localSheetId="5" hidden="1">0</definedName>
    <definedName name="solver_ntri" hidden="1">1000</definedName>
    <definedName name="solver_num" localSheetId="3" hidden="1">8</definedName>
    <definedName name="solver_num" localSheetId="0" hidden="1">4</definedName>
    <definedName name="solver_num" localSheetId="5" hidden="1">0</definedName>
    <definedName name="solver_num" localSheetId="6" hidden="1">3</definedName>
    <definedName name="solver_nwt" localSheetId="3" hidden="1">1</definedName>
    <definedName name="solver_nwt" localSheetId="0" hidden="1">1</definedName>
    <definedName name="solver_nwt" localSheetId="5" hidden="1">1</definedName>
    <definedName name="solver_nwt" localSheetId="6" hidden="1">1</definedName>
    <definedName name="solver_obc" localSheetId="3" hidden="1">0</definedName>
    <definedName name="solver_obc" localSheetId="0" hidden="1">0</definedName>
    <definedName name="solver_obp" localSheetId="3" hidden="1">0</definedName>
    <definedName name="solver_obp" localSheetId="0" hidden="1">0</definedName>
    <definedName name="solver_opt" localSheetId="3" hidden="1">'Part - 2'!$B$33</definedName>
    <definedName name="solver_opt" localSheetId="0" hidden="1">'Part 1'!$B$31</definedName>
    <definedName name="solver_opt" localSheetId="6" hidden="1">'Q2 OLD'!$B$30</definedName>
    <definedName name="solver_opt_ob" localSheetId="3" hidden="1">1</definedName>
    <definedName name="solver_opt_ob" localSheetId="0" hidden="1">1</definedName>
    <definedName name="solver_pre" localSheetId="3" hidden="1">0.000001</definedName>
    <definedName name="solver_pre" localSheetId="0" hidden="1">0.000001</definedName>
    <definedName name="solver_pre" localSheetId="5" hidden="1">0.000001</definedName>
    <definedName name="solver_pre" localSheetId="6" hidden="1">0.000001</definedName>
    <definedName name="solver_psi" localSheetId="3" hidden="1">0</definedName>
    <definedName name="solver_psi" localSheetId="0" hidden="1">0</definedName>
    <definedName name="solver_psi" localSheetId="5" hidden="1">0</definedName>
    <definedName name="solver_rbv" localSheetId="3" hidden="1">1</definedName>
    <definedName name="solver_rbv" localSheetId="0" hidden="1">1</definedName>
    <definedName name="solver_rbv" localSheetId="5" hidden="1">1</definedName>
    <definedName name="solver_rbv" localSheetId="6" hidden="1">1</definedName>
    <definedName name="solver_rdp" localSheetId="3" hidden="1">0</definedName>
    <definedName name="solver_rdp" localSheetId="0" hidden="1">0</definedName>
    <definedName name="solver_rdp" localSheetId="5" hidden="1">0</definedName>
    <definedName name="solver_reco1" localSheetId="3" hidden="1">0</definedName>
    <definedName name="solver_reco1" localSheetId="0" hidden="1">0</definedName>
    <definedName name="solver_reco1" localSheetId="5" hidden="1">0</definedName>
    <definedName name="solver_reco2" localSheetId="3" hidden="1">0</definedName>
    <definedName name="solver_reco2" localSheetId="0" hidden="1">0</definedName>
    <definedName name="solver_reco2" localSheetId="5" hidden="1">0</definedName>
    <definedName name="solver_reco3" localSheetId="3" hidden="1">0</definedName>
    <definedName name="solver_reco3" localSheetId="0" hidden="1">0</definedName>
    <definedName name="solver_reco3" localSheetId="5" hidden="1">0</definedName>
    <definedName name="solver_reco4" localSheetId="3" hidden="1">0</definedName>
    <definedName name="solver_reco4" localSheetId="0" hidden="1">0</definedName>
    <definedName name="solver_reco5" localSheetId="3" hidden="1">0</definedName>
    <definedName name="solver_reco5" localSheetId="0" hidden="1">0</definedName>
    <definedName name="solver_reco6" localSheetId="3" hidden="1">0</definedName>
    <definedName name="solver_reco7" localSheetId="3" hidden="1">0</definedName>
    <definedName name="solver_reco8" localSheetId="3" hidden="1">0</definedName>
    <definedName name="solver_rel1" localSheetId="3" hidden="1">1</definedName>
    <definedName name="solver_rel1" localSheetId="0" hidden="1">1</definedName>
    <definedName name="solver_rel1" localSheetId="5" hidden="1">3</definedName>
    <definedName name="solver_rel1" localSheetId="6" hidden="1">1</definedName>
    <definedName name="solver_rel2" localSheetId="3" hidden="1">1</definedName>
    <definedName name="solver_rel2" localSheetId="0" hidden="1">1</definedName>
    <definedName name="solver_rel2" localSheetId="5" hidden="1">3</definedName>
    <definedName name="solver_rel2" localSheetId="6" hidden="1">1</definedName>
    <definedName name="solver_rel3" localSheetId="3" hidden="1">2</definedName>
    <definedName name="solver_rel3" localSheetId="0" hidden="1">2</definedName>
    <definedName name="solver_rel3" localSheetId="5" hidden="1">3</definedName>
    <definedName name="solver_rel3" localSheetId="6" hidden="1">2</definedName>
    <definedName name="solver_rel4" localSheetId="3" hidden="1">1</definedName>
    <definedName name="solver_rel4" localSheetId="0" hidden="1">3</definedName>
    <definedName name="solver_rel4" localSheetId="5" hidden="1">2</definedName>
    <definedName name="solver_rel4" localSheetId="6" hidden="1">2</definedName>
    <definedName name="solver_rel5" localSheetId="3" hidden="1">1</definedName>
    <definedName name="solver_rel5" localSheetId="0" hidden="1">3</definedName>
    <definedName name="solver_rel5" localSheetId="5" hidden="1">2</definedName>
    <definedName name="solver_rel5" localSheetId="6" hidden="1">2</definedName>
    <definedName name="solver_rel6" localSheetId="3" hidden="1">3</definedName>
    <definedName name="solver_rel6" localSheetId="0" hidden="1">3</definedName>
    <definedName name="solver_rel6" localSheetId="5" hidden="1">3</definedName>
    <definedName name="solver_rel6" localSheetId="6" hidden="1">3</definedName>
    <definedName name="solver_rel7" localSheetId="3" hidden="1">3</definedName>
    <definedName name="solver_rel7" localSheetId="0" hidden="1">3</definedName>
    <definedName name="solver_rel7" localSheetId="5" hidden="1">3</definedName>
    <definedName name="solver_rel7" localSheetId="6" hidden="1">3</definedName>
    <definedName name="solver_rel8" localSheetId="3" hidden="1">3</definedName>
    <definedName name="solver_rep" localSheetId="3" hidden="1">0</definedName>
    <definedName name="solver_rep" localSheetId="0" hidden="1">0</definedName>
    <definedName name="solver_rep" localSheetId="5" hidden="1">0</definedName>
    <definedName name="solver_rhs1" localSheetId="3" hidden="1">'Part - 2'!$D$41</definedName>
    <definedName name="solver_rhs1" localSheetId="0" hidden="1">'Part 1'!$D$39</definedName>
    <definedName name="solver_rhs1" localSheetId="5" hidden="1">0</definedName>
    <definedName name="solver_rhs1" localSheetId="6" hidden="1">'Q2 OLD'!$D$46</definedName>
    <definedName name="solver_rhs2" localSheetId="3" hidden="1">'Part - 2'!$D$44:$D$49</definedName>
    <definedName name="solver_rhs2" localSheetId="0" hidden="1">'Part 1'!$D$42:$D$47</definedName>
    <definedName name="solver_rhs2" localSheetId="5" hidden="1">0</definedName>
    <definedName name="solver_rhs2" localSheetId="6" hidden="1">'Q2 OLD'!$D$49:$D$54</definedName>
    <definedName name="solver_rhs3" localSheetId="3" hidden="1">'Part - 2'!$D$51</definedName>
    <definedName name="solver_rhs3" localSheetId="0" hidden="1">'Part 1'!$D$49</definedName>
    <definedName name="solver_rhs3" localSheetId="5" hidden="1">0</definedName>
    <definedName name="solver_rhs3" localSheetId="6" hidden="1">'Q2 OLD'!$J$24</definedName>
    <definedName name="solver_rhs4" localSheetId="3" hidden="1">'Part - 2'!$D$56:$D$61</definedName>
    <definedName name="solver_rhs4" localSheetId="0" hidden="1">0</definedName>
    <definedName name="solver_rhs4" localSheetId="5" hidden="1">'Part 2'!#REF!</definedName>
    <definedName name="solver_rhs4" localSheetId="6" hidden="1">'Q2 OLD'!$J$24</definedName>
    <definedName name="solver_rhs5" localSheetId="3" hidden="1">'Part - 2'!$D$64:$D$69</definedName>
    <definedName name="solver_rhs5" localSheetId="0" hidden="1">0</definedName>
    <definedName name="solver_rhs5" localSheetId="5" hidden="1">'Part 2'!#REF!</definedName>
    <definedName name="solver_rhs5" localSheetId="6" hidden="1">'Q2 OLD'!$J$24</definedName>
    <definedName name="solver_rhs6" localSheetId="3" hidden="1">'Part - 2'!$D$72:$D$83</definedName>
    <definedName name="solver_rhs6" localSheetId="0">#REF!</definedName>
    <definedName name="solver_rhs6" localSheetId="5">#REF!</definedName>
    <definedName name="solver_rhs6" localSheetId="6">#REF!</definedName>
    <definedName name="solver_rhs7" localSheetId="3" hidden="1">0</definedName>
    <definedName name="solver_rhs7" localSheetId="0" hidden="1">'Part 1'!#REF!</definedName>
    <definedName name="solver_rhs7" localSheetId="5" hidden="1">'Part 2'!#REF!</definedName>
    <definedName name="solver_rhs7" localSheetId="6" hidden="1">'Q2 OLD'!#REF!</definedName>
    <definedName name="solver_rhs8" localSheetId="3" hidden="1">0</definedName>
    <definedName name="solver_rlx" localSheetId="3" hidden="1">0</definedName>
    <definedName name="solver_rlx" localSheetId="0" hidden="1">0</definedName>
    <definedName name="solver_rlx" localSheetId="5" hidden="1">0</definedName>
    <definedName name="solver_rlx" localSheetId="6" hidden="1">2</definedName>
    <definedName name="solver_rsd" localSheetId="3" hidden="1">0</definedName>
    <definedName name="solver_rsd" localSheetId="0" hidden="1">0</definedName>
    <definedName name="solver_rsd" localSheetId="5" hidden="1">0</definedName>
    <definedName name="solver_rsd" localSheetId="6" hidden="1">0</definedName>
    <definedName name="solver_rsmp" hidden="1">2</definedName>
    <definedName name="solver_rtr" localSheetId="3" hidden="1">0</definedName>
    <definedName name="solver_rtr" localSheetId="0" hidden="1">0</definedName>
    <definedName name="solver_rtr" localSheetId="5" hidden="1">0</definedName>
    <definedName name="solver_rxc1" localSheetId="3" hidden="1">1</definedName>
    <definedName name="solver_rxc1" localSheetId="0" hidden="1">1</definedName>
    <definedName name="solver_rxc1" localSheetId="5" hidden="1">1</definedName>
    <definedName name="solver_rxc2" localSheetId="3" hidden="1">1</definedName>
    <definedName name="solver_rxc2" localSheetId="0" hidden="1">1</definedName>
    <definedName name="solver_rxc2" localSheetId="5" hidden="1">1</definedName>
    <definedName name="solver_rxc3" localSheetId="3" hidden="1">1</definedName>
    <definedName name="solver_rxc3" localSheetId="0" hidden="1">1</definedName>
    <definedName name="solver_rxc3" localSheetId="5" hidden="1">1</definedName>
    <definedName name="solver_rxc4" localSheetId="3" hidden="1">1</definedName>
    <definedName name="solver_rxc4" localSheetId="0" hidden="1">1</definedName>
    <definedName name="solver_rxc5" localSheetId="3" hidden="1">1</definedName>
    <definedName name="solver_rxc5" localSheetId="0" hidden="1">1</definedName>
    <definedName name="solver_rxc6" localSheetId="3" hidden="1">1</definedName>
    <definedName name="solver_rxc7" localSheetId="3" hidden="1">1</definedName>
    <definedName name="solver_rxc8" localSheetId="3" hidden="1">1</definedName>
    <definedName name="solver_rxv" localSheetId="3" hidden="1">1</definedName>
    <definedName name="solver_rxv" localSheetId="0" hidden="1">1</definedName>
    <definedName name="solver_rxv" localSheetId="6" hidden="1">1</definedName>
    <definedName name="solver_rxv1" localSheetId="3" hidden="1">1</definedName>
    <definedName name="solver_rxv1" localSheetId="6" hidden="1">1</definedName>
    <definedName name="solver_scl" localSheetId="3" hidden="1">1</definedName>
    <definedName name="solver_scl" localSheetId="0" hidden="1">1</definedName>
    <definedName name="solver_scl" localSheetId="5" hidden="1">1</definedName>
    <definedName name="solver_scl" localSheetId="6" hidden="1">1</definedName>
    <definedName name="solver_seed" hidden="1">0</definedName>
    <definedName name="solver_sel" localSheetId="3" hidden="1">1</definedName>
    <definedName name="solver_sel" localSheetId="0" hidden="1">1</definedName>
    <definedName name="solver_sel" localSheetId="5" hidden="1">1</definedName>
    <definedName name="solver_sho" localSheetId="3" hidden="1">2</definedName>
    <definedName name="solver_sho" localSheetId="0" hidden="1">2</definedName>
    <definedName name="solver_sho" localSheetId="5" hidden="1">2</definedName>
    <definedName name="solver_sho" localSheetId="6" hidden="1">2</definedName>
    <definedName name="solver_slv" localSheetId="3" hidden="1">0</definedName>
    <definedName name="solver_slv" localSheetId="0" hidden="1">0</definedName>
    <definedName name="solver_slv" localSheetId="5" hidden="1">0</definedName>
    <definedName name="solver_slvu" localSheetId="3" hidden="1">0</definedName>
    <definedName name="solver_slvu" localSheetId="0" hidden="1">0</definedName>
    <definedName name="solver_slvu" localSheetId="5" hidden="1">0</definedName>
    <definedName name="solver_spid" localSheetId="3" hidden="1">" "</definedName>
    <definedName name="solver_spid" localSheetId="0" hidden="1">" "</definedName>
    <definedName name="solver_spid" localSheetId="5" hidden="1">" "</definedName>
    <definedName name="solver_srvr" localSheetId="3" hidden="1">" "</definedName>
    <definedName name="solver_srvr" localSheetId="0" hidden="1">" "</definedName>
    <definedName name="solver_srvr" localSheetId="5" hidden="1">" "</definedName>
    <definedName name="solver_ssz" localSheetId="3" hidden="1">100</definedName>
    <definedName name="solver_ssz" localSheetId="0" hidden="1">100</definedName>
    <definedName name="solver_ssz" localSheetId="5" hidden="1">100</definedName>
    <definedName name="solver_ssz" localSheetId="6" hidden="1">100</definedName>
    <definedName name="solver_tim" localSheetId="3" hidden="1">2147483647</definedName>
    <definedName name="solver_tim" localSheetId="0" hidden="1">2147483647</definedName>
    <definedName name="solver_tim" localSheetId="5" hidden="1">2147483647</definedName>
    <definedName name="solver_tim" localSheetId="6" hidden="1">2147483647</definedName>
    <definedName name="solver_tms" localSheetId="3" hidden="1">0</definedName>
    <definedName name="solver_tms" localSheetId="0" hidden="1">0</definedName>
    <definedName name="solver_tms" localSheetId="5" hidden="1">0</definedName>
    <definedName name="solver_tol" localSheetId="3" hidden="1">0.01</definedName>
    <definedName name="solver_tol" localSheetId="0" hidden="1">0.01</definedName>
    <definedName name="solver_tol" localSheetId="5" hidden="1">0.01</definedName>
    <definedName name="solver_tol" localSheetId="6" hidden="1">0.01</definedName>
    <definedName name="solver_typ" localSheetId="3" hidden="1">1</definedName>
    <definedName name="solver_typ" localSheetId="0" hidden="1">1</definedName>
    <definedName name="solver_typ" localSheetId="6" hidden="1">1</definedName>
    <definedName name="solver_umod" localSheetId="3" hidden="1">1</definedName>
    <definedName name="solver_umod" localSheetId="0" hidden="1">1</definedName>
    <definedName name="solver_umod" localSheetId="5" hidden="1">1</definedName>
    <definedName name="solver_urs" localSheetId="3" hidden="1">0</definedName>
    <definedName name="solver_urs" localSheetId="0" hidden="1">0</definedName>
    <definedName name="solver_urs" localSheetId="5" hidden="1">0</definedName>
    <definedName name="solver_userid" localSheetId="3" hidden="1">1721</definedName>
    <definedName name="solver_userid" localSheetId="0" hidden="1">1721</definedName>
    <definedName name="solver_userid" localSheetId="5" hidden="1">1721</definedName>
    <definedName name="solver_userid" localSheetId="6" hidden="1">1721</definedName>
    <definedName name="solver_val" localSheetId="3" hidden="1">0</definedName>
    <definedName name="solver_val" localSheetId="0" hidden="1">0</definedName>
    <definedName name="solver_val" localSheetId="6" hidden="1">0</definedName>
    <definedName name="solver_var" localSheetId="3" hidden="1">" "</definedName>
    <definedName name="solver_var" localSheetId="0" hidden="1">" "</definedName>
    <definedName name="solver_var" localSheetId="6" hidden="1">" "</definedName>
    <definedName name="solver_var1" localSheetId="3" hidden="1">" "</definedName>
    <definedName name="solver_var1" localSheetId="6" hidden="1">" "</definedName>
    <definedName name="solver_ver" localSheetId="3" hidden="1">17</definedName>
    <definedName name="solver_ver" localSheetId="0" hidden="1">17</definedName>
    <definedName name="solver_ver" localSheetId="5" hidden="1">17</definedName>
    <definedName name="solver_ver" localSheetId="6" hidden="1">3</definedName>
    <definedName name="solver_vir" localSheetId="3" hidden="1">1</definedName>
    <definedName name="solver_vir" localSheetId="0" hidden="1">1</definedName>
    <definedName name="solver_vir" localSheetId="6" hidden="1">1</definedName>
    <definedName name="solver_vir1" localSheetId="3" hidden="1">1</definedName>
    <definedName name="solver_vir1" localSheetId="6" hidden="1">1</definedName>
    <definedName name="solver_vol" localSheetId="3" hidden="1">0</definedName>
    <definedName name="solver_vol" localSheetId="0" hidden="1">0</definedName>
    <definedName name="solver_vol" localSheetId="5" hidden="1">0</definedName>
    <definedName name="solver_vst" localSheetId="3" hidden="1">0</definedName>
    <definedName name="solver_vst" localSheetId="0" hidden="1">0</definedName>
    <definedName name="solver_vst" localSheetId="6" hidden="1">0</definedName>
    <definedName name="solver_vst1" localSheetId="3" hidden="1">0</definedName>
    <definedName name="solver_vst1" localSheetId="6" hidden="1">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3" l="1"/>
  <c r="B39" i="3"/>
  <c r="B33" i="11"/>
  <c r="B64" i="11"/>
  <c r="B60" i="11"/>
  <c r="B27" i="3"/>
  <c r="D39" i="3"/>
  <c r="D83" i="11"/>
  <c r="B83" i="11"/>
  <c r="D82" i="11"/>
  <c r="B82" i="11"/>
  <c r="D81" i="11"/>
  <c r="B81" i="11"/>
  <c r="D80" i="11"/>
  <c r="B80" i="11"/>
  <c r="D79" i="11"/>
  <c r="B79" i="11"/>
  <c r="D78" i="11"/>
  <c r="B78" i="11"/>
  <c r="D77" i="11"/>
  <c r="B77" i="11"/>
  <c r="D76" i="11"/>
  <c r="B76" i="11"/>
  <c r="D75" i="11"/>
  <c r="B75" i="11"/>
  <c r="D74" i="11"/>
  <c r="B74" i="11"/>
  <c r="D73" i="11"/>
  <c r="B73" i="11"/>
  <c r="D72" i="11"/>
  <c r="B72" i="11"/>
  <c r="D69" i="11"/>
  <c r="B69" i="11"/>
  <c r="D68" i="11"/>
  <c r="B68" i="11"/>
  <c r="D67" i="11"/>
  <c r="B67" i="11"/>
  <c r="D66" i="11"/>
  <c r="B66" i="11"/>
  <c r="D65" i="11"/>
  <c r="B65" i="11"/>
  <c r="D64" i="11"/>
  <c r="D61" i="11"/>
  <c r="B61" i="11"/>
  <c r="A61" i="11"/>
  <c r="D60" i="11"/>
  <c r="A60" i="11"/>
  <c r="D59" i="11"/>
  <c r="B59" i="11"/>
  <c r="A59" i="11"/>
  <c r="D58" i="11"/>
  <c r="B58" i="11"/>
  <c r="A58" i="11"/>
  <c r="D57" i="11"/>
  <c r="B57" i="11"/>
  <c r="D56" i="11"/>
  <c r="B56" i="11"/>
  <c r="B51" i="11"/>
  <c r="B44" i="11" a="1"/>
  <c r="B44" i="11" s="1"/>
  <c r="A44" i="11" a="1"/>
  <c r="A44" i="11" s="1"/>
  <c r="B29" i="11"/>
  <c r="F11" i="11"/>
  <c r="E11" i="11"/>
  <c r="D11" i="11"/>
  <c r="C11" i="11"/>
  <c r="B11" i="11"/>
  <c r="E10" i="11"/>
  <c r="D10" i="11"/>
  <c r="C10" i="11"/>
  <c r="B10" i="11"/>
  <c r="D9" i="11"/>
  <c r="C9" i="11"/>
  <c r="B9" i="11"/>
  <c r="C8" i="11"/>
  <c r="B8" i="11"/>
  <c r="B7" i="11"/>
  <c r="I6" i="11" a="1"/>
  <c r="I6" i="11" s="1"/>
  <c r="B30" i="11" s="1"/>
  <c r="A6" i="11" a="1"/>
  <c r="A6" i="11" s="1"/>
  <c r="A56" i="11" s="1"/>
  <c r="I6" i="3" a="1"/>
  <c r="I6" i="3" s="1"/>
  <c r="B28" i="3" s="1"/>
  <c r="B55" i="5"/>
  <c r="B54" i="5"/>
  <c r="B53" i="5"/>
  <c r="B52" i="5"/>
  <c r="B51" i="5"/>
  <c r="B50" i="5"/>
  <c r="A50" i="5" a="1"/>
  <c r="A50" i="5" s="1"/>
  <c r="B41" i="5"/>
  <c r="B41" i="5" a="1"/>
  <c r="A41" i="5" a="1"/>
  <c r="A41" i="5" s="1"/>
  <c r="B26" i="5"/>
  <c r="B30" i="5" s="1"/>
  <c r="F11" i="5"/>
  <c r="E11" i="5"/>
  <c r="D11" i="5"/>
  <c r="C11" i="5"/>
  <c r="B11" i="5"/>
  <c r="E10" i="5"/>
  <c r="D10" i="5"/>
  <c r="C10" i="5"/>
  <c r="B10" i="5"/>
  <c r="D9" i="5"/>
  <c r="C9" i="5"/>
  <c r="B9" i="5"/>
  <c r="B27" i="5" s="1"/>
  <c r="B28" i="5" s="1"/>
  <c r="B38" i="5" s="1"/>
  <c r="C8" i="5"/>
  <c r="B8" i="5"/>
  <c r="B7" i="5"/>
  <c r="A6" i="5" a="1"/>
  <c r="A6" i="5" s="1"/>
  <c r="D41" i="11"/>
  <c r="A64" i="11" l="1" a="1"/>
  <c r="A64" i="11" s="1"/>
  <c r="B31" i="11"/>
  <c r="B41" i="11"/>
  <c r="A57" i="11"/>
  <c r="B49" i="4" l="1" a="1"/>
  <c r="B49" i="4" s="1"/>
  <c r="A49" i="4" a="1"/>
  <c r="A49" i="4" s="1"/>
  <c r="B44" i="4"/>
  <c r="B43" i="4"/>
  <c r="B42" i="4"/>
  <c r="B41" i="4"/>
  <c r="B40" i="4"/>
  <c r="B39" i="4"/>
  <c r="A39" i="4" a="1"/>
  <c r="A39" i="4" s="1"/>
  <c r="B27" i="4"/>
  <c r="B28" i="4" s="1"/>
  <c r="B46" i="4" s="1"/>
  <c r="B26" i="4"/>
  <c r="B30" i="4" s="1"/>
  <c r="H24" i="4"/>
  <c r="F11" i="4"/>
  <c r="E11" i="4"/>
  <c r="D11" i="4"/>
  <c r="C11" i="4"/>
  <c r="B11" i="4"/>
  <c r="E10" i="4"/>
  <c r="D10" i="4"/>
  <c r="C10" i="4"/>
  <c r="B10" i="4"/>
  <c r="D9" i="4"/>
  <c r="C9" i="4"/>
  <c r="B9" i="4"/>
  <c r="C8" i="4"/>
  <c r="B8" i="4"/>
  <c r="B7" i="4"/>
  <c r="A6" i="4" a="1"/>
  <c r="A6" i="4" s="1"/>
  <c r="B42" i="3" a="1"/>
  <c r="B42" i="3" s="1"/>
  <c r="A42" i="3" a="1"/>
  <c r="A42" i="3" s="1"/>
  <c r="B31" i="3"/>
  <c r="F11" i="3"/>
  <c r="E11" i="3"/>
  <c r="D11" i="3"/>
  <c r="C11" i="3"/>
  <c r="B11" i="3"/>
  <c r="E10" i="3"/>
  <c r="D10" i="3"/>
  <c r="C10" i="3"/>
  <c r="B10" i="3"/>
  <c r="D9" i="3"/>
  <c r="C9" i="3"/>
  <c r="B9" i="3"/>
  <c r="C8" i="3"/>
  <c r="B8" i="3"/>
  <c r="B7" i="3"/>
  <c r="A6" i="3" a="1"/>
  <c r="A6" i="3" l="1"/>
  <c r="B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<sst xmlns="http://schemas.openxmlformats.org/spreadsheetml/2006/main" count="317" uniqueCount="92">
  <si>
    <t>Boeing</t>
  </si>
  <si>
    <t>Exxon</t>
  </si>
  <si>
    <t>General Motors</t>
  </si>
  <si>
    <t>McDonald's</t>
  </si>
  <si>
    <t>Proctor &amp; Gamble</t>
  </si>
  <si>
    <t>S&amp;P 500</t>
  </si>
  <si>
    <t>Expected return (% per year)</t>
  </si>
  <si>
    <t>Standard deviation (% per year)</t>
  </si>
  <si>
    <t>Correlations</t>
  </si>
  <si>
    <t xml:space="preserve">Covariance </t>
  </si>
  <si>
    <t>Current portfolio</t>
  </si>
  <si>
    <t>Portfolio limit per security</t>
  </si>
  <si>
    <t>Standard deviation limit (%)</t>
  </si>
  <si>
    <t>Change limit</t>
  </si>
  <si>
    <t>Transaction cost (%)</t>
  </si>
  <si>
    <t>n</t>
  </si>
  <si>
    <t>Portfolio</t>
  </si>
  <si>
    <t>Expected Return (%)</t>
  </si>
  <si>
    <t>Variance</t>
  </si>
  <si>
    <t>Risk (Standard Deviation)</t>
  </si>
  <si>
    <t>Objective (Max return)</t>
  </si>
  <si>
    <t xml:space="preserve">Constraints </t>
  </si>
  <si>
    <t>Variance MAX</t>
  </si>
  <si>
    <t>&lt;=</t>
  </si>
  <si>
    <t>Max Hold of one fund</t>
  </si>
  <si>
    <t>Full Distribution of Portfolio</t>
  </si>
  <si>
    <t>=</t>
  </si>
  <si>
    <t>Microsoft Excel 16.0 Sensitivity Report</t>
  </si>
  <si>
    <t>Worksheet: [Case 4 - Data.xlsx]Part 1</t>
  </si>
  <si>
    <t>Report Created: 2/21/2025 2:15:23 PM</t>
  </si>
  <si>
    <t>Engine: Standard GRG Nonlinear</t>
  </si>
  <si>
    <t>Objective Cell (Max)</t>
  </si>
  <si>
    <t>Cell</t>
  </si>
  <si>
    <t>Name</t>
  </si>
  <si>
    <t>Final Value</t>
  </si>
  <si>
    <t>$B$30</t>
  </si>
  <si>
    <t>Objective (Max return) Boeing</t>
  </si>
  <si>
    <t>Decision Variable Cells</t>
  </si>
  <si>
    <t>Final</t>
  </si>
  <si>
    <t>Reduced</t>
  </si>
  <si>
    <t>Value</t>
  </si>
  <si>
    <t>Gradient</t>
  </si>
  <si>
    <t>$B$24</t>
  </si>
  <si>
    <t>Portfolio Boeing</t>
  </si>
  <si>
    <t>$C$24</t>
  </si>
  <si>
    <t>Portfolio Exxon</t>
  </si>
  <si>
    <t>$D$24</t>
  </si>
  <si>
    <t>Portfolio General Motors</t>
  </si>
  <si>
    <t>$E$24</t>
  </si>
  <si>
    <t>Portfolio McDonald's</t>
  </si>
  <si>
    <t>$F$24</t>
  </si>
  <si>
    <t>Portfolio Proctor &amp; Gamble</t>
  </si>
  <si>
    <t>$G$24</t>
  </si>
  <si>
    <t>Portfolio S&amp;P 500</t>
  </si>
  <si>
    <t>Constraints</t>
  </si>
  <si>
    <t>Lagrange</t>
  </si>
  <si>
    <t>Shadow price</t>
  </si>
  <si>
    <t>Multiplier</t>
  </si>
  <si>
    <t>$B$38</t>
  </si>
  <si>
    <t>Variance MAX Boeing</t>
  </si>
  <si>
    <t>$B$41</t>
  </si>
  <si>
    <t>Boeing Boeing</t>
  </si>
  <si>
    <t>$B$42</t>
  </si>
  <si>
    <t>Exxon Boeing</t>
  </si>
  <si>
    <t>$B$43</t>
  </si>
  <si>
    <t>General Motors Boeing</t>
  </si>
  <si>
    <t>$B$44</t>
  </si>
  <si>
    <t>McDonald's Boeing</t>
  </si>
  <si>
    <t>$B$45</t>
  </si>
  <si>
    <t>Proctor &amp; Gamble Boeing</t>
  </si>
  <si>
    <t>$B$46</t>
  </si>
  <si>
    <t>S&amp;P 500 Boeing</t>
  </si>
  <si>
    <t>$B$48</t>
  </si>
  <si>
    <t>Full Distribution of Portfolio Boeing</t>
  </si>
  <si>
    <t>$D$38</t>
  </si>
  <si>
    <t>S1</t>
  </si>
  <si>
    <t>S2</t>
  </si>
  <si>
    <t>S3</t>
  </si>
  <si>
    <t>S4</t>
  </si>
  <si>
    <t>S5</t>
  </si>
  <si>
    <t>S6</t>
  </si>
  <si>
    <t>Cost Variables</t>
  </si>
  <si>
    <t>Change in weight (+-15%)</t>
  </si>
  <si>
    <t>PLUS 15</t>
  </si>
  <si>
    <t>Minus 15</t>
  </si>
  <si>
    <t xml:space="preserve">Cost </t>
  </si>
  <si>
    <t>&gt;=</t>
  </si>
  <si>
    <t>$D$41</t>
  </si>
  <si>
    <t>$B$33</t>
  </si>
  <si>
    <t>Return</t>
  </si>
  <si>
    <t>Max std dev</t>
  </si>
  <si>
    <t>Change not greater than +- 15%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</si>
</sst>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indexed="18"/>
      <name val="Aptos Narrow"/>
      <family val="2"/>
      <scheme val="minor"/>
    </font>
    <font>
      <b/>
      <sz val="12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5" borderId="0" xfId="2" applyFont="1" applyFill="1"/>
    <xf numFmtId="10" fontId="0" fillId="5" borderId="0" xfId="2" applyNumberFormat="1" applyFont="1" applyFill="1"/>
    <xf numFmtId="0" fontId="2" fillId="0" borderId="0" xfId="0" applyFont="1"/>
    <xf numFmtId="0" fontId="3" fillId="0" borderId="0" xfId="0" applyFont="1"/>
    <xf numFmtId="10" fontId="0" fillId="7" borderId="0" xfId="0" applyNumberFormat="1" applyFill="1"/>
    <xf numFmtId="9" fontId="0" fillId="3" borderId="0" xfId="0" applyNumberFormat="1" applyFill="1"/>
    <xf numFmtId="9" fontId="0" fillId="5" borderId="0" xfId="0" applyNumberFormat="1" applyFill="1"/>
    <xf numFmtId="43" fontId="0" fillId="3" borderId="0" xfId="1" applyFont="1" applyFill="1"/>
    <xf numFmtId="0" fontId="0" fillId="0" borderId="4" xfId="0" applyBorder="1"/>
    <xf numFmtId="0" fontId="4" fillId="0" borderId="3" xfId="0" applyFont="1" applyBorder="1" applyAlignment="1">
      <alignment horizontal="center"/>
    </xf>
    <xf numFmtId="0" fontId="0" fillId="0" borderId="5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3" fontId="0" fillId="5" borderId="0" xfId="1" applyFont="1" applyFill="1"/>
    <xf numFmtId="43" fontId="0" fillId="7" borderId="0" xfId="1" applyFont="1" applyFill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43" fontId="4" fillId="0" borderId="1" xfId="0" applyNumberFormat="1" applyFont="1" applyBorder="1" applyAlignment="1">
      <alignment horizontal="center"/>
    </xf>
    <xf numFmtId="43" fontId="0" fillId="0" borderId="5" xfId="0" applyNumberFormat="1" applyBorder="1"/>
    <xf numFmtId="43" fontId="0" fillId="0" borderId="4" xfId="0" applyNumberFormat="1" applyBorder="1"/>
    <xf numFmtId="0" fontId="5" fillId="0" borderId="3" xfId="0" applyFont="1" applyBorder="1" applyAlignment="1">
      <alignment horizontal="left"/>
    </xf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'Analysis Report Part 1'!$B$1</c:f>
              <c:strCache>
                <c:ptCount val="1"/>
                <c:pt idx="0">
                  <c:v>$B$30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 Report Part 1'!$A$2:$A$201</c:f>
              <c:numCache>
                <c:formatCode>_(* #,##0.00_);_(* \(#,##0.00\);_(* "-"??_);_(@_)</c:formatCode>
                <c:ptCount val="200"/>
                <c:pt idx="0">
                  <c:v>125</c:v>
                </c:pt>
                <c:pt idx="1">
                  <c:v>125.7035175879397</c:v>
                </c:pt>
                <c:pt idx="2">
                  <c:v>126.4070351758794</c:v>
                </c:pt>
                <c:pt idx="3">
                  <c:v>127.1105527638191</c:v>
                </c:pt>
                <c:pt idx="4">
                  <c:v>127.8140703517588</c:v>
                </c:pt>
                <c:pt idx="5">
                  <c:v>128.5175879396985</c:v>
                </c:pt>
                <c:pt idx="6">
                  <c:v>129.2211055276382</c:v>
                </c:pt>
                <c:pt idx="7">
                  <c:v>129.9246231155779</c:v>
                </c:pt>
                <c:pt idx="8">
                  <c:v>130.6281407035176</c:v>
                </c:pt>
                <c:pt idx="9">
                  <c:v>131.3316582914573</c:v>
                </c:pt>
                <c:pt idx="10">
                  <c:v>132.035175879397</c:v>
                </c:pt>
                <c:pt idx="11">
                  <c:v>132.7386934673367</c:v>
                </c:pt>
                <c:pt idx="12">
                  <c:v>133.4422110552764</c:v>
                </c:pt>
                <c:pt idx="13">
                  <c:v>134.1457286432161</c:v>
                </c:pt>
                <c:pt idx="14">
                  <c:v>134.8492462311558</c:v>
                </c:pt>
                <c:pt idx="15">
                  <c:v>135.5527638190955</c:v>
                </c:pt>
                <c:pt idx="16">
                  <c:v>136.2562814070352</c:v>
                </c:pt>
                <c:pt idx="17">
                  <c:v>136.9597989949749</c:v>
                </c:pt>
                <c:pt idx="18">
                  <c:v>137.6633165829146</c:v>
                </c:pt>
                <c:pt idx="19">
                  <c:v>138.3668341708543</c:v>
                </c:pt>
                <c:pt idx="20">
                  <c:v>139.070351758794</c:v>
                </c:pt>
                <c:pt idx="21">
                  <c:v>139.7738693467337</c:v>
                </c:pt>
                <c:pt idx="22">
                  <c:v>140.4773869346734</c:v>
                </c:pt>
                <c:pt idx="23">
                  <c:v>141.1809045226131</c:v>
                </c:pt>
                <c:pt idx="24">
                  <c:v>141.8844221105528</c:v>
                </c:pt>
                <c:pt idx="25">
                  <c:v>142.58793969849251</c:v>
                </c:pt>
                <c:pt idx="26">
                  <c:v>143.29145728643221</c:v>
                </c:pt>
                <c:pt idx="27">
                  <c:v>143.99497487437191</c:v>
                </c:pt>
                <c:pt idx="28">
                  <c:v>144.69849246231161</c:v>
                </c:pt>
                <c:pt idx="29">
                  <c:v>145.40201005025131</c:v>
                </c:pt>
                <c:pt idx="30">
                  <c:v>146.10552763819101</c:v>
                </c:pt>
                <c:pt idx="31">
                  <c:v>146.80904522613071</c:v>
                </c:pt>
                <c:pt idx="32">
                  <c:v>147.51256281407041</c:v>
                </c:pt>
                <c:pt idx="33">
                  <c:v>148.21608040201011</c:v>
                </c:pt>
                <c:pt idx="34">
                  <c:v>148.91959798994981</c:v>
                </c:pt>
                <c:pt idx="35">
                  <c:v>149.62311557788951</c:v>
                </c:pt>
                <c:pt idx="36">
                  <c:v>150.32663316582921</c:v>
                </c:pt>
                <c:pt idx="37">
                  <c:v>151.03015075376891</c:v>
                </c:pt>
                <c:pt idx="38">
                  <c:v>151.73366834170861</c:v>
                </c:pt>
                <c:pt idx="39">
                  <c:v>152.43718592964831</c:v>
                </c:pt>
                <c:pt idx="40">
                  <c:v>153.14070351758801</c:v>
                </c:pt>
                <c:pt idx="41">
                  <c:v>153.84422110552771</c:v>
                </c:pt>
                <c:pt idx="42">
                  <c:v>154.54773869346741</c:v>
                </c:pt>
                <c:pt idx="43">
                  <c:v>155.25125628140711</c:v>
                </c:pt>
                <c:pt idx="44">
                  <c:v>155.95477386934681</c:v>
                </c:pt>
                <c:pt idx="45">
                  <c:v>156.65829145728651</c:v>
                </c:pt>
                <c:pt idx="46">
                  <c:v>157.36180904522621</c:v>
                </c:pt>
                <c:pt idx="47">
                  <c:v>158.06532663316591</c:v>
                </c:pt>
                <c:pt idx="48">
                  <c:v>158.76884422110561</c:v>
                </c:pt>
                <c:pt idx="49">
                  <c:v>159.47236180904531</c:v>
                </c:pt>
                <c:pt idx="50">
                  <c:v>160.17587939698501</c:v>
                </c:pt>
                <c:pt idx="51">
                  <c:v>160.87939698492471</c:v>
                </c:pt>
                <c:pt idx="52">
                  <c:v>161.58291457286441</c:v>
                </c:pt>
                <c:pt idx="53">
                  <c:v>162.28643216080411</c:v>
                </c:pt>
                <c:pt idx="54">
                  <c:v>162.98994974874381</c:v>
                </c:pt>
                <c:pt idx="55">
                  <c:v>163.69346733668351</c:v>
                </c:pt>
                <c:pt idx="56">
                  <c:v>164.39698492462321</c:v>
                </c:pt>
                <c:pt idx="57">
                  <c:v>165.10050251256291</c:v>
                </c:pt>
                <c:pt idx="58">
                  <c:v>165.80402010050261</c:v>
                </c:pt>
                <c:pt idx="59">
                  <c:v>166.50753768844231</c:v>
                </c:pt>
                <c:pt idx="60">
                  <c:v>167.21105527638201</c:v>
                </c:pt>
                <c:pt idx="61">
                  <c:v>167.91457286432171</c:v>
                </c:pt>
                <c:pt idx="62">
                  <c:v>168.61809045226141</c:v>
                </c:pt>
                <c:pt idx="63">
                  <c:v>169.32160804020111</c:v>
                </c:pt>
                <c:pt idx="64">
                  <c:v>170.02512562814081</c:v>
                </c:pt>
                <c:pt idx="65">
                  <c:v>170.72864321608051</c:v>
                </c:pt>
                <c:pt idx="66">
                  <c:v>171.43216080402021</c:v>
                </c:pt>
                <c:pt idx="67">
                  <c:v>172.13567839195991</c:v>
                </c:pt>
                <c:pt idx="68">
                  <c:v>172.83919597989961</c:v>
                </c:pt>
                <c:pt idx="69">
                  <c:v>173.54271356783931</c:v>
                </c:pt>
                <c:pt idx="70">
                  <c:v>174.24623115577901</c:v>
                </c:pt>
                <c:pt idx="71">
                  <c:v>174.94974874371871</c:v>
                </c:pt>
                <c:pt idx="72">
                  <c:v>175.65326633165841</c:v>
                </c:pt>
                <c:pt idx="73">
                  <c:v>176.35678391959812</c:v>
                </c:pt>
                <c:pt idx="74">
                  <c:v>177.06030150753782</c:v>
                </c:pt>
                <c:pt idx="75">
                  <c:v>177.76381909547752</c:v>
                </c:pt>
                <c:pt idx="76">
                  <c:v>178.46733668341722</c:v>
                </c:pt>
                <c:pt idx="77">
                  <c:v>179.17085427135692</c:v>
                </c:pt>
                <c:pt idx="78">
                  <c:v>179.87437185929662</c:v>
                </c:pt>
                <c:pt idx="79">
                  <c:v>180.57788944723632</c:v>
                </c:pt>
                <c:pt idx="80">
                  <c:v>181.28140703517602</c:v>
                </c:pt>
                <c:pt idx="81">
                  <c:v>181.98492462311572</c:v>
                </c:pt>
                <c:pt idx="82">
                  <c:v>182.68844221105542</c:v>
                </c:pt>
                <c:pt idx="83">
                  <c:v>183.39195979899512</c:v>
                </c:pt>
                <c:pt idx="84">
                  <c:v>184.09547738693482</c:v>
                </c:pt>
                <c:pt idx="85">
                  <c:v>184.79899497487452</c:v>
                </c:pt>
                <c:pt idx="86">
                  <c:v>185.50251256281422</c:v>
                </c:pt>
                <c:pt idx="87">
                  <c:v>186.20603015075392</c:v>
                </c:pt>
                <c:pt idx="88">
                  <c:v>186.90954773869362</c:v>
                </c:pt>
                <c:pt idx="89">
                  <c:v>187.61306532663332</c:v>
                </c:pt>
                <c:pt idx="90">
                  <c:v>188.31658291457302</c:v>
                </c:pt>
                <c:pt idx="91">
                  <c:v>189.02010050251272</c:v>
                </c:pt>
                <c:pt idx="92">
                  <c:v>189.72361809045242</c:v>
                </c:pt>
                <c:pt idx="93">
                  <c:v>190.42713567839212</c:v>
                </c:pt>
                <c:pt idx="94">
                  <c:v>191.13065326633182</c:v>
                </c:pt>
                <c:pt idx="95">
                  <c:v>191.83417085427152</c:v>
                </c:pt>
                <c:pt idx="96">
                  <c:v>192.53768844221122</c:v>
                </c:pt>
                <c:pt idx="97">
                  <c:v>193.24120603015092</c:v>
                </c:pt>
                <c:pt idx="98">
                  <c:v>193.94472361809062</c:v>
                </c:pt>
                <c:pt idx="99">
                  <c:v>194.64824120603032</c:v>
                </c:pt>
                <c:pt idx="100">
                  <c:v>195.35175879397002</c:v>
                </c:pt>
                <c:pt idx="101">
                  <c:v>196.05527638190972</c:v>
                </c:pt>
                <c:pt idx="102">
                  <c:v>196.75879396984942</c:v>
                </c:pt>
                <c:pt idx="103">
                  <c:v>197.46231155778912</c:v>
                </c:pt>
                <c:pt idx="104">
                  <c:v>198.16582914572882</c:v>
                </c:pt>
                <c:pt idx="105">
                  <c:v>198.86934673366852</c:v>
                </c:pt>
                <c:pt idx="106">
                  <c:v>199.57286432160822</c:v>
                </c:pt>
                <c:pt idx="107">
                  <c:v>200.27638190954792</c:v>
                </c:pt>
                <c:pt idx="108">
                  <c:v>200.97989949748762</c:v>
                </c:pt>
                <c:pt idx="109">
                  <c:v>201.68341708542732</c:v>
                </c:pt>
                <c:pt idx="110">
                  <c:v>202.38693467336702</c:v>
                </c:pt>
                <c:pt idx="111">
                  <c:v>203.09045226130672</c:v>
                </c:pt>
                <c:pt idx="112">
                  <c:v>203.79396984924642</c:v>
                </c:pt>
                <c:pt idx="113">
                  <c:v>204.49748743718612</c:v>
                </c:pt>
                <c:pt idx="114">
                  <c:v>205.20100502512582</c:v>
                </c:pt>
                <c:pt idx="115">
                  <c:v>205.90452261306552</c:v>
                </c:pt>
                <c:pt idx="116">
                  <c:v>206.60804020100522</c:v>
                </c:pt>
                <c:pt idx="117">
                  <c:v>207.31155778894492</c:v>
                </c:pt>
                <c:pt idx="118">
                  <c:v>208.01507537688462</c:v>
                </c:pt>
                <c:pt idx="119">
                  <c:v>208.71859296482432</c:v>
                </c:pt>
                <c:pt idx="120">
                  <c:v>209.42211055276402</c:v>
                </c:pt>
                <c:pt idx="121">
                  <c:v>210.12562814070372</c:v>
                </c:pt>
                <c:pt idx="122">
                  <c:v>210.82914572864343</c:v>
                </c:pt>
                <c:pt idx="123">
                  <c:v>211.53266331658313</c:v>
                </c:pt>
                <c:pt idx="124">
                  <c:v>212.23618090452283</c:v>
                </c:pt>
                <c:pt idx="125">
                  <c:v>212.93969849246253</c:v>
                </c:pt>
                <c:pt idx="126">
                  <c:v>213.64321608040223</c:v>
                </c:pt>
                <c:pt idx="127">
                  <c:v>214.34673366834193</c:v>
                </c:pt>
                <c:pt idx="128">
                  <c:v>215.05025125628163</c:v>
                </c:pt>
                <c:pt idx="129">
                  <c:v>215.75376884422133</c:v>
                </c:pt>
                <c:pt idx="130">
                  <c:v>216.45728643216103</c:v>
                </c:pt>
                <c:pt idx="131">
                  <c:v>217.16080402010073</c:v>
                </c:pt>
                <c:pt idx="132">
                  <c:v>217.86432160804043</c:v>
                </c:pt>
                <c:pt idx="133">
                  <c:v>218.56783919598013</c:v>
                </c:pt>
                <c:pt idx="134">
                  <c:v>219.27135678391983</c:v>
                </c:pt>
                <c:pt idx="135">
                  <c:v>219.97487437185953</c:v>
                </c:pt>
                <c:pt idx="136">
                  <c:v>220.67839195979923</c:v>
                </c:pt>
                <c:pt idx="137">
                  <c:v>221.38190954773893</c:v>
                </c:pt>
                <c:pt idx="138">
                  <c:v>222.08542713567863</c:v>
                </c:pt>
                <c:pt idx="139">
                  <c:v>222.78894472361833</c:v>
                </c:pt>
                <c:pt idx="140">
                  <c:v>223.49246231155803</c:v>
                </c:pt>
                <c:pt idx="141">
                  <c:v>224.19597989949773</c:v>
                </c:pt>
                <c:pt idx="142">
                  <c:v>224.89949748743743</c:v>
                </c:pt>
                <c:pt idx="143">
                  <c:v>225.60301507537713</c:v>
                </c:pt>
                <c:pt idx="144">
                  <c:v>226.30653266331683</c:v>
                </c:pt>
                <c:pt idx="145">
                  <c:v>227.01005025125653</c:v>
                </c:pt>
                <c:pt idx="146">
                  <c:v>227.71356783919623</c:v>
                </c:pt>
                <c:pt idx="147">
                  <c:v>228.41708542713593</c:v>
                </c:pt>
                <c:pt idx="148">
                  <c:v>229.12060301507563</c:v>
                </c:pt>
                <c:pt idx="149">
                  <c:v>229.82412060301533</c:v>
                </c:pt>
                <c:pt idx="150">
                  <c:v>230.52763819095503</c:v>
                </c:pt>
                <c:pt idx="151">
                  <c:v>231.23115577889473</c:v>
                </c:pt>
                <c:pt idx="152">
                  <c:v>231.93467336683443</c:v>
                </c:pt>
                <c:pt idx="153">
                  <c:v>232.63819095477413</c:v>
                </c:pt>
                <c:pt idx="154">
                  <c:v>233.34170854271383</c:v>
                </c:pt>
                <c:pt idx="155">
                  <c:v>234.04522613065353</c:v>
                </c:pt>
                <c:pt idx="156">
                  <c:v>234.74874371859323</c:v>
                </c:pt>
                <c:pt idx="157">
                  <c:v>235.45226130653293</c:v>
                </c:pt>
                <c:pt idx="158">
                  <c:v>236.15577889447263</c:v>
                </c:pt>
                <c:pt idx="159">
                  <c:v>236.85929648241233</c:v>
                </c:pt>
                <c:pt idx="160">
                  <c:v>237.56281407035203</c:v>
                </c:pt>
                <c:pt idx="161">
                  <c:v>238.26633165829173</c:v>
                </c:pt>
                <c:pt idx="162">
                  <c:v>238.96984924623143</c:v>
                </c:pt>
                <c:pt idx="163">
                  <c:v>239.67336683417113</c:v>
                </c:pt>
                <c:pt idx="164">
                  <c:v>240.37688442211083</c:v>
                </c:pt>
                <c:pt idx="165">
                  <c:v>241.08040201005053</c:v>
                </c:pt>
                <c:pt idx="166">
                  <c:v>241.78391959799023</c:v>
                </c:pt>
                <c:pt idx="167">
                  <c:v>242.48743718592993</c:v>
                </c:pt>
                <c:pt idx="168">
                  <c:v>243.19095477386963</c:v>
                </c:pt>
                <c:pt idx="169">
                  <c:v>243.89447236180933</c:v>
                </c:pt>
                <c:pt idx="170">
                  <c:v>244.59798994974904</c:v>
                </c:pt>
                <c:pt idx="171">
                  <c:v>245.30150753768874</c:v>
                </c:pt>
                <c:pt idx="172">
                  <c:v>246.00502512562844</c:v>
                </c:pt>
                <c:pt idx="173">
                  <c:v>246.70854271356814</c:v>
                </c:pt>
                <c:pt idx="174">
                  <c:v>247.41206030150784</c:v>
                </c:pt>
                <c:pt idx="175">
                  <c:v>248.11557788944754</c:v>
                </c:pt>
                <c:pt idx="176">
                  <c:v>248.81909547738724</c:v>
                </c:pt>
                <c:pt idx="177">
                  <c:v>249.52261306532694</c:v>
                </c:pt>
                <c:pt idx="178">
                  <c:v>250.22613065326664</c:v>
                </c:pt>
                <c:pt idx="179">
                  <c:v>250.92964824120634</c:v>
                </c:pt>
                <c:pt idx="180">
                  <c:v>251.63316582914604</c:v>
                </c:pt>
                <c:pt idx="181">
                  <c:v>252.33668341708574</c:v>
                </c:pt>
                <c:pt idx="182">
                  <c:v>253.04020100502544</c:v>
                </c:pt>
                <c:pt idx="183">
                  <c:v>253.74371859296514</c:v>
                </c:pt>
                <c:pt idx="184">
                  <c:v>254.44723618090484</c:v>
                </c:pt>
                <c:pt idx="185">
                  <c:v>255.15075376884454</c:v>
                </c:pt>
                <c:pt idx="186">
                  <c:v>255.85427135678424</c:v>
                </c:pt>
                <c:pt idx="187">
                  <c:v>256.55778894472394</c:v>
                </c:pt>
                <c:pt idx="188">
                  <c:v>257.26130653266364</c:v>
                </c:pt>
                <c:pt idx="189">
                  <c:v>257.96482412060334</c:v>
                </c:pt>
                <c:pt idx="190">
                  <c:v>258.66834170854304</c:v>
                </c:pt>
                <c:pt idx="191">
                  <c:v>259.37185929648274</c:v>
                </c:pt>
                <c:pt idx="192">
                  <c:v>260.07537688442244</c:v>
                </c:pt>
                <c:pt idx="193">
                  <c:v>260.77889447236214</c:v>
                </c:pt>
                <c:pt idx="194">
                  <c:v>261.48241206030184</c:v>
                </c:pt>
                <c:pt idx="195">
                  <c:v>262.18592964824154</c:v>
                </c:pt>
                <c:pt idx="196">
                  <c:v>262.88944723618124</c:v>
                </c:pt>
                <c:pt idx="197">
                  <c:v>263.59296482412094</c:v>
                </c:pt>
                <c:pt idx="198">
                  <c:v>264.29648241206064</c:v>
                </c:pt>
                <c:pt idx="199">
                  <c:v>265.00000000000034</c:v>
                </c:pt>
              </c:numCache>
            </c:numRef>
          </c:cat>
          <c:val>
            <c:numRef>
              <c:f>'Analysis Report Part 1'!$B$2:$B$201</c:f>
              <c:numCache>
                <c:formatCode>_(* #,##0.00_);_(* \(#,##0.00\);_(* "-"??_);_(@_)</c:formatCode>
                <c:ptCount val="200"/>
                <c:pt idx="0">
                  <c:v>13.134097106099686</c:v>
                </c:pt>
                <c:pt idx="1">
                  <c:v>13.143509869695478</c:v>
                </c:pt>
                <c:pt idx="2">
                  <c:v>13.152897782270578</c:v>
                </c:pt>
                <c:pt idx="3">
                  <c:v>13.162260855126499</c:v>
                </c:pt>
                <c:pt idx="4">
                  <c:v>13.171599267226878</c:v>
                </c:pt>
                <c:pt idx="5">
                  <c:v>13.180913152976776</c:v>
                </c:pt>
                <c:pt idx="6">
                  <c:v>13.190202751410395</c:v>
                </c:pt>
                <c:pt idx="7">
                  <c:v>13.19709744729089</c:v>
                </c:pt>
                <c:pt idx="8">
                  <c:v>13.199940788038431</c:v>
                </c:pt>
                <c:pt idx="9">
                  <c:v>13.202790562867982</c:v>
                </c:pt>
                <c:pt idx="10">
                  <c:v>13.205646862680409</c:v>
                </c:pt>
                <c:pt idx="11">
                  <c:v>13.208509750939129</c:v>
                </c:pt>
                <c:pt idx="12">
                  <c:v>13.211379260287178</c:v>
                </c:pt>
                <c:pt idx="13">
                  <c:v>13.214255440644161</c:v>
                </c:pt>
                <c:pt idx="14">
                  <c:v>13.217138374556605</c:v>
                </c:pt>
                <c:pt idx="15">
                  <c:v>13.220028055285642</c:v>
                </c:pt>
                <c:pt idx="16">
                  <c:v>13.222924557971993</c:v>
                </c:pt>
                <c:pt idx="17">
                  <c:v>13.225827926184055</c:v>
                </c:pt>
                <c:pt idx="18">
                  <c:v>13.228738176077071</c:v>
                </c:pt>
                <c:pt idx="19">
                  <c:v>13.231655408703885</c:v>
                </c:pt>
                <c:pt idx="20">
                  <c:v>13.23457965364894</c:v>
                </c:pt>
                <c:pt idx="21">
                  <c:v>13.237510966928863</c:v>
                </c:pt>
                <c:pt idx="22">
                  <c:v>13.240449394963953</c:v>
                </c:pt>
                <c:pt idx="23">
                  <c:v>13.243394988215183</c:v>
                </c:pt>
                <c:pt idx="24">
                  <c:v>13.246347797264633</c:v>
                </c:pt>
                <c:pt idx="25">
                  <c:v>13.249307872816082</c:v>
                </c:pt>
                <c:pt idx="26">
                  <c:v>13.252275277476906</c:v>
                </c:pt>
                <c:pt idx="27">
                  <c:v>13.255250060463757</c:v>
                </c:pt>
                <c:pt idx="28">
                  <c:v>13.258232288016798</c:v>
                </c:pt>
                <c:pt idx="29">
                  <c:v>13.26122200860671</c:v>
                </c:pt>
                <c:pt idx="30">
                  <c:v>13.264219278888266</c:v>
                </c:pt>
                <c:pt idx="31">
                  <c:v>13.267224156182163</c:v>
                </c:pt>
                <c:pt idx="32">
                  <c:v>13.270236698480334</c:v>
                </c:pt>
                <c:pt idx="33">
                  <c:v>13.273256952276579</c:v>
                </c:pt>
                <c:pt idx="34">
                  <c:v>13.276285000786384</c:v>
                </c:pt>
                <c:pt idx="35">
                  <c:v>13.279320893622895</c:v>
                </c:pt>
                <c:pt idx="36">
                  <c:v>13.282364692028601</c:v>
                </c:pt>
                <c:pt idx="37">
                  <c:v>13.284928170267163</c:v>
                </c:pt>
                <c:pt idx="38">
                  <c:v>13.284928170267163</c:v>
                </c:pt>
                <c:pt idx="39">
                  <c:v>13.284928170267163</c:v>
                </c:pt>
                <c:pt idx="40">
                  <c:v>13.284928170267163</c:v>
                </c:pt>
                <c:pt idx="41">
                  <c:v>13.284928170267163</c:v>
                </c:pt>
                <c:pt idx="42">
                  <c:v>13.284928170267163</c:v>
                </c:pt>
                <c:pt idx="43">
                  <c:v>13.284928170267163</c:v>
                </c:pt>
                <c:pt idx="44">
                  <c:v>13.284928170267163</c:v>
                </c:pt>
                <c:pt idx="45">
                  <c:v>13.284928170267163</c:v>
                </c:pt>
                <c:pt idx="46">
                  <c:v>13.284928170267163</c:v>
                </c:pt>
                <c:pt idx="47">
                  <c:v>13.284928170267163</c:v>
                </c:pt>
                <c:pt idx="48">
                  <c:v>13.284928170267163</c:v>
                </c:pt>
                <c:pt idx="49">
                  <c:v>13.284928170267163</c:v>
                </c:pt>
                <c:pt idx="50">
                  <c:v>13.284928170267163</c:v>
                </c:pt>
                <c:pt idx="51">
                  <c:v>13.284928170267163</c:v>
                </c:pt>
                <c:pt idx="52">
                  <c:v>13.284928170267163</c:v>
                </c:pt>
                <c:pt idx="53">
                  <c:v>13.284928170267163</c:v>
                </c:pt>
                <c:pt idx="54">
                  <c:v>13.284928170267163</c:v>
                </c:pt>
                <c:pt idx="55">
                  <c:v>13.284928170267163</c:v>
                </c:pt>
                <c:pt idx="56">
                  <c:v>13.284928170267163</c:v>
                </c:pt>
                <c:pt idx="57">
                  <c:v>13.284928170267163</c:v>
                </c:pt>
                <c:pt idx="58">
                  <c:v>13.284928170267163</c:v>
                </c:pt>
                <c:pt idx="59">
                  <c:v>13.284928170267163</c:v>
                </c:pt>
                <c:pt idx="60">
                  <c:v>13.284928170267163</c:v>
                </c:pt>
                <c:pt idx="61">
                  <c:v>13.284928170267163</c:v>
                </c:pt>
                <c:pt idx="62">
                  <c:v>13.284928170267163</c:v>
                </c:pt>
                <c:pt idx="63">
                  <c:v>13.284928170267163</c:v>
                </c:pt>
                <c:pt idx="64">
                  <c:v>13.284928170267163</c:v>
                </c:pt>
                <c:pt idx="65">
                  <c:v>13.284928170267163</c:v>
                </c:pt>
                <c:pt idx="66">
                  <c:v>13.284928170267163</c:v>
                </c:pt>
                <c:pt idx="67">
                  <c:v>13.284928170267163</c:v>
                </c:pt>
                <c:pt idx="68">
                  <c:v>13.284928170267163</c:v>
                </c:pt>
                <c:pt idx="69">
                  <c:v>13.284928170267163</c:v>
                </c:pt>
                <c:pt idx="70">
                  <c:v>13.284928170267163</c:v>
                </c:pt>
                <c:pt idx="71">
                  <c:v>13.284928170267163</c:v>
                </c:pt>
                <c:pt idx="72">
                  <c:v>13.284928170267163</c:v>
                </c:pt>
                <c:pt idx="73">
                  <c:v>13.284928170267163</c:v>
                </c:pt>
                <c:pt idx="74">
                  <c:v>13.284928170267163</c:v>
                </c:pt>
                <c:pt idx="75">
                  <c:v>13.284928170267163</c:v>
                </c:pt>
                <c:pt idx="76">
                  <c:v>13.284928170267163</c:v>
                </c:pt>
                <c:pt idx="77">
                  <c:v>13.284928170267163</c:v>
                </c:pt>
                <c:pt idx="78">
                  <c:v>13.284928170267163</c:v>
                </c:pt>
                <c:pt idx="79">
                  <c:v>13.284928170267163</c:v>
                </c:pt>
                <c:pt idx="80">
                  <c:v>13.284928170267163</c:v>
                </c:pt>
                <c:pt idx="81">
                  <c:v>13.284928170267163</c:v>
                </c:pt>
                <c:pt idx="82">
                  <c:v>13.284928170267163</c:v>
                </c:pt>
                <c:pt idx="83">
                  <c:v>13.284928170267163</c:v>
                </c:pt>
                <c:pt idx="84">
                  <c:v>13.284928170267163</c:v>
                </c:pt>
                <c:pt idx="85">
                  <c:v>13.284928170267163</c:v>
                </c:pt>
                <c:pt idx="86">
                  <c:v>13.284928170267163</c:v>
                </c:pt>
                <c:pt idx="87">
                  <c:v>13.284928170267163</c:v>
                </c:pt>
                <c:pt idx="88">
                  <c:v>13.284928170267163</c:v>
                </c:pt>
                <c:pt idx="89">
                  <c:v>13.284928170267163</c:v>
                </c:pt>
                <c:pt idx="90">
                  <c:v>13.284928170267163</c:v>
                </c:pt>
                <c:pt idx="91">
                  <c:v>13.284928170267163</c:v>
                </c:pt>
                <c:pt idx="92">
                  <c:v>13.284928170267163</c:v>
                </c:pt>
                <c:pt idx="93">
                  <c:v>13.284928170267163</c:v>
                </c:pt>
                <c:pt idx="94">
                  <c:v>13.284928170267163</c:v>
                </c:pt>
                <c:pt idx="95">
                  <c:v>13.284928170267163</c:v>
                </c:pt>
                <c:pt idx="96">
                  <c:v>13.284928170267163</c:v>
                </c:pt>
                <c:pt idx="97">
                  <c:v>13.284928170267163</c:v>
                </c:pt>
                <c:pt idx="98">
                  <c:v>13.284928170267163</c:v>
                </c:pt>
                <c:pt idx="99">
                  <c:v>13.284928170267163</c:v>
                </c:pt>
                <c:pt idx="100">
                  <c:v>13.284928170267163</c:v>
                </c:pt>
                <c:pt idx="101">
                  <c:v>13.284928170267163</c:v>
                </c:pt>
                <c:pt idx="102">
                  <c:v>13.284928170267163</c:v>
                </c:pt>
                <c:pt idx="103">
                  <c:v>13.284928170267163</c:v>
                </c:pt>
                <c:pt idx="104">
                  <c:v>13.284928170267163</c:v>
                </c:pt>
                <c:pt idx="105">
                  <c:v>13.284928170267163</c:v>
                </c:pt>
                <c:pt idx="106">
                  <c:v>13.284928170267163</c:v>
                </c:pt>
                <c:pt idx="107">
                  <c:v>13.284928170267163</c:v>
                </c:pt>
                <c:pt idx="108">
                  <c:v>13.284928170267163</c:v>
                </c:pt>
                <c:pt idx="109">
                  <c:v>13.284928170267163</c:v>
                </c:pt>
                <c:pt idx="110">
                  <c:v>13.284928170267163</c:v>
                </c:pt>
                <c:pt idx="111">
                  <c:v>13.284928170267163</c:v>
                </c:pt>
                <c:pt idx="112">
                  <c:v>13.284928170267163</c:v>
                </c:pt>
                <c:pt idx="113">
                  <c:v>13.284928170267163</c:v>
                </c:pt>
                <c:pt idx="114">
                  <c:v>13.284928170267163</c:v>
                </c:pt>
                <c:pt idx="115">
                  <c:v>13.284928170267163</c:v>
                </c:pt>
                <c:pt idx="116">
                  <c:v>13.284928170267163</c:v>
                </c:pt>
                <c:pt idx="117">
                  <c:v>13.284928170267163</c:v>
                </c:pt>
                <c:pt idx="118">
                  <c:v>13.284928170267163</c:v>
                </c:pt>
                <c:pt idx="119">
                  <c:v>13.284928170267163</c:v>
                </c:pt>
                <c:pt idx="120">
                  <c:v>13.284928170267163</c:v>
                </c:pt>
                <c:pt idx="121">
                  <c:v>13.284928170267163</c:v>
                </c:pt>
                <c:pt idx="122">
                  <c:v>13.284928170267163</c:v>
                </c:pt>
                <c:pt idx="123">
                  <c:v>13.284928170267163</c:v>
                </c:pt>
                <c:pt idx="124">
                  <c:v>13.284928170267163</c:v>
                </c:pt>
                <c:pt idx="125">
                  <c:v>13.284928170267163</c:v>
                </c:pt>
                <c:pt idx="126">
                  <c:v>13.284928170267163</c:v>
                </c:pt>
                <c:pt idx="127">
                  <c:v>13.284928170267163</c:v>
                </c:pt>
                <c:pt idx="128">
                  <c:v>13.284928170267163</c:v>
                </c:pt>
                <c:pt idx="129">
                  <c:v>13.284928170267163</c:v>
                </c:pt>
                <c:pt idx="130">
                  <c:v>13.284928170267163</c:v>
                </c:pt>
                <c:pt idx="131">
                  <c:v>13.284928170267163</c:v>
                </c:pt>
                <c:pt idx="132">
                  <c:v>13.284928170267163</c:v>
                </c:pt>
                <c:pt idx="133">
                  <c:v>13.284928170267163</c:v>
                </c:pt>
                <c:pt idx="134">
                  <c:v>13.284928170267163</c:v>
                </c:pt>
                <c:pt idx="135">
                  <c:v>13.284928170267163</c:v>
                </c:pt>
                <c:pt idx="136">
                  <c:v>13.284928170267163</c:v>
                </c:pt>
                <c:pt idx="137">
                  <c:v>13.284928170267163</c:v>
                </c:pt>
                <c:pt idx="138">
                  <c:v>13.284928170267163</c:v>
                </c:pt>
                <c:pt idx="139">
                  <c:v>13.284928170267163</c:v>
                </c:pt>
                <c:pt idx="140">
                  <c:v>13.284928170267163</c:v>
                </c:pt>
                <c:pt idx="141">
                  <c:v>13.284928170267163</c:v>
                </c:pt>
                <c:pt idx="142">
                  <c:v>13.284928170267163</c:v>
                </c:pt>
                <c:pt idx="143">
                  <c:v>13.284928170267163</c:v>
                </c:pt>
                <c:pt idx="144">
                  <c:v>13.284928170267163</c:v>
                </c:pt>
                <c:pt idx="145">
                  <c:v>13.284928170267163</c:v>
                </c:pt>
                <c:pt idx="146">
                  <c:v>13.284928170267163</c:v>
                </c:pt>
                <c:pt idx="147">
                  <c:v>13.284928170267163</c:v>
                </c:pt>
                <c:pt idx="148">
                  <c:v>13.284928170267163</c:v>
                </c:pt>
                <c:pt idx="149">
                  <c:v>13.284928170267163</c:v>
                </c:pt>
                <c:pt idx="150">
                  <c:v>13.284928170267163</c:v>
                </c:pt>
                <c:pt idx="151">
                  <c:v>13.284928170267163</c:v>
                </c:pt>
                <c:pt idx="152">
                  <c:v>13.284928170267163</c:v>
                </c:pt>
                <c:pt idx="153">
                  <c:v>13.284928170267163</c:v>
                </c:pt>
                <c:pt idx="154">
                  <c:v>13.284928170267163</c:v>
                </c:pt>
                <c:pt idx="155">
                  <c:v>13.284928170267163</c:v>
                </c:pt>
                <c:pt idx="156">
                  <c:v>13.284928170267163</c:v>
                </c:pt>
                <c:pt idx="157">
                  <c:v>13.284928170267163</c:v>
                </c:pt>
                <c:pt idx="158">
                  <c:v>13.284928170267163</c:v>
                </c:pt>
                <c:pt idx="159">
                  <c:v>13.284928170267163</c:v>
                </c:pt>
                <c:pt idx="160">
                  <c:v>13.284928170267163</c:v>
                </c:pt>
                <c:pt idx="161">
                  <c:v>13.284928170267163</c:v>
                </c:pt>
                <c:pt idx="162">
                  <c:v>13.284928170267163</c:v>
                </c:pt>
                <c:pt idx="163">
                  <c:v>13.284928170267163</c:v>
                </c:pt>
                <c:pt idx="164">
                  <c:v>13.284928170267163</c:v>
                </c:pt>
                <c:pt idx="165">
                  <c:v>13.284928170267163</c:v>
                </c:pt>
                <c:pt idx="166">
                  <c:v>13.284928170267163</c:v>
                </c:pt>
                <c:pt idx="167">
                  <c:v>13.284928170267163</c:v>
                </c:pt>
                <c:pt idx="168">
                  <c:v>13.284928170267163</c:v>
                </c:pt>
                <c:pt idx="169">
                  <c:v>13.284928170267163</c:v>
                </c:pt>
                <c:pt idx="170">
                  <c:v>13.284928170267163</c:v>
                </c:pt>
                <c:pt idx="171">
                  <c:v>13.284928170267163</c:v>
                </c:pt>
                <c:pt idx="172">
                  <c:v>13.284928170267163</c:v>
                </c:pt>
                <c:pt idx="173">
                  <c:v>13.284928170267163</c:v>
                </c:pt>
                <c:pt idx="174">
                  <c:v>13.284928170267163</c:v>
                </c:pt>
                <c:pt idx="175">
                  <c:v>13.284928170267163</c:v>
                </c:pt>
                <c:pt idx="176">
                  <c:v>13.284928170267163</c:v>
                </c:pt>
                <c:pt idx="177">
                  <c:v>13.284928170267163</c:v>
                </c:pt>
                <c:pt idx="178">
                  <c:v>13.284928170267163</c:v>
                </c:pt>
                <c:pt idx="179">
                  <c:v>13.284928170267163</c:v>
                </c:pt>
                <c:pt idx="180">
                  <c:v>13.284928170267163</c:v>
                </c:pt>
                <c:pt idx="181">
                  <c:v>13.284928170267163</c:v>
                </c:pt>
                <c:pt idx="182">
                  <c:v>13.284928170267163</c:v>
                </c:pt>
                <c:pt idx="183">
                  <c:v>13.284928170267163</c:v>
                </c:pt>
                <c:pt idx="184">
                  <c:v>13.284928170267163</c:v>
                </c:pt>
                <c:pt idx="185">
                  <c:v>13.284928170267163</c:v>
                </c:pt>
                <c:pt idx="186">
                  <c:v>13.284928170267163</c:v>
                </c:pt>
                <c:pt idx="187">
                  <c:v>13.284928170267163</c:v>
                </c:pt>
                <c:pt idx="188">
                  <c:v>13.284928170267163</c:v>
                </c:pt>
                <c:pt idx="189">
                  <c:v>13.284928170267163</c:v>
                </c:pt>
                <c:pt idx="190">
                  <c:v>13.284928170267163</c:v>
                </c:pt>
                <c:pt idx="191">
                  <c:v>13.284928170267163</c:v>
                </c:pt>
                <c:pt idx="192">
                  <c:v>13.284928170267163</c:v>
                </c:pt>
                <c:pt idx="193">
                  <c:v>13.284928170267163</c:v>
                </c:pt>
                <c:pt idx="194">
                  <c:v>13.284928170267163</c:v>
                </c:pt>
                <c:pt idx="195">
                  <c:v>13.284928170267163</c:v>
                </c:pt>
                <c:pt idx="196">
                  <c:v>13.284928170267163</c:v>
                </c:pt>
                <c:pt idx="197">
                  <c:v>13.284928170267163</c:v>
                </c:pt>
                <c:pt idx="198">
                  <c:v>13.284928170267163</c:v>
                </c:pt>
                <c:pt idx="199">
                  <c:v>13.284928170267163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B-4043-9D93-14AC4A2FD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583616"/>
        <c:axId val="2090582176"/>
      </c:lineChart>
      <c:catAx>
        <c:axId val="2090583616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82176"/>
        <c:crosses val="autoZero"/>
        <c:auto val="1"/>
        <c:lblAlgn val="ctr"/>
        <c:lblOffset val="100"/>
        <c:noMultiLvlLbl val="0"/>
      </c:catAx>
      <c:valAx>
        <c:axId val="209058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8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'Analysis Report - Part 2'!$B$1</c:f>
              <c:strCache>
                <c:ptCount val="1"/>
                <c:pt idx="0">
                  <c:v>$B$33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 Report - Part 2'!$A$2:$A$201</c:f>
              <c:numCache>
                <c:formatCode>_(* #,##0.00_);_(* \(#,##0.00\);_(* "-"??_);_(@_)</c:formatCode>
                <c:ptCount val="200"/>
                <c:pt idx="0">
                  <c:v>140</c:v>
                </c:pt>
                <c:pt idx="1">
                  <c:v>140.6281407035176</c:v>
                </c:pt>
                <c:pt idx="2">
                  <c:v>141.2562814070352</c:v>
                </c:pt>
                <c:pt idx="3">
                  <c:v>141.8844221105528</c:v>
                </c:pt>
                <c:pt idx="4">
                  <c:v>142.51256281407041</c:v>
                </c:pt>
                <c:pt idx="5">
                  <c:v>143.14070351758801</c:v>
                </c:pt>
                <c:pt idx="6">
                  <c:v>143.76884422110561</c:v>
                </c:pt>
                <c:pt idx="7">
                  <c:v>144.39698492462321</c:v>
                </c:pt>
                <c:pt idx="8">
                  <c:v>145.02512562814081</c:v>
                </c:pt>
                <c:pt idx="9">
                  <c:v>145.65326633165841</c:v>
                </c:pt>
                <c:pt idx="10">
                  <c:v>146.28140703517602</c:v>
                </c:pt>
                <c:pt idx="11">
                  <c:v>146.90954773869362</c:v>
                </c:pt>
                <c:pt idx="12">
                  <c:v>147.53768844221122</c:v>
                </c:pt>
                <c:pt idx="13">
                  <c:v>148.16582914572882</c:v>
                </c:pt>
                <c:pt idx="14">
                  <c:v>148.79396984924642</c:v>
                </c:pt>
                <c:pt idx="15">
                  <c:v>149.42211055276402</c:v>
                </c:pt>
                <c:pt idx="16">
                  <c:v>150.05025125628163</c:v>
                </c:pt>
                <c:pt idx="17">
                  <c:v>150.67839195979923</c:v>
                </c:pt>
                <c:pt idx="18">
                  <c:v>151.30653266331683</c:v>
                </c:pt>
                <c:pt idx="19">
                  <c:v>151.93467336683443</c:v>
                </c:pt>
                <c:pt idx="20">
                  <c:v>152.56281407035203</c:v>
                </c:pt>
                <c:pt idx="21">
                  <c:v>153.19095477386963</c:v>
                </c:pt>
                <c:pt idx="22">
                  <c:v>153.81909547738724</c:v>
                </c:pt>
                <c:pt idx="23">
                  <c:v>154.44723618090484</c:v>
                </c:pt>
                <c:pt idx="24">
                  <c:v>155.07537688442244</c:v>
                </c:pt>
                <c:pt idx="25">
                  <c:v>155.70351758794004</c:v>
                </c:pt>
                <c:pt idx="26">
                  <c:v>156.33165829145764</c:v>
                </c:pt>
                <c:pt idx="27">
                  <c:v>156.95979899497524</c:v>
                </c:pt>
                <c:pt idx="28">
                  <c:v>157.58793969849285</c:v>
                </c:pt>
                <c:pt idx="29">
                  <c:v>158.21608040201045</c:v>
                </c:pt>
                <c:pt idx="30">
                  <c:v>158.84422110552805</c:v>
                </c:pt>
                <c:pt idx="31">
                  <c:v>159.47236180904565</c:v>
                </c:pt>
                <c:pt idx="32">
                  <c:v>160.10050251256325</c:v>
                </c:pt>
                <c:pt idx="33">
                  <c:v>160.72864321608085</c:v>
                </c:pt>
                <c:pt idx="34">
                  <c:v>161.35678391959846</c:v>
                </c:pt>
                <c:pt idx="35">
                  <c:v>161.98492462311606</c:v>
                </c:pt>
                <c:pt idx="36">
                  <c:v>162.61306532663366</c:v>
                </c:pt>
                <c:pt idx="37">
                  <c:v>163.24120603015126</c:v>
                </c:pt>
                <c:pt idx="38">
                  <c:v>163.86934673366886</c:v>
                </c:pt>
                <c:pt idx="39">
                  <c:v>164.49748743718646</c:v>
                </c:pt>
                <c:pt idx="40">
                  <c:v>165.12562814070407</c:v>
                </c:pt>
                <c:pt idx="41">
                  <c:v>165.75376884422167</c:v>
                </c:pt>
                <c:pt idx="42">
                  <c:v>166.38190954773927</c:v>
                </c:pt>
                <c:pt idx="43">
                  <c:v>167.01005025125687</c:v>
                </c:pt>
                <c:pt idx="44">
                  <c:v>167.63819095477447</c:v>
                </c:pt>
                <c:pt idx="45">
                  <c:v>168.26633165829207</c:v>
                </c:pt>
                <c:pt idx="46">
                  <c:v>168.89447236180968</c:v>
                </c:pt>
                <c:pt idx="47">
                  <c:v>169.52261306532728</c:v>
                </c:pt>
                <c:pt idx="48">
                  <c:v>170.15075376884488</c:v>
                </c:pt>
                <c:pt idx="49">
                  <c:v>170.77889447236248</c:v>
                </c:pt>
                <c:pt idx="50">
                  <c:v>171.40703517588008</c:v>
                </c:pt>
                <c:pt idx="51">
                  <c:v>172.03517587939768</c:v>
                </c:pt>
                <c:pt idx="52">
                  <c:v>172.66331658291529</c:v>
                </c:pt>
                <c:pt idx="53">
                  <c:v>173.29145728643289</c:v>
                </c:pt>
                <c:pt idx="54">
                  <c:v>173.91959798995049</c:v>
                </c:pt>
                <c:pt idx="55">
                  <c:v>174.54773869346809</c:v>
                </c:pt>
                <c:pt idx="56">
                  <c:v>175.17587939698569</c:v>
                </c:pt>
                <c:pt idx="57">
                  <c:v>175.80402010050329</c:v>
                </c:pt>
                <c:pt idx="58">
                  <c:v>176.4321608040209</c:v>
                </c:pt>
                <c:pt idx="59">
                  <c:v>177.0603015075385</c:v>
                </c:pt>
                <c:pt idx="60">
                  <c:v>177.6884422110561</c:v>
                </c:pt>
                <c:pt idx="61">
                  <c:v>178.3165829145737</c:v>
                </c:pt>
                <c:pt idx="62">
                  <c:v>178.9447236180913</c:v>
                </c:pt>
                <c:pt idx="63">
                  <c:v>179.5728643216089</c:v>
                </c:pt>
                <c:pt idx="64">
                  <c:v>180.20100502512651</c:v>
                </c:pt>
                <c:pt idx="65">
                  <c:v>180.82914572864411</c:v>
                </c:pt>
                <c:pt idx="66">
                  <c:v>181.45728643216171</c:v>
                </c:pt>
                <c:pt idx="67">
                  <c:v>182.08542713567931</c:v>
                </c:pt>
                <c:pt idx="68">
                  <c:v>182.71356783919691</c:v>
                </c:pt>
                <c:pt idx="69">
                  <c:v>183.34170854271451</c:v>
                </c:pt>
                <c:pt idx="70">
                  <c:v>183.96984924623212</c:v>
                </c:pt>
                <c:pt idx="71">
                  <c:v>184.59798994974972</c:v>
                </c:pt>
                <c:pt idx="72">
                  <c:v>185.22613065326732</c:v>
                </c:pt>
                <c:pt idx="73">
                  <c:v>185.85427135678492</c:v>
                </c:pt>
                <c:pt idx="74">
                  <c:v>186.48241206030252</c:v>
                </c:pt>
                <c:pt idx="75">
                  <c:v>187.11055276382012</c:v>
                </c:pt>
                <c:pt idx="76">
                  <c:v>187.73869346733773</c:v>
                </c:pt>
                <c:pt idx="77">
                  <c:v>188.36683417085533</c:v>
                </c:pt>
                <c:pt idx="78">
                  <c:v>188.99497487437293</c:v>
                </c:pt>
                <c:pt idx="79">
                  <c:v>189.62311557789053</c:v>
                </c:pt>
                <c:pt idx="80">
                  <c:v>190.25125628140813</c:v>
                </c:pt>
                <c:pt idx="81">
                  <c:v>190.87939698492573</c:v>
                </c:pt>
                <c:pt idx="82">
                  <c:v>191.50753768844334</c:v>
                </c:pt>
                <c:pt idx="83">
                  <c:v>192.13567839196094</c:v>
                </c:pt>
                <c:pt idx="84">
                  <c:v>192.76381909547854</c:v>
                </c:pt>
                <c:pt idx="85">
                  <c:v>193.39195979899614</c:v>
                </c:pt>
                <c:pt idx="86">
                  <c:v>194.02010050251374</c:v>
                </c:pt>
                <c:pt idx="87">
                  <c:v>194.64824120603134</c:v>
                </c:pt>
                <c:pt idx="88">
                  <c:v>195.27638190954895</c:v>
                </c:pt>
                <c:pt idx="89">
                  <c:v>195.90452261306655</c:v>
                </c:pt>
                <c:pt idx="90">
                  <c:v>196.53266331658415</c:v>
                </c:pt>
                <c:pt idx="91">
                  <c:v>197.16080402010175</c:v>
                </c:pt>
                <c:pt idx="92">
                  <c:v>197.78894472361935</c:v>
                </c:pt>
                <c:pt idx="93">
                  <c:v>198.41708542713695</c:v>
                </c:pt>
                <c:pt idx="94">
                  <c:v>199.04522613065456</c:v>
                </c:pt>
                <c:pt idx="95">
                  <c:v>199.67336683417216</c:v>
                </c:pt>
                <c:pt idx="96">
                  <c:v>200.30150753768976</c:v>
                </c:pt>
                <c:pt idx="97">
                  <c:v>200.92964824120736</c:v>
                </c:pt>
                <c:pt idx="98">
                  <c:v>201.55778894472496</c:v>
                </c:pt>
                <c:pt idx="99">
                  <c:v>202.18592964824256</c:v>
                </c:pt>
                <c:pt idx="100">
                  <c:v>202.81407035176017</c:v>
                </c:pt>
                <c:pt idx="101">
                  <c:v>203.44221105527777</c:v>
                </c:pt>
                <c:pt idx="102">
                  <c:v>204.07035175879537</c:v>
                </c:pt>
                <c:pt idx="103">
                  <c:v>204.69849246231297</c:v>
                </c:pt>
                <c:pt idx="104">
                  <c:v>205.32663316583057</c:v>
                </c:pt>
                <c:pt idx="105">
                  <c:v>205.95477386934817</c:v>
                </c:pt>
                <c:pt idx="106">
                  <c:v>206.58291457286577</c:v>
                </c:pt>
                <c:pt idx="107">
                  <c:v>207.21105527638338</c:v>
                </c:pt>
                <c:pt idx="108">
                  <c:v>207.83919597990098</c:v>
                </c:pt>
                <c:pt idx="109">
                  <c:v>208.46733668341858</c:v>
                </c:pt>
                <c:pt idx="110">
                  <c:v>209.09547738693618</c:v>
                </c:pt>
                <c:pt idx="111">
                  <c:v>209.72361809045378</c:v>
                </c:pt>
                <c:pt idx="112">
                  <c:v>210.35175879397138</c:v>
                </c:pt>
                <c:pt idx="113">
                  <c:v>210.97989949748899</c:v>
                </c:pt>
                <c:pt idx="114">
                  <c:v>211.60804020100659</c:v>
                </c:pt>
                <c:pt idx="115">
                  <c:v>212.23618090452419</c:v>
                </c:pt>
                <c:pt idx="116">
                  <c:v>212.86432160804179</c:v>
                </c:pt>
                <c:pt idx="117">
                  <c:v>213.49246231155939</c:v>
                </c:pt>
                <c:pt idx="118">
                  <c:v>214.12060301507699</c:v>
                </c:pt>
                <c:pt idx="119">
                  <c:v>214.7487437185946</c:v>
                </c:pt>
                <c:pt idx="120">
                  <c:v>215.3768844221122</c:v>
                </c:pt>
                <c:pt idx="121">
                  <c:v>216.0050251256298</c:v>
                </c:pt>
                <c:pt idx="122">
                  <c:v>216.6331658291474</c:v>
                </c:pt>
                <c:pt idx="123">
                  <c:v>217.261306532665</c:v>
                </c:pt>
                <c:pt idx="124">
                  <c:v>217.8894472361826</c:v>
                </c:pt>
                <c:pt idx="125">
                  <c:v>218.51758793970021</c:v>
                </c:pt>
                <c:pt idx="126">
                  <c:v>219.14572864321781</c:v>
                </c:pt>
                <c:pt idx="127">
                  <c:v>219.77386934673541</c:v>
                </c:pt>
                <c:pt idx="128">
                  <c:v>220.40201005025301</c:v>
                </c:pt>
                <c:pt idx="129">
                  <c:v>221.03015075377061</c:v>
                </c:pt>
                <c:pt idx="130">
                  <c:v>221.65829145728821</c:v>
                </c:pt>
                <c:pt idx="131">
                  <c:v>222.28643216080582</c:v>
                </c:pt>
                <c:pt idx="132">
                  <c:v>222.91457286432342</c:v>
                </c:pt>
                <c:pt idx="133">
                  <c:v>223.54271356784102</c:v>
                </c:pt>
                <c:pt idx="134">
                  <c:v>224.17085427135862</c:v>
                </c:pt>
                <c:pt idx="135">
                  <c:v>224.79899497487622</c:v>
                </c:pt>
                <c:pt idx="136">
                  <c:v>225.42713567839382</c:v>
                </c:pt>
                <c:pt idx="137">
                  <c:v>226.05527638191143</c:v>
                </c:pt>
                <c:pt idx="138">
                  <c:v>226.68341708542903</c:v>
                </c:pt>
                <c:pt idx="139">
                  <c:v>227.31155778894663</c:v>
                </c:pt>
                <c:pt idx="140">
                  <c:v>227.93969849246423</c:v>
                </c:pt>
                <c:pt idx="141">
                  <c:v>228.56783919598183</c:v>
                </c:pt>
                <c:pt idx="142">
                  <c:v>229.19597989949943</c:v>
                </c:pt>
                <c:pt idx="143">
                  <c:v>229.82412060301704</c:v>
                </c:pt>
                <c:pt idx="144">
                  <c:v>230.45226130653464</c:v>
                </c:pt>
                <c:pt idx="145">
                  <c:v>231.08040201005224</c:v>
                </c:pt>
                <c:pt idx="146">
                  <c:v>231.70854271356984</c:v>
                </c:pt>
                <c:pt idx="147">
                  <c:v>232.33668341708744</c:v>
                </c:pt>
                <c:pt idx="148">
                  <c:v>232.96482412060504</c:v>
                </c:pt>
                <c:pt idx="149">
                  <c:v>233.59296482412265</c:v>
                </c:pt>
                <c:pt idx="150">
                  <c:v>234.22110552764025</c:v>
                </c:pt>
                <c:pt idx="151">
                  <c:v>234.84924623115785</c:v>
                </c:pt>
                <c:pt idx="152">
                  <c:v>235.47738693467545</c:v>
                </c:pt>
                <c:pt idx="153">
                  <c:v>236.10552763819305</c:v>
                </c:pt>
                <c:pt idx="154">
                  <c:v>236.73366834171065</c:v>
                </c:pt>
                <c:pt idx="155">
                  <c:v>237.36180904522826</c:v>
                </c:pt>
                <c:pt idx="156">
                  <c:v>237.98994974874586</c:v>
                </c:pt>
                <c:pt idx="157">
                  <c:v>238.61809045226346</c:v>
                </c:pt>
                <c:pt idx="158">
                  <c:v>239.24623115578106</c:v>
                </c:pt>
                <c:pt idx="159">
                  <c:v>239.87437185929866</c:v>
                </c:pt>
                <c:pt idx="160">
                  <c:v>240.50251256281626</c:v>
                </c:pt>
                <c:pt idx="161">
                  <c:v>241.13065326633387</c:v>
                </c:pt>
                <c:pt idx="162">
                  <c:v>241.75879396985147</c:v>
                </c:pt>
                <c:pt idx="163">
                  <c:v>242.38693467336907</c:v>
                </c:pt>
                <c:pt idx="164">
                  <c:v>243.01507537688667</c:v>
                </c:pt>
                <c:pt idx="165">
                  <c:v>243.64321608040427</c:v>
                </c:pt>
                <c:pt idx="166">
                  <c:v>244.27135678392187</c:v>
                </c:pt>
                <c:pt idx="167">
                  <c:v>244.89949748743948</c:v>
                </c:pt>
                <c:pt idx="168">
                  <c:v>245.52763819095708</c:v>
                </c:pt>
                <c:pt idx="169">
                  <c:v>246.15577889447468</c:v>
                </c:pt>
                <c:pt idx="170">
                  <c:v>246.78391959799228</c:v>
                </c:pt>
                <c:pt idx="171">
                  <c:v>247.41206030150988</c:v>
                </c:pt>
                <c:pt idx="172">
                  <c:v>248.04020100502748</c:v>
                </c:pt>
                <c:pt idx="173">
                  <c:v>248.66834170854509</c:v>
                </c:pt>
                <c:pt idx="174">
                  <c:v>249.29648241206269</c:v>
                </c:pt>
                <c:pt idx="175">
                  <c:v>249.92462311558029</c:v>
                </c:pt>
                <c:pt idx="176">
                  <c:v>250.55276381909789</c:v>
                </c:pt>
                <c:pt idx="177">
                  <c:v>251.18090452261549</c:v>
                </c:pt>
                <c:pt idx="178">
                  <c:v>251.80904522613309</c:v>
                </c:pt>
                <c:pt idx="179">
                  <c:v>252.4371859296507</c:v>
                </c:pt>
                <c:pt idx="180">
                  <c:v>253.0653266331683</c:v>
                </c:pt>
                <c:pt idx="181">
                  <c:v>253.6934673366859</c:v>
                </c:pt>
                <c:pt idx="182">
                  <c:v>254.3216080402035</c:v>
                </c:pt>
                <c:pt idx="183">
                  <c:v>254.9497487437211</c:v>
                </c:pt>
                <c:pt idx="184">
                  <c:v>255.5778894472387</c:v>
                </c:pt>
                <c:pt idx="185">
                  <c:v>256.20603015075631</c:v>
                </c:pt>
                <c:pt idx="186">
                  <c:v>256.83417085427391</c:v>
                </c:pt>
                <c:pt idx="187">
                  <c:v>257.46231155779151</c:v>
                </c:pt>
                <c:pt idx="188">
                  <c:v>258.09045226130911</c:v>
                </c:pt>
                <c:pt idx="189">
                  <c:v>258.71859296482671</c:v>
                </c:pt>
                <c:pt idx="190">
                  <c:v>259.34673366834431</c:v>
                </c:pt>
                <c:pt idx="191">
                  <c:v>259.97487437186192</c:v>
                </c:pt>
                <c:pt idx="192">
                  <c:v>260.60301507537952</c:v>
                </c:pt>
                <c:pt idx="193">
                  <c:v>261.23115577889712</c:v>
                </c:pt>
                <c:pt idx="194">
                  <c:v>261.85929648241472</c:v>
                </c:pt>
                <c:pt idx="195">
                  <c:v>262.48743718593232</c:v>
                </c:pt>
                <c:pt idx="196">
                  <c:v>263.11557788944992</c:v>
                </c:pt>
                <c:pt idx="197">
                  <c:v>263.74371859296753</c:v>
                </c:pt>
                <c:pt idx="198">
                  <c:v>264.37185929648513</c:v>
                </c:pt>
                <c:pt idx="199">
                  <c:v>265.00000000000273</c:v>
                </c:pt>
              </c:numCache>
            </c:numRef>
          </c:cat>
          <c:val>
            <c:numRef>
              <c:f>'Analysis Report - Part 2'!$B$2:$B$201</c:f>
              <c:numCache>
                <c:formatCode>_(* #,##0.00_);_(* \(#,##0.00\);_(* "-"??_);_(@_)</c:formatCode>
                <c:ptCount val="200"/>
                <c:pt idx="0">
                  <c:v>12.670753149403339</c:v>
                </c:pt>
                <c:pt idx="1">
                  <c:v>12.673350783250624</c:v>
                </c:pt>
                <c:pt idx="2">
                  <c:v>12.675953998776821</c:v>
                </c:pt>
                <c:pt idx="3">
                  <c:v>12.678562766467133</c:v>
                </c:pt>
                <c:pt idx="4">
                  <c:v>12.68117717065558</c:v>
                </c:pt>
                <c:pt idx="5">
                  <c:v>12.683797148442126</c:v>
                </c:pt>
                <c:pt idx="6">
                  <c:v>12.686422886855642</c:v>
                </c:pt>
                <c:pt idx="7">
                  <c:v>12.689054330815644</c:v>
                </c:pt>
                <c:pt idx="8">
                  <c:v>12.69169153705999</c:v>
                </c:pt>
                <c:pt idx="9">
                  <c:v>12.694334543631738</c:v>
                </c:pt>
                <c:pt idx="10">
                  <c:v>12.696983388994182</c:v>
                </c:pt>
                <c:pt idx="11">
                  <c:v>12.699638112037729</c:v>
                </c:pt>
                <c:pt idx="12">
                  <c:v>12.70229875208603</c:v>
                </c:pt>
                <c:pt idx="13">
                  <c:v>12.704965348902096</c:v>
                </c:pt>
                <c:pt idx="14">
                  <c:v>12.707637942695571</c:v>
                </c:pt>
                <c:pt idx="15">
                  <c:v>12.710316574130163</c:v>
                </c:pt>
                <c:pt idx="16">
                  <c:v>12.713001284329838</c:v>
                </c:pt>
                <c:pt idx="17">
                  <c:v>12.715692117702142</c:v>
                </c:pt>
                <c:pt idx="18">
                  <c:v>12.718389100395953</c:v>
                </c:pt>
                <c:pt idx="19">
                  <c:v>12.72109229873629</c:v>
                </c:pt>
                <c:pt idx="20">
                  <c:v>12.72380174515891</c:v>
                </c:pt>
                <c:pt idx="21">
                  <c:v>12.72651748319603</c:v>
                </c:pt>
                <c:pt idx="22">
                  <c:v>12.729239556881828</c:v>
                </c:pt>
                <c:pt idx="23">
                  <c:v>12.731967995585642</c:v>
                </c:pt>
                <c:pt idx="24">
                  <c:v>12.734702886517038</c:v>
                </c:pt>
                <c:pt idx="25">
                  <c:v>12.737444231896619</c:v>
                </c:pt>
                <c:pt idx="26">
                  <c:v>12.740192106510611</c:v>
                </c:pt>
                <c:pt idx="27">
                  <c:v>12.742946529162204</c:v>
                </c:pt>
                <c:pt idx="28">
                  <c:v>12.745707578328631</c:v>
                </c:pt>
                <c:pt idx="29">
                  <c:v>12.747657107024891</c:v>
                </c:pt>
                <c:pt idx="30">
                  <c:v>12.74899191810912</c:v>
                </c:pt>
                <c:pt idx="31">
                  <c:v>12.750325005654418</c:v>
                </c:pt>
                <c:pt idx="32">
                  <c:v>12.751656376342702</c:v>
                </c:pt>
                <c:pt idx="33">
                  <c:v>12.752986036222049</c:v>
                </c:pt>
                <c:pt idx="34">
                  <c:v>12.754313992759311</c:v>
                </c:pt>
                <c:pt idx="35">
                  <c:v>12.75564025092557</c:v>
                </c:pt>
                <c:pt idx="36">
                  <c:v>12.756964819371353</c:v>
                </c:pt>
                <c:pt idx="37">
                  <c:v>12.758287704850275</c:v>
                </c:pt>
                <c:pt idx="38">
                  <c:v>12.759608911267271</c:v>
                </c:pt>
                <c:pt idx="39">
                  <c:v>12.760928446785746</c:v>
                </c:pt>
                <c:pt idx="40">
                  <c:v>12.762246318942642</c:v>
                </c:pt>
                <c:pt idx="41">
                  <c:v>12.76356252760926</c:v>
                </c:pt>
                <c:pt idx="42">
                  <c:v>12.764877083295863</c:v>
                </c:pt>
                <c:pt idx="43">
                  <c:v>12.766189994606039</c:v>
                </c:pt>
                <c:pt idx="44">
                  <c:v>12.767501265618858</c:v>
                </c:pt>
                <c:pt idx="45">
                  <c:v>12.768810902470905</c:v>
                </c:pt>
                <c:pt idx="46">
                  <c:v>12.770118911317848</c:v>
                </c:pt>
                <c:pt idx="47">
                  <c:v>12.771425298149984</c:v>
                </c:pt>
                <c:pt idx="48">
                  <c:v>12.772730069548626</c:v>
                </c:pt>
                <c:pt idx="49">
                  <c:v>12.77403323203372</c:v>
                </c:pt>
                <c:pt idx="50">
                  <c:v>12.775334786383599</c:v>
                </c:pt>
                <c:pt idx="51">
                  <c:v>12.776634736471307</c:v>
                </c:pt>
                <c:pt idx="52">
                  <c:v>12.777933111113573</c:v>
                </c:pt>
                <c:pt idx="53">
                  <c:v>12.77922989079299</c:v>
                </c:pt>
                <c:pt idx="54">
                  <c:v>12.780525089899786</c:v>
                </c:pt>
                <c:pt idx="55">
                  <c:v>12.781818714305718</c:v>
                </c:pt>
                <c:pt idx="56">
                  <c:v>12.783110772820946</c:v>
                </c:pt>
                <c:pt idx="57">
                  <c:v>12.784401261304071</c:v>
                </c:pt>
                <c:pt idx="58">
                  <c:v>12.785690202766244</c:v>
                </c:pt>
                <c:pt idx="59">
                  <c:v>12.786079578672005</c:v>
                </c:pt>
                <c:pt idx="60">
                  <c:v>12.786079578672005</c:v>
                </c:pt>
                <c:pt idx="61">
                  <c:v>12.786079578672005</c:v>
                </c:pt>
                <c:pt idx="62">
                  <c:v>12.786079578672005</c:v>
                </c:pt>
                <c:pt idx="63">
                  <c:v>12.786079578672005</c:v>
                </c:pt>
                <c:pt idx="64">
                  <c:v>12.786079578672005</c:v>
                </c:pt>
                <c:pt idx="65">
                  <c:v>12.786079578672005</c:v>
                </c:pt>
                <c:pt idx="66">
                  <c:v>12.786079578672005</c:v>
                </c:pt>
                <c:pt idx="67">
                  <c:v>12.786079578672005</c:v>
                </c:pt>
                <c:pt idx="68">
                  <c:v>12.786079578672005</c:v>
                </c:pt>
                <c:pt idx="69">
                  <c:v>12.786079578672005</c:v>
                </c:pt>
                <c:pt idx="70">
                  <c:v>12.786079578672005</c:v>
                </c:pt>
                <c:pt idx="71">
                  <c:v>12.786079578672005</c:v>
                </c:pt>
                <c:pt idx="72">
                  <c:v>12.786079578672005</c:v>
                </c:pt>
                <c:pt idx="73">
                  <c:v>12.786079578672005</c:v>
                </c:pt>
                <c:pt idx="74">
                  <c:v>12.786079578672005</c:v>
                </c:pt>
                <c:pt idx="75">
                  <c:v>12.786079578672005</c:v>
                </c:pt>
                <c:pt idx="76">
                  <c:v>12.786079578672005</c:v>
                </c:pt>
                <c:pt idx="77">
                  <c:v>12.786079578672005</c:v>
                </c:pt>
                <c:pt idx="78">
                  <c:v>12.786079578672005</c:v>
                </c:pt>
                <c:pt idx="79">
                  <c:v>12.786079578672005</c:v>
                </c:pt>
                <c:pt idx="80">
                  <c:v>12.786079578672005</c:v>
                </c:pt>
                <c:pt idx="81">
                  <c:v>12.786079578672005</c:v>
                </c:pt>
                <c:pt idx="82">
                  <c:v>12.786079578672005</c:v>
                </c:pt>
                <c:pt idx="83">
                  <c:v>12.786079578672005</c:v>
                </c:pt>
                <c:pt idx="84">
                  <c:v>12.786079578672005</c:v>
                </c:pt>
                <c:pt idx="85">
                  <c:v>12.786079578672005</c:v>
                </c:pt>
                <c:pt idx="86">
                  <c:v>12.786079578672005</c:v>
                </c:pt>
                <c:pt idx="87">
                  <c:v>12.786079578672005</c:v>
                </c:pt>
                <c:pt idx="88">
                  <c:v>12.786079578672005</c:v>
                </c:pt>
                <c:pt idx="89">
                  <c:v>12.786079578672005</c:v>
                </c:pt>
                <c:pt idx="90">
                  <c:v>12.786079578672005</c:v>
                </c:pt>
                <c:pt idx="91">
                  <c:v>12.786079578672005</c:v>
                </c:pt>
                <c:pt idx="92">
                  <c:v>12.786079578672005</c:v>
                </c:pt>
                <c:pt idx="93">
                  <c:v>12.786079578672005</c:v>
                </c:pt>
                <c:pt idx="94">
                  <c:v>12.786079578672005</c:v>
                </c:pt>
                <c:pt idx="95">
                  <c:v>12.786079578672005</c:v>
                </c:pt>
                <c:pt idx="96">
                  <c:v>12.786079578672005</c:v>
                </c:pt>
                <c:pt idx="97">
                  <c:v>12.786079578672005</c:v>
                </c:pt>
                <c:pt idx="98">
                  <c:v>12.786079578672005</c:v>
                </c:pt>
                <c:pt idx="99">
                  <c:v>12.786079578672005</c:v>
                </c:pt>
                <c:pt idx="100">
                  <c:v>12.786079578672005</c:v>
                </c:pt>
                <c:pt idx="101">
                  <c:v>12.786079578672005</c:v>
                </c:pt>
                <c:pt idx="102">
                  <c:v>12.786079578672005</c:v>
                </c:pt>
                <c:pt idx="103">
                  <c:v>12.786079578672005</c:v>
                </c:pt>
                <c:pt idx="104">
                  <c:v>12.786079578672005</c:v>
                </c:pt>
                <c:pt idx="105">
                  <c:v>12.786079578672005</c:v>
                </c:pt>
                <c:pt idx="106">
                  <c:v>12.786079578672005</c:v>
                </c:pt>
                <c:pt idx="107">
                  <c:v>12.786079578672005</c:v>
                </c:pt>
                <c:pt idx="108">
                  <c:v>12.786079578672005</c:v>
                </c:pt>
                <c:pt idx="109">
                  <c:v>12.786079578672005</c:v>
                </c:pt>
                <c:pt idx="110">
                  <c:v>12.786079578672005</c:v>
                </c:pt>
                <c:pt idx="111">
                  <c:v>12.786079578672005</c:v>
                </c:pt>
                <c:pt idx="112">
                  <c:v>12.786079578672005</c:v>
                </c:pt>
                <c:pt idx="113">
                  <c:v>12.786079578672005</c:v>
                </c:pt>
                <c:pt idx="114">
                  <c:v>12.786079578672005</c:v>
                </c:pt>
                <c:pt idx="115">
                  <c:v>12.786079578672005</c:v>
                </c:pt>
                <c:pt idx="116">
                  <c:v>12.786079578672005</c:v>
                </c:pt>
                <c:pt idx="117">
                  <c:v>12.786079578672005</c:v>
                </c:pt>
                <c:pt idx="118">
                  <c:v>12.786079578672005</c:v>
                </c:pt>
                <c:pt idx="119">
                  <c:v>12.786079578672005</c:v>
                </c:pt>
                <c:pt idx="120">
                  <c:v>12.786079578672005</c:v>
                </c:pt>
                <c:pt idx="121">
                  <c:v>12.786079578672005</c:v>
                </c:pt>
                <c:pt idx="122">
                  <c:v>12.786079578672005</c:v>
                </c:pt>
                <c:pt idx="123">
                  <c:v>12.786079578672005</c:v>
                </c:pt>
                <c:pt idx="124">
                  <c:v>12.786079578672005</c:v>
                </c:pt>
                <c:pt idx="125">
                  <c:v>12.786079578672005</c:v>
                </c:pt>
                <c:pt idx="126">
                  <c:v>12.786079578672005</c:v>
                </c:pt>
                <c:pt idx="127">
                  <c:v>12.786079578672005</c:v>
                </c:pt>
                <c:pt idx="128">
                  <c:v>12.786079578672005</c:v>
                </c:pt>
                <c:pt idx="129">
                  <c:v>12.786079578672005</c:v>
                </c:pt>
                <c:pt idx="130">
                  <c:v>12.786079578672005</c:v>
                </c:pt>
                <c:pt idx="131">
                  <c:v>12.786079578672005</c:v>
                </c:pt>
                <c:pt idx="132">
                  <c:v>12.786079578672005</c:v>
                </c:pt>
                <c:pt idx="133">
                  <c:v>12.786079578672005</c:v>
                </c:pt>
                <c:pt idx="134">
                  <c:v>12.786079578672005</c:v>
                </c:pt>
                <c:pt idx="135">
                  <c:v>12.786079578672005</c:v>
                </c:pt>
                <c:pt idx="136">
                  <c:v>12.786079578672005</c:v>
                </c:pt>
                <c:pt idx="137">
                  <c:v>12.786079578672005</c:v>
                </c:pt>
                <c:pt idx="138">
                  <c:v>12.786079578672005</c:v>
                </c:pt>
                <c:pt idx="139">
                  <c:v>12.786079578672005</c:v>
                </c:pt>
                <c:pt idx="140">
                  <c:v>12.786079578672005</c:v>
                </c:pt>
                <c:pt idx="141">
                  <c:v>12.786079578672005</c:v>
                </c:pt>
                <c:pt idx="142">
                  <c:v>12.786079578672005</c:v>
                </c:pt>
                <c:pt idx="143">
                  <c:v>12.786079578672005</c:v>
                </c:pt>
                <c:pt idx="144">
                  <c:v>12.786079578672005</c:v>
                </c:pt>
                <c:pt idx="145">
                  <c:v>12.786079578672005</c:v>
                </c:pt>
                <c:pt idx="146">
                  <c:v>12.786079578672005</c:v>
                </c:pt>
                <c:pt idx="147">
                  <c:v>12.786079578672005</c:v>
                </c:pt>
                <c:pt idx="148">
                  <c:v>12.786079578672005</c:v>
                </c:pt>
                <c:pt idx="149">
                  <c:v>12.786079578672005</c:v>
                </c:pt>
                <c:pt idx="150">
                  <c:v>12.786079578672005</c:v>
                </c:pt>
                <c:pt idx="151">
                  <c:v>12.786079578672005</c:v>
                </c:pt>
                <c:pt idx="152">
                  <c:v>12.786079578672005</c:v>
                </c:pt>
                <c:pt idx="153">
                  <c:v>12.786079578672005</c:v>
                </c:pt>
                <c:pt idx="154">
                  <c:v>12.786079578672005</c:v>
                </c:pt>
                <c:pt idx="155">
                  <c:v>12.786079578672005</c:v>
                </c:pt>
                <c:pt idx="156">
                  <c:v>12.786079578672005</c:v>
                </c:pt>
                <c:pt idx="157">
                  <c:v>12.786079578672005</c:v>
                </c:pt>
                <c:pt idx="158">
                  <c:v>12.786079578672005</c:v>
                </c:pt>
                <c:pt idx="159">
                  <c:v>12.786079578672005</c:v>
                </c:pt>
                <c:pt idx="160">
                  <c:v>12.786079578672005</c:v>
                </c:pt>
                <c:pt idx="161">
                  <c:v>12.786079578672005</c:v>
                </c:pt>
                <c:pt idx="162">
                  <c:v>12.786079578672005</c:v>
                </c:pt>
                <c:pt idx="163">
                  <c:v>12.786079578672005</c:v>
                </c:pt>
                <c:pt idx="164">
                  <c:v>12.786079578672005</c:v>
                </c:pt>
                <c:pt idx="165">
                  <c:v>12.786079578672005</c:v>
                </c:pt>
                <c:pt idx="166">
                  <c:v>12.786079578672005</c:v>
                </c:pt>
                <c:pt idx="167">
                  <c:v>12.786079578672005</c:v>
                </c:pt>
                <c:pt idx="168">
                  <c:v>12.786079578672005</c:v>
                </c:pt>
                <c:pt idx="169">
                  <c:v>12.786079578672005</c:v>
                </c:pt>
                <c:pt idx="170">
                  <c:v>12.786079578672005</c:v>
                </c:pt>
                <c:pt idx="171">
                  <c:v>12.786079578672005</c:v>
                </c:pt>
                <c:pt idx="172">
                  <c:v>12.786079578672005</c:v>
                </c:pt>
                <c:pt idx="173">
                  <c:v>12.786079578672005</c:v>
                </c:pt>
                <c:pt idx="174">
                  <c:v>12.786079578672005</c:v>
                </c:pt>
                <c:pt idx="175">
                  <c:v>12.786079578672005</c:v>
                </c:pt>
                <c:pt idx="176">
                  <c:v>12.786079578672005</c:v>
                </c:pt>
                <c:pt idx="177">
                  <c:v>12.786079578672005</c:v>
                </c:pt>
                <c:pt idx="178">
                  <c:v>12.786079578672005</c:v>
                </c:pt>
                <c:pt idx="179">
                  <c:v>12.786079578672005</c:v>
                </c:pt>
                <c:pt idx="180">
                  <c:v>12.786079578672005</c:v>
                </c:pt>
                <c:pt idx="181">
                  <c:v>12.786079578672005</c:v>
                </c:pt>
                <c:pt idx="182">
                  <c:v>12.786079578672005</c:v>
                </c:pt>
                <c:pt idx="183">
                  <c:v>12.786079578672005</c:v>
                </c:pt>
                <c:pt idx="184">
                  <c:v>12.786079578672005</c:v>
                </c:pt>
                <c:pt idx="185">
                  <c:v>12.786079578672005</c:v>
                </c:pt>
                <c:pt idx="186">
                  <c:v>12.786079578672005</c:v>
                </c:pt>
                <c:pt idx="187">
                  <c:v>12.786079578672005</c:v>
                </c:pt>
                <c:pt idx="188">
                  <c:v>12.786079578672005</c:v>
                </c:pt>
                <c:pt idx="189">
                  <c:v>12.786079578672005</c:v>
                </c:pt>
                <c:pt idx="190">
                  <c:v>12.786079578672005</c:v>
                </c:pt>
                <c:pt idx="191">
                  <c:v>12.786079578672005</c:v>
                </c:pt>
                <c:pt idx="192">
                  <c:v>12.786079578672005</c:v>
                </c:pt>
                <c:pt idx="193">
                  <c:v>12.786079578672005</c:v>
                </c:pt>
                <c:pt idx="194">
                  <c:v>12.786079578672005</c:v>
                </c:pt>
                <c:pt idx="195">
                  <c:v>12.786079578672005</c:v>
                </c:pt>
                <c:pt idx="196">
                  <c:v>12.786079578672005</c:v>
                </c:pt>
                <c:pt idx="197">
                  <c:v>12.786079578672005</c:v>
                </c:pt>
                <c:pt idx="198">
                  <c:v>12.786079578672005</c:v>
                </c:pt>
                <c:pt idx="199">
                  <c:v>12.786079578672005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5-483D-9D56-4E7BC8109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2162784"/>
        <c:axId val="2102161344"/>
      </c:lineChart>
      <c:catAx>
        <c:axId val="2102162784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61344"/>
        <c:crosses val="autoZero"/>
        <c:auto val="1"/>
        <c:lblAlgn val="ctr"/>
        <c:lblOffset val="100"/>
        <c:noMultiLvlLbl val="0"/>
      </c:catAx>
      <c:valAx>
        <c:axId val="21021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6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747711</xdr:colOff>
      <xdr:row>3</xdr:row>
      <xdr:rowOff>42861</xdr:rowOff>
    </xdr:from>
    <xdr:to>
      <xdr:col>14</xdr:col>
      <xdr:colOff>41412</xdr:colOff>
      <xdr:row>31</xdr:row>
      <xdr:rowOff>66260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7A7589-1ED1-39FE-24F0-A7D9FDD38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0</xdr:row>
      <xdr:rowOff>0</xdr:rowOff>
    </xdr:from>
    <xdr:to>
      <xdr:col>10</xdr:col>
      <xdr:colOff>504825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4825C-81BA-FA4C-2EA9-A5BCBB2A4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87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9DFA43D-5F80-A94D-88E5-B610A986DE7D}">
  <we:reference id="wa200000018" version="25.0.2.0" store="en-US" storeType="OMEX"/>
  <we:alternateReferences>
    <we:reference id="wa200000018" version="25.0.2.0" store="WA200000018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FC5A-227B-4D61-8401-06DB527E5EE9}">
  <dimension ref="A1:N52"/>
  <sheetViews>
    <sheetView tabSelected="1" topLeftCell="A34" zoomScale="89" zoomScaleNormal="70" workbookViewId="0">
      <selection activeCell="E53" sqref="E53"/>
    </sheetView>
  </sheetViews>
  <sheetFormatPr defaultColWidth="10.75" defaultRowHeight="15.6"/>
  <cols>
    <col min="1" max="1" width="26.875" customWidth="1"/>
    <col min="2" max="2" width="9" bestFit="1" customWidth="1"/>
    <col min="3" max="3" width="8.75" bestFit="1" customWidth="1"/>
    <col min="4" max="4" width="13" bestFit="1" customWidth="1"/>
    <col min="5" max="5" width="10.25" bestFit="1" customWidth="1"/>
    <col min="6" max="6" width="14.75" bestFit="1" customWidth="1"/>
    <col min="7" max="7" width="8.75" bestFit="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4">
      <c r="A2" t="s">
        <v>6</v>
      </c>
      <c r="B2" s="1">
        <v>12.69604</v>
      </c>
      <c r="C2" s="1">
        <v>9.9216999999999995</v>
      </c>
      <c r="D2" s="1">
        <v>11.80725</v>
      </c>
      <c r="E2" s="1">
        <v>13.54907</v>
      </c>
      <c r="F2" s="1">
        <v>13.459059999999999</v>
      </c>
      <c r="G2" s="1">
        <v>13.042949999999999</v>
      </c>
    </row>
    <row r="3" spans="1:14">
      <c r="A3" t="s">
        <v>7</v>
      </c>
      <c r="B3" s="1">
        <v>19.054549999999999</v>
      </c>
      <c r="C3" s="1">
        <v>12.03149</v>
      </c>
      <c r="D3" s="1">
        <v>24.794699999999999</v>
      </c>
      <c r="E3" s="1">
        <v>21.690840000000001</v>
      </c>
      <c r="F3" s="1">
        <v>21.808910000000001</v>
      </c>
      <c r="G3" s="1">
        <v>11.710330000000001</v>
      </c>
    </row>
    <row r="5" spans="1:14" ht="15.95" thickBot="1">
      <c r="A5" t="s">
        <v>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I5" t="s">
        <v>9</v>
      </c>
    </row>
    <row r="6" spans="1:14">
      <c r="A6" t="str" cm="1">
        <f t="array" ref="A6:A11">TRANSPOSE(B5:G5)</f>
        <v>Boeing</v>
      </c>
      <c r="B6" s="1">
        <v>1</v>
      </c>
      <c r="C6" s="1">
        <v>0.20558999999999999</v>
      </c>
      <c r="D6" s="1">
        <v>0.21901999999999999</v>
      </c>
      <c r="E6" s="1">
        <v>0.43523000000000001</v>
      </c>
      <c r="F6" s="1">
        <v>0.25849</v>
      </c>
      <c r="G6" s="1">
        <v>0.49608999999999998</v>
      </c>
      <c r="I6" s="21" cm="1">
        <f t="array" ref="I6:N11">B3:G3*B6:G6*TRANSPOSE(B3:G3)</f>
        <v>363.07587570249996</v>
      </c>
      <c r="J6" s="22">
        <v>47.1324589251874</v>
      </c>
      <c r="K6" s="22">
        <v>103.47640438083269</v>
      </c>
      <c r="L6" s="22">
        <v>179.88456107999406</v>
      </c>
      <c r="M6" s="22">
        <v>107.41783713180885</v>
      </c>
      <c r="N6" s="23">
        <v>110.69507613290914</v>
      </c>
    </row>
    <row r="7" spans="1:14">
      <c r="A7" t="str">
        <v>Exxon</v>
      </c>
      <c r="B7" s="1">
        <f>C6</f>
        <v>0.20558999999999999</v>
      </c>
      <c r="C7" s="1">
        <v>1</v>
      </c>
      <c r="D7" s="1">
        <v>0.11522</v>
      </c>
      <c r="E7" s="1">
        <v>0.30248999999999998</v>
      </c>
      <c r="F7" s="1">
        <v>0.21095</v>
      </c>
      <c r="G7" s="1">
        <v>0.56072999999999995</v>
      </c>
      <c r="I7" s="24">
        <v>229.2546277795</v>
      </c>
      <c r="J7" s="4">
        <v>29.760540565576356</v>
      </c>
      <c r="K7" s="4">
        <v>65.337429881259055</v>
      </c>
      <c r="L7" s="4">
        <v>113.58333299859287</v>
      </c>
      <c r="M7" s="4">
        <v>67.826143009044401</v>
      </c>
      <c r="N7" s="25">
        <v>69.895468617329456</v>
      </c>
    </row>
    <row r="8" spans="1:14">
      <c r="A8" t="str">
        <v>General Motors</v>
      </c>
      <c r="B8" s="1">
        <f>D6</f>
        <v>0.21901999999999999</v>
      </c>
      <c r="C8" s="1">
        <f>D7</f>
        <v>0.11522</v>
      </c>
      <c r="D8" s="1">
        <v>1</v>
      </c>
      <c r="E8" s="1">
        <v>0.32525999999999999</v>
      </c>
      <c r="F8" s="1">
        <v>-0.17682</v>
      </c>
      <c r="G8" s="1">
        <v>0.36527999999999999</v>
      </c>
      <c r="I8" s="24">
        <v>472.45185088499994</v>
      </c>
      <c r="J8" s="4">
        <v>61.331030085325764</v>
      </c>
      <c r="K8" s="4">
        <v>134.6484909746718</v>
      </c>
      <c r="L8" s="4">
        <v>234.07447179860603</v>
      </c>
      <c r="M8" s="4">
        <v>139.77727347704675</v>
      </c>
      <c r="N8" s="25">
        <v>144.0417750192286</v>
      </c>
    </row>
    <row r="9" spans="1:14">
      <c r="A9" t="str">
        <v>McDonald's</v>
      </c>
      <c r="B9" s="1">
        <f>E6</f>
        <v>0.43523000000000001</v>
      </c>
      <c r="C9" s="1">
        <f>E7</f>
        <v>0.30248999999999998</v>
      </c>
      <c r="D9" s="1">
        <f>E8</f>
        <v>0.32525999999999999</v>
      </c>
      <c r="E9" s="1">
        <v>1</v>
      </c>
      <c r="F9" s="1">
        <v>0.14953</v>
      </c>
      <c r="G9" s="1">
        <v>0.59082000000000001</v>
      </c>
      <c r="I9" s="24">
        <v>413.30919532199999</v>
      </c>
      <c r="J9" s="4">
        <v>53.653464676563445</v>
      </c>
      <c r="K9" s="4">
        <v>117.79287000742296</v>
      </c>
      <c r="L9" s="4">
        <v>204.77246814311431</v>
      </c>
      <c r="M9" s="4">
        <v>122.27961921809357</v>
      </c>
      <c r="N9" s="25">
        <v>126.01028023158516</v>
      </c>
    </row>
    <row r="10" spans="1:14">
      <c r="A10" t="str">
        <v>Proctor &amp; Gamble</v>
      </c>
      <c r="B10" s="1">
        <f>F6</f>
        <v>0.25849</v>
      </c>
      <c r="C10" s="1">
        <f>F7</f>
        <v>0.21095</v>
      </c>
      <c r="D10" s="1">
        <f>F8</f>
        <v>-0.17682</v>
      </c>
      <c r="E10" s="1">
        <f>F9</f>
        <v>0.14953</v>
      </c>
      <c r="F10" s="1">
        <v>1</v>
      </c>
      <c r="G10" s="1">
        <v>0.55052999999999996</v>
      </c>
      <c r="I10" s="24">
        <v>415.55896604049997</v>
      </c>
      <c r="J10" s="4">
        <v>53.945517200779278</v>
      </c>
      <c r="K10" s="4">
        <v>118.43405329777855</v>
      </c>
      <c r="L10" s="4">
        <v>205.88710848501242</v>
      </c>
      <c r="M10" s="4">
        <v>122.94522528226999</v>
      </c>
      <c r="N10" s="25">
        <v>126.69619344596244</v>
      </c>
    </row>
    <row r="11" spans="1:14" ht="15.95" thickBot="1">
      <c r="A11" t="str">
        <v>S&amp;P 500</v>
      </c>
      <c r="B11" s="1">
        <f>G6</f>
        <v>0.49608999999999998</v>
      </c>
      <c r="C11" s="1">
        <f>G7</f>
        <v>0.56072999999999995</v>
      </c>
      <c r="D11" s="1">
        <f>G8</f>
        <v>0.36527999999999999</v>
      </c>
      <c r="E11" s="1">
        <f>G9</f>
        <v>0.59082000000000001</v>
      </c>
      <c r="F11" s="1">
        <f>G10</f>
        <v>0.55052999999999996</v>
      </c>
      <c r="G11" s="1">
        <v>1</v>
      </c>
      <c r="I11" s="26">
        <v>223.1350685015</v>
      </c>
      <c r="J11" s="27">
        <v>28.966133953590603</v>
      </c>
      <c r="K11" s="27">
        <v>63.593359198354023</v>
      </c>
      <c r="L11" s="27">
        <v>110.55142063978876</v>
      </c>
      <c r="M11" s="27">
        <v>66.015640395587155</v>
      </c>
      <c r="N11" s="28">
        <v>68.029728904198208</v>
      </c>
    </row>
    <row r="13" spans="1:14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</row>
    <row r="14" spans="1:14">
      <c r="A14" t="s">
        <v>10</v>
      </c>
      <c r="B14" s="1">
        <v>0.21</v>
      </c>
      <c r="C14" s="1">
        <v>0.16</v>
      </c>
      <c r="D14" s="1">
        <v>0.21</v>
      </c>
      <c r="E14" s="1">
        <v>0.09</v>
      </c>
      <c r="F14" s="1">
        <v>0.09</v>
      </c>
      <c r="G14" s="1">
        <v>0.24</v>
      </c>
    </row>
    <row r="16" spans="1:14">
      <c r="A16" t="s">
        <v>11</v>
      </c>
      <c r="B16" s="2">
        <v>0.3</v>
      </c>
    </row>
    <row r="17" spans="1:7">
      <c r="A17" t="s">
        <v>12</v>
      </c>
      <c r="B17" s="2">
        <v>13</v>
      </c>
    </row>
    <row r="18" spans="1:7">
      <c r="A18" t="s">
        <v>13</v>
      </c>
      <c r="B18" s="2">
        <v>0.15</v>
      </c>
    </row>
    <row r="19" spans="1:7">
      <c r="A19" t="s">
        <v>14</v>
      </c>
      <c r="B19" s="2">
        <v>0.5</v>
      </c>
    </row>
    <row r="21" spans="1:7">
      <c r="A21" t="s">
        <v>15</v>
      </c>
      <c r="B21" s="2">
        <v>6</v>
      </c>
    </row>
    <row r="23" spans="1:7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7">
      <c r="A24" t="s">
        <v>16</v>
      </c>
      <c r="B24" s="3">
        <v>0.10000001341104506</v>
      </c>
      <c r="C24" s="3">
        <v>0</v>
      </c>
      <c r="D24" s="3">
        <v>0</v>
      </c>
      <c r="E24" s="3">
        <v>0.3</v>
      </c>
      <c r="F24" s="3">
        <v>0.3</v>
      </c>
      <c r="G24" s="3">
        <v>0.3</v>
      </c>
    </row>
    <row r="27" spans="1:7">
      <c r="A27" t="s">
        <v>17</v>
      </c>
      <c r="B27" s="19">
        <f>SUMPRODUCT($B$24:$G$24,$B$2:$G$2)</f>
        <v>13.284928170267163</v>
      </c>
    </row>
    <row r="28" spans="1:7">
      <c r="A28" t="s">
        <v>18</v>
      </c>
      <c r="B28" s="4">
        <f>SUMPRODUCT(B24:G24,MMULT(B24:G24,I6:N11))</f>
        <v>150.9176783180443</v>
      </c>
    </row>
    <row r="29" spans="1:7">
      <c r="A29" t="s">
        <v>19</v>
      </c>
      <c r="B29" s="19">
        <f>SQRT(B28)</f>
        <v>12.284855649051979</v>
      </c>
    </row>
    <row r="31" spans="1:7">
      <c r="A31" t="s">
        <v>20</v>
      </c>
      <c r="B31" s="20">
        <f>B27</f>
        <v>13.284928170267163</v>
      </c>
    </row>
    <row r="37" spans="1:4">
      <c r="A37" s="8" t="s">
        <v>21</v>
      </c>
    </row>
    <row r="39" spans="1:4">
      <c r="A39" t="s">
        <v>22</v>
      </c>
      <c r="B39" s="19">
        <f>B28</f>
        <v>150.9176783180443</v>
      </c>
      <c r="C39" s="5" t="s">
        <v>23</v>
      </c>
      <c r="D39" s="13">
        <f>B17^2</f>
        <v>169</v>
      </c>
    </row>
    <row r="41" spans="1:4">
      <c r="A41" s="9" t="s">
        <v>24</v>
      </c>
    </row>
    <row r="42" spans="1:4">
      <c r="A42" t="str" cm="1">
        <f t="array" ref="A42:A47">TRANSPOSE(B23:G23)</f>
        <v>Boeing</v>
      </c>
      <c r="B42" s="4" cm="1">
        <f t="array" ref="B42:B47">TRANSPOSE(B24:G24)</f>
        <v>0.10000001341104506</v>
      </c>
      <c r="C42" s="5" t="s">
        <v>23</v>
      </c>
      <c r="D42" s="13">
        <v>0.3</v>
      </c>
    </row>
    <row r="43" spans="1:4">
      <c r="A43" t="str">
        <v>Exxon</v>
      </c>
      <c r="B43" s="4">
        <v>0</v>
      </c>
      <c r="C43" s="5" t="s">
        <v>23</v>
      </c>
      <c r="D43" s="13">
        <v>0.3</v>
      </c>
    </row>
    <row r="44" spans="1:4">
      <c r="A44" t="str">
        <v>General Motors</v>
      </c>
      <c r="B44" s="4">
        <v>0</v>
      </c>
      <c r="C44" s="5" t="s">
        <v>23</v>
      </c>
      <c r="D44" s="13">
        <v>0.3</v>
      </c>
    </row>
    <row r="45" spans="1:4">
      <c r="A45" t="str">
        <v>McDonald's</v>
      </c>
      <c r="B45" s="4">
        <v>0.3</v>
      </c>
      <c r="C45" s="5" t="s">
        <v>23</v>
      </c>
      <c r="D45" s="13">
        <v>0.3</v>
      </c>
    </row>
    <row r="46" spans="1:4">
      <c r="A46" t="str">
        <v>Proctor &amp; Gamble</v>
      </c>
      <c r="B46" s="4">
        <v>0.3</v>
      </c>
      <c r="C46" s="5" t="s">
        <v>23</v>
      </c>
      <c r="D46" s="13">
        <v>0.3</v>
      </c>
    </row>
    <row r="47" spans="1:4">
      <c r="A47" t="str">
        <v>S&amp;P 500</v>
      </c>
      <c r="B47" s="4">
        <v>0.3</v>
      </c>
      <c r="C47" s="5" t="s">
        <v>23</v>
      </c>
      <c r="D47" s="13">
        <v>0.3</v>
      </c>
    </row>
    <row r="49" spans="1:4">
      <c r="A49" t="s">
        <v>25</v>
      </c>
      <c r="B49" s="4">
        <f>SUM(B24:G24)</f>
        <v>1.0000000134110452</v>
      </c>
      <c r="C49" s="5" t="s">
        <v>26</v>
      </c>
      <c r="D49" s="13">
        <v>1</v>
      </c>
    </row>
    <row r="52" spans="1:4">
      <c r="A52" s="9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E726-30DC-476B-B15A-A25AB3F3ADF4}">
  <dimension ref="A1:G30"/>
  <sheetViews>
    <sheetView showGridLines="0" topLeftCell="A6" workbookViewId="0">
      <selection activeCell="L25" sqref="L25"/>
    </sheetView>
  </sheetViews>
  <sheetFormatPr defaultRowHeight="15.6"/>
  <cols>
    <col min="1" max="1" width="2.375" customWidth="1"/>
    <col min="2" max="2" width="6.375" bestFit="1" customWidth="1"/>
    <col min="3" max="3" width="28.125" bestFit="1" customWidth="1"/>
    <col min="4" max="4" width="12" bestFit="1" customWidth="1"/>
    <col min="5" max="5" width="12.5" bestFit="1" customWidth="1"/>
  </cols>
  <sheetData>
    <row r="1" spans="1:5">
      <c r="A1" s="8" t="s">
        <v>27</v>
      </c>
    </row>
    <row r="2" spans="1:5">
      <c r="A2" s="8" t="s">
        <v>28</v>
      </c>
    </row>
    <row r="3" spans="1:5">
      <c r="A3" s="8" t="s">
        <v>29</v>
      </c>
    </row>
    <row r="4" spans="1:5">
      <c r="A4" s="8" t="s">
        <v>30</v>
      </c>
    </row>
    <row r="6" spans="1:5" ht="15.95" thickBot="1">
      <c r="A6" t="s">
        <v>31</v>
      </c>
    </row>
    <row r="7" spans="1:5" ht="15.95" thickBot="1">
      <c r="B7" s="15" t="s">
        <v>32</v>
      </c>
      <c r="C7" s="15" t="s">
        <v>33</v>
      </c>
      <c r="D7" s="15" t="s">
        <v>34</v>
      </c>
      <c r="E7" s="15"/>
    </row>
    <row r="8" spans="1:5" ht="15.95" thickBot="1">
      <c r="B8" s="14" t="s">
        <v>35</v>
      </c>
      <c r="C8" s="14" t="s">
        <v>36</v>
      </c>
      <c r="D8" s="14">
        <v>13.284928170267163</v>
      </c>
      <c r="E8" s="14"/>
    </row>
    <row r="10" spans="1:5" ht="15.95" thickBot="1">
      <c r="A10" t="s">
        <v>37</v>
      </c>
    </row>
    <row r="11" spans="1:5">
      <c r="B11" s="17"/>
      <c r="C11" s="17"/>
      <c r="D11" s="29" t="s">
        <v>38</v>
      </c>
      <c r="E11" s="29" t="s">
        <v>39</v>
      </c>
    </row>
    <row r="12" spans="1:5" ht="15.95" thickBot="1">
      <c r="B12" s="18" t="s">
        <v>32</v>
      </c>
      <c r="C12" s="18" t="s">
        <v>33</v>
      </c>
      <c r="D12" s="18" t="s">
        <v>40</v>
      </c>
      <c r="E12" s="18" t="s">
        <v>41</v>
      </c>
    </row>
    <row r="13" spans="1:5">
      <c r="B13" s="16" t="s">
        <v>42</v>
      </c>
      <c r="C13" s="16" t="s">
        <v>43</v>
      </c>
      <c r="D13" s="16">
        <v>0.10000001341104506</v>
      </c>
      <c r="E13" s="16">
        <v>0</v>
      </c>
    </row>
    <row r="14" spans="1:5">
      <c r="B14" s="16" t="s">
        <v>44</v>
      </c>
      <c r="C14" s="16" t="s">
        <v>45</v>
      </c>
      <c r="D14" s="16">
        <v>0</v>
      </c>
      <c r="E14" s="16">
        <v>-2.7743410789785528</v>
      </c>
    </row>
    <row r="15" spans="1:5">
      <c r="B15" s="16" t="s">
        <v>46</v>
      </c>
      <c r="C15" s="16" t="s">
        <v>47</v>
      </c>
      <c r="D15" s="16">
        <v>0</v>
      </c>
      <c r="E15" s="16">
        <v>-0.88879084717067169</v>
      </c>
    </row>
    <row r="16" spans="1:5">
      <c r="B16" s="16" t="s">
        <v>48</v>
      </c>
      <c r="C16" s="16" t="s">
        <v>49</v>
      </c>
      <c r="D16" s="16">
        <v>0.3</v>
      </c>
      <c r="E16" s="16">
        <v>0</v>
      </c>
    </row>
    <row r="17" spans="1:7">
      <c r="B17" s="16" t="s">
        <v>50</v>
      </c>
      <c r="C17" s="16" t="s">
        <v>51</v>
      </c>
      <c r="D17" s="16">
        <v>0.3</v>
      </c>
      <c r="E17" s="16">
        <v>0</v>
      </c>
    </row>
    <row r="18" spans="1:7" ht="15.95" thickBot="1">
      <c r="B18" s="14" t="s">
        <v>52</v>
      </c>
      <c r="C18" s="14" t="s">
        <v>53</v>
      </c>
      <c r="D18" s="14">
        <v>0.3</v>
      </c>
      <c r="E18" s="14">
        <v>0</v>
      </c>
    </row>
    <row r="20" spans="1:7" ht="15.95" thickBot="1">
      <c r="A20" t="s">
        <v>54</v>
      </c>
    </row>
    <row r="21" spans="1:7">
      <c r="B21" s="17"/>
      <c r="C21" s="17"/>
      <c r="D21" s="17" t="s">
        <v>38</v>
      </c>
      <c r="E21" s="17" t="s">
        <v>55</v>
      </c>
      <c r="G21" t="s">
        <v>56</v>
      </c>
    </row>
    <row r="22" spans="1:7" ht="15.95" thickBot="1">
      <c r="B22" s="18" t="s">
        <v>32</v>
      </c>
      <c r="C22" s="18" t="s">
        <v>33</v>
      </c>
      <c r="D22" s="18" t="s">
        <v>40</v>
      </c>
      <c r="E22" s="18" t="s">
        <v>57</v>
      </c>
    </row>
    <row r="23" spans="1:7">
      <c r="B23" s="16" t="s">
        <v>58</v>
      </c>
      <c r="C23" s="16" t="s">
        <v>59</v>
      </c>
      <c r="D23" s="30">
        <v>150.9176783180443</v>
      </c>
      <c r="E23" s="30">
        <v>0</v>
      </c>
    </row>
    <row r="24" spans="1:7">
      <c r="B24" s="16" t="s">
        <v>60</v>
      </c>
      <c r="C24" s="16" t="s">
        <v>61</v>
      </c>
      <c r="D24" s="16">
        <v>0.10000001341104506</v>
      </c>
      <c r="E24" s="16">
        <v>0</v>
      </c>
    </row>
    <row r="25" spans="1:7">
      <c r="B25" s="16" t="s">
        <v>62</v>
      </c>
      <c r="C25" s="16" t="s">
        <v>63</v>
      </c>
      <c r="D25" s="16">
        <v>0</v>
      </c>
      <c r="E25" s="16">
        <v>0</v>
      </c>
    </row>
    <row r="26" spans="1:7">
      <c r="B26" s="16" t="s">
        <v>64</v>
      </c>
      <c r="C26" s="16" t="s">
        <v>65</v>
      </c>
      <c r="D26" s="16">
        <v>0</v>
      </c>
      <c r="E26" s="16">
        <v>0</v>
      </c>
    </row>
    <row r="27" spans="1:7">
      <c r="B27" s="16" t="s">
        <v>66</v>
      </c>
      <c r="C27" s="16" t="s">
        <v>67</v>
      </c>
      <c r="D27" s="16">
        <v>0.3</v>
      </c>
      <c r="E27" s="16">
        <v>0.85303105772043564</v>
      </c>
      <c r="G27" s="33"/>
    </row>
    <row r="28" spans="1:7">
      <c r="B28" s="16" t="s">
        <v>68</v>
      </c>
      <c r="C28" s="16" t="s">
        <v>69</v>
      </c>
      <c r="D28" s="16">
        <v>0.3</v>
      </c>
      <c r="E28" s="16">
        <v>0.76302089592355471</v>
      </c>
      <c r="G28" s="33"/>
    </row>
    <row r="29" spans="1:7">
      <c r="B29" s="16" t="s">
        <v>70</v>
      </c>
      <c r="C29" s="16" t="s">
        <v>71</v>
      </c>
      <c r="D29" s="16">
        <v>0.3</v>
      </c>
      <c r="E29" s="16">
        <v>0.34690981585034752</v>
      </c>
      <c r="G29" s="33"/>
    </row>
    <row r="30" spans="1:7" ht="15.95" thickBot="1">
      <c r="B30" s="14" t="s">
        <v>72</v>
      </c>
      <c r="C30" s="14" t="s">
        <v>73</v>
      </c>
      <c r="D30" s="14">
        <v>1.0000000134110452</v>
      </c>
      <c r="E30" s="14">
        <v>12.696040036708919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70AD-1C2D-49BD-862C-5BAF2A7607AC}">
  <dimension ref="A1:B201"/>
  <sheetViews>
    <sheetView topLeftCell="A2" zoomScale="115" zoomScaleNormal="115" workbookViewId="0">
      <selection activeCell="C17" sqref="C17"/>
    </sheetView>
  </sheetViews>
  <sheetFormatPr defaultRowHeight="15.6"/>
  <cols>
    <col min="1" max="1" width="7.5" bestFit="1" customWidth="1"/>
    <col min="2" max="2" width="6.5" bestFit="1" customWidth="1"/>
  </cols>
  <sheetData>
    <row r="1" spans="1:2" ht="15.95" thickBot="1">
      <c r="A1" s="32" t="s">
        <v>74</v>
      </c>
      <c r="B1" s="32" t="s">
        <v>35</v>
      </c>
    </row>
    <row r="2" spans="1:2">
      <c r="A2" s="30">
        <v>125</v>
      </c>
      <c r="B2" s="30">
        <v>13.134097106099686</v>
      </c>
    </row>
    <row r="3" spans="1:2">
      <c r="A3" s="30">
        <v>125.7035175879397</v>
      </c>
      <c r="B3" s="30">
        <v>13.143509869695478</v>
      </c>
    </row>
    <row r="4" spans="1:2">
      <c r="A4" s="30">
        <v>126.4070351758794</v>
      </c>
      <c r="B4" s="30">
        <v>13.152897782270578</v>
      </c>
    </row>
    <row r="5" spans="1:2">
      <c r="A5" s="30">
        <v>127.1105527638191</v>
      </c>
      <c r="B5" s="30">
        <v>13.162260855126499</v>
      </c>
    </row>
    <row r="6" spans="1:2">
      <c r="A6" s="30">
        <v>127.8140703517588</v>
      </c>
      <c r="B6" s="30">
        <v>13.171599267226878</v>
      </c>
    </row>
    <row r="7" spans="1:2">
      <c r="A7" s="30">
        <v>128.5175879396985</v>
      </c>
      <c r="B7" s="30">
        <v>13.180913152976776</v>
      </c>
    </row>
    <row r="8" spans="1:2">
      <c r="A8" s="30">
        <v>129.2211055276382</v>
      </c>
      <c r="B8" s="30">
        <v>13.190202751410395</v>
      </c>
    </row>
    <row r="9" spans="1:2">
      <c r="A9" s="30">
        <v>129.9246231155779</v>
      </c>
      <c r="B9" s="30">
        <v>13.19709744729089</v>
      </c>
    </row>
    <row r="10" spans="1:2">
      <c r="A10" s="30">
        <v>130.6281407035176</v>
      </c>
      <c r="B10" s="30">
        <v>13.199940788038431</v>
      </c>
    </row>
    <row r="11" spans="1:2">
      <c r="A11" s="30">
        <v>131.3316582914573</v>
      </c>
      <c r="B11" s="30">
        <v>13.202790562867982</v>
      </c>
    </row>
    <row r="12" spans="1:2">
      <c r="A12" s="30">
        <v>132.035175879397</v>
      </c>
      <c r="B12" s="30">
        <v>13.205646862680409</v>
      </c>
    </row>
    <row r="13" spans="1:2">
      <c r="A13" s="30">
        <v>132.7386934673367</v>
      </c>
      <c r="B13" s="30">
        <v>13.208509750939129</v>
      </c>
    </row>
    <row r="14" spans="1:2">
      <c r="A14" s="30">
        <v>133.4422110552764</v>
      </c>
      <c r="B14" s="30">
        <v>13.211379260287178</v>
      </c>
    </row>
    <row r="15" spans="1:2">
      <c r="A15" s="30">
        <v>134.1457286432161</v>
      </c>
      <c r="B15" s="30">
        <v>13.214255440644161</v>
      </c>
    </row>
    <row r="16" spans="1:2">
      <c r="A16" s="30">
        <v>134.8492462311558</v>
      </c>
      <c r="B16" s="30">
        <v>13.217138374556605</v>
      </c>
    </row>
    <row r="17" spans="1:2">
      <c r="A17" s="30">
        <v>135.5527638190955</v>
      </c>
      <c r="B17" s="30">
        <v>13.220028055285642</v>
      </c>
    </row>
    <row r="18" spans="1:2">
      <c r="A18" s="30">
        <v>136.2562814070352</v>
      </c>
      <c r="B18" s="30">
        <v>13.222924557971993</v>
      </c>
    </row>
    <row r="19" spans="1:2">
      <c r="A19" s="30">
        <v>136.9597989949749</v>
      </c>
      <c r="B19" s="30">
        <v>13.225827926184055</v>
      </c>
    </row>
    <row r="20" spans="1:2">
      <c r="A20" s="30">
        <v>137.6633165829146</v>
      </c>
      <c r="B20" s="30">
        <v>13.228738176077071</v>
      </c>
    </row>
    <row r="21" spans="1:2">
      <c r="A21" s="30">
        <v>138.3668341708543</v>
      </c>
      <c r="B21" s="30">
        <v>13.231655408703885</v>
      </c>
    </row>
    <row r="22" spans="1:2">
      <c r="A22" s="30">
        <v>139.070351758794</v>
      </c>
      <c r="B22" s="30">
        <v>13.23457965364894</v>
      </c>
    </row>
    <row r="23" spans="1:2">
      <c r="A23" s="30">
        <v>139.7738693467337</v>
      </c>
      <c r="B23" s="30">
        <v>13.237510966928863</v>
      </c>
    </row>
    <row r="24" spans="1:2">
      <c r="A24" s="30">
        <v>140.4773869346734</v>
      </c>
      <c r="B24" s="30">
        <v>13.240449394963953</v>
      </c>
    </row>
    <row r="25" spans="1:2">
      <c r="A25" s="30">
        <v>141.1809045226131</v>
      </c>
      <c r="B25" s="30">
        <v>13.243394988215183</v>
      </c>
    </row>
    <row r="26" spans="1:2">
      <c r="A26" s="30">
        <v>141.8844221105528</v>
      </c>
      <c r="B26" s="30">
        <v>13.246347797264633</v>
      </c>
    </row>
    <row r="27" spans="1:2">
      <c r="A27" s="30">
        <v>142.58793969849251</v>
      </c>
      <c r="B27" s="30">
        <v>13.249307872816082</v>
      </c>
    </row>
    <row r="28" spans="1:2">
      <c r="A28" s="30">
        <v>143.29145728643221</v>
      </c>
      <c r="B28" s="30">
        <v>13.252275277476906</v>
      </c>
    </row>
    <row r="29" spans="1:2">
      <c r="A29" s="30">
        <v>143.99497487437191</v>
      </c>
      <c r="B29" s="30">
        <v>13.255250060463757</v>
      </c>
    </row>
    <row r="30" spans="1:2">
      <c r="A30" s="30">
        <v>144.69849246231161</v>
      </c>
      <c r="B30" s="30">
        <v>13.258232288016798</v>
      </c>
    </row>
    <row r="31" spans="1:2">
      <c r="A31" s="30">
        <v>145.40201005025131</v>
      </c>
      <c r="B31" s="30">
        <v>13.26122200860671</v>
      </c>
    </row>
    <row r="32" spans="1:2">
      <c r="A32" s="30">
        <v>146.10552763819101</v>
      </c>
      <c r="B32" s="30">
        <v>13.264219278888266</v>
      </c>
    </row>
    <row r="33" spans="1:2">
      <c r="A33" s="30">
        <v>146.80904522613071</v>
      </c>
      <c r="B33" s="30">
        <v>13.267224156182163</v>
      </c>
    </row>
    <row r="34" spans="1:2">
      <c r="A34" s="30">
        <v>147.51256281407041</v>
      </c>
      <c r="B34" s="30">
        <v>13.270236698480334</v>
      </c>
    </row>
    <row r="35" spans="1:2">
      <c r="A35" s="30">
        <v>148.21608040201011</v>
      </c>
      <c r="B35" s="30">
        <v>13.273256952276579</v>
      </c>
    </row>
    <row r="36" spans="1:2">
      <c r="A36" s="30">
        <v>148.91959798994981</v>
      </c>
      <c r="B36" s="30">
        <v>13.276285000786384</v>
      </c>
    </row>
    <row r="37" spans="1:2">
      <c r="A37" s="30">
        <v>149.62311557788951</v>
      </c>
      <c r="B37" s="30">
        <v>13.279320893622895</v>
      </c>
    </row>
    <row r="38" spans="1:2">
      <c r="A38" s="30">
        <v>150.32663316582921</v>
      </c>
      <c r="B38" s="30">
        <v>13.282364692028601</v>
      </c>
    </row>
    <row r="39" spans="1:2">
      <c r="A39" s="30">
        <v>151.03015075376891</v>
      </c>
      <c r="B39" s="30">
        <v>13.284928170267163</v>
      </c>
    </row>
    <row r="40" spans="1:2">
      <c r="A40" s="30">
        <v>151.73366834170861</v>
      </c>
      <c r="B40" s="30">
        <v>13.284928170267163</v>
      </c>
    </row>
    <row r="41" spans="1:2">
      <c r="A41" s="30">
        <v>152.43718592964831</v>
      </c>
      <c r="B41" s="30">
        <v>13.284928170267163</v>
      </c>
    </row>
    <row r="42" spans="1:2">
      <c r="A42" s="30">
        <v>153.14070351758801</v>
      </c>
      <c r="B42" s="30">
        <v>13.284928170267163</v>
      </c>
    </row>
    <row r="43" spans="1:2">
      <c r="A43" s="30">
        <v>153.84422110552771</v>
      </c>
      <c r="B43" s="30">
        <v>13.284928170267163</v>
      </c>
    </row>
    <row r="44" spans="1:2">
      <c r="A44" s="30">
        <v>154.54773869346741</v>
      </c>
      <c r="B44" s="30">
        <v>13.284928170267163</v>
      </c>
    </row>
    <row r="45" spans="1:2">
      <c r="A45" s="30">
        <v>155.25125628140711</v>
      </c>
      <c r="B45" s="30">
        <v>13.284928170267163</v>
      </c>
    </row>
    <row r="46" spans="1:2">
      <c r="A46" s="30">
        <v>155.95477386934681</v>
      </c>
      <c r="B46" s="30">
        <v>13.284928170267163</v>
      </c>
    </row>
    <row r="47" spans="1:2">
      <c r="A47" s="30">
        <v>156.65829145728651</v>
      </c>
      <c r="B47" s="30">
        <v>13.284928170267163</v>
      </c>
    </row>
    <row r="48" spans="1:2">
      <c r="A48" s="30">
        <v>157.36180904522621</v>
      </c>
      <c r="B48" s="30">
        <v>13.284928170267163</v>
      </c>
    </row>
    <row r="49" spans="1:2">
      <c r="A49" s="30">
        <v>158.06532663316591</v>
      </c>
      <c r="B49" s="30">
        <v>13.284928170267163</v>
      </c>
    </row>
    <row r="50" spans="1:2">
      <c r="A50" s="30">
        <v>158.76884422110561</v>
      </c>
      <c r="B50" s="30">
        <v>13.284928170267163</v>
      </c>
    </row>
    <row r="51" spans="1:2">
      <c r="A51" s="30">
        <v>159.47236180904531</v>
      </c>
      <c r="B51" s="30">
        <v>13.284928170267163</v>
      </c>
    </row>
    <row r="52" spans="1:2">
      <c r="A52" s="30">
        <v>160.17587939698501</v>
      </c>
      <c r="B52" s="30">
        <v>13.284928170267163</v>
      </c>
    </row>
    <row r="53" spans="1:2">
      <c r="A53" s="30">
        <v>160.87939698492471</v>
      </c>
      <c r="B53" s="30">
        <v>13.284928170267163</v>
      </c>
    </row>
    <row r="54" spans="1:2">
      <c r="A54" s="30">
        <v>161.58291457286441</v>
      </c>
      <c r="B54" s="30">
        <v>13.284928170267163</v>
      </c>
    </row>
    <row r="55" spans="1:2">
      <c r="A55" s="30">
        <v>162.28643216080411</v>
      </c>
      <c r="B55" s="30">
        <v>13.284928170267163</v>
      </c>
    </row>
    <row r="56" spans="1:2">
      <c r="A56" s="30">
        <v>162.98994974874381</v>
      </c>
      <c r="B56" s="30">
        <v>13.284928170267163</v>
      </c>
    </row>
    <row r="57" spans="1:2">
      <c r="A57" s="30">
        <v>163.69346733668351</v>
      </c>
      <c r="B57" s="30">
        <v>13.284928170267163</v>
      </c>
    </row>
    <row r="58" spans="1:2">
      <c r="A58" s="30">
        <v>164.39698492462321</v>
      </c>
      <c r="B58" s="30">
        <v>13.284928170267163</v>
      </c>
    </row>
    <row r="59" spans="1:2">
      <c r="A59" s="30">
        <v>165.10050251256291</v>
      </c>
      <c r="B59" s="30">
        <v>13.284928170267163</v>
      </c>
    </row>
    <row r="60" spans="1:2">
      <c r="A60" s="30">
        <v>165.80402010050261</v>
      </c>
      <c r="B60" s="30">
        <v>13.284928170267163</v>
      </c>
    </row>
    <row r="61" spans="1:2">
      <c r="A61" s="30">
        <v>166.50753768844231</v>
      </c>
      <c r="B61" s="30">
        <v>13.284928170267163</v>
      </c>
    </row>
    <row r="62" spans="1:2">
      <c r="A62" s="30">
        <v>167.21105527638201</v>
      </c>
      <c r="B62" s="30">
        <v>13.284928170267163</v>
      </c>
    </row>
    <row r="63" spans="1:2">
      <c r="A63" s="30">
        <v>167.91457286432171</v>
      </c>
      <c r="B63" s="30">
        <v>13.284928170267163</v>
      </c>
    </row>
    <row r="64" spans="1:2">
      <c r="A64" s="30">
        <v>168.61809045226141</v>
      </c>
      <c r="B64" s="30">
        <v>13.284928170267163</v>
      </c>
    </row>
    <row r="65" spans="1:2">
      <c r="A65" s="30">
        <v>169.32160804020111</v>
      </c>
      <c r="B65" s="30">
        <v>13.284928170267163</v>
      </c>
    </row>
    <row r="66" spans="1:2">
      <c r="A66" s="30">
        <v>170.02512562814081</v>
      </c>
      <c r="B66" s="30">
        <v>13.284928170267163</v>
      </c>
    </row>
    <row r="67" spans="1:2">
      <c r="A67" s="30">
        <v>170.72864321608051</v>
      </c>
      <c r="B67" s="30">
        <v>13.284928170267163</v>
      </c>
    </row>
    <row r="68" spans="1:2">
      <c r="A68" s="30">
        <v>171.43216080402021</v>
      </c>
      <c r="B68" s="30">
        <v>13.284928170267163</v>
      </c>
    </row>
    <row r="69" spans="1:2">
      <c r="A69" s="30">
        <v>172.13567839195991</v>
      </c>
      <c r="B69" s="30">
        <v>13.284928170267163</v>
      </c>
    </row>
    <row r="70" spans="1:2">
      <c r="A70" s="30">
        <v>172.83919597989961</v>
      </c>
      <c r="B70" s="30">
        <v>13.284928170267163</v>
      </c>
    </row>
    <row r="71" spans="1:2">
      <c r="A71" s="30">
        <v>173.54271356783931</v>
      </c>
      <c r="B71" s="30">
        <v>13.284928170267163</v>
      </c>
    </row>
    <row r="72" spans="1:2">
      <c r="A72" s="30">
        <v>174.24623115577901</v>
      </c>
      <c r="B72" s="30">
        <v>13.284928170267163</v>
      </c>
    </row>
    <row r="73" spans="1:2">
      <c r="A73" s="30">
        <v>174.94974874371871</v>
      </c>
      <c r="B73" s="30">
        <v>13.284928170267163</v>
      </c>
    </row>
    <row r="74" spans="1:2">
      <c r="A74" s="30">
        <v>175.65326633165841</v>
      </c>
      <c r="B74" s="30">
        <v>13.284928170267163</v>
      </c>
    </row>
    <row r="75" spans="1:2">
      <c r="A75" s="30">
        <v>176.35678391959812</v>
      </c>
      <c r="B75" s="30">
        <v>13.284928170267163</v>
      </c>
    </row>
    <row r="76" spans="1:2">
      <c r="A76" s="30">
        <v>177.06030150753782</v>
      </c>
      <c r="B76" s="30">
        <v>13.284928170267163</v>
      </c>
    </row>
    <row r="77" spans="1:2">
      <c r="A77" s="30">
        <v>177.76381909547752</v>
      </c>
      <c r="B77" s="30">
        <v>13.284928170267163</v>
      </c>
    </row>
    <row r="78" spans="1:2">
      <c r="A78" s="30">
        <v>178.46733668341722</v>
      </c>
      <c r="B78" s="30">
        <v>13.284928170267163</v>
      </c>
    </row>
    <row r="79" spans="1:2">
      <c r="A79" s="30">
        <v>179.17085427135692</v>
      </c>
      <c r="B79" s="30">
        <v>13.284928170267163</v>
      </c>
    </row>
    <row r="80" spans="1:2">
      <c r="A80" s="30">
        <v>179.87437185929662</v>
      </c>
      <c r="B80" s="30">
        <v>13.284928170267163</v>
      </c>
    </row>
    <row r="81" spans="1:2">
      <c r="A81" s="30">
        <v>180.57788944723632</v>
      </c>
      <c r="B81" s="30">
        <v>13.284928170267163</v>
      </c>
    </row>
    <row r="82" spans="1:2">
      <c r="A82" s="30">
        <v>181.28140703517602</v>
      </c>
      <c r="B82" s="30">
        <v>13.284928170267163</v>
      </c>
    </row>
    <row r="83" spans="1:2">
      <c r="A83" s="30">
        <v>181.98492462311572</v>
      </c>
      <c r="B83" s="30">
        <v>13.284928170267163</v>
      </c>
    </row>
    <row r="84" spans="1:2">
      <c r="A84" s="30">
        <v>182.68844221105542</v>
      </c>
      <c r="B84" s="30">
        <v>13.284928170267163</v>
      </c>
    </row>
    <row r="85" spans="1:2">
      <c r="A85" s="30">
        <v>183.39195979899512</v>
      </c>
      <c r="B85" s="30">
        <v>13.284928170267163</v>
      </c>
    </row>
    <row r="86" spans="1:2">
      <c r="A86" s="30">
        <v>184.09547738693482</v>
      </c>
      <c r="B86" s="30">
        <v>13.284928170267163</v>
      </c>
    </row>
    <row r="87" spans="1:2">
      <c r="A87" s="30">
        <v>184.79899497487452</v>
      </c>
      <c r="B87" s="30">
        <v>13.284928170267163</v>
      </c>
    </row>
    <row r="88" spans="1:2">
      <c r="A88" s="30">
        <v>185.50251256281422</v>
      </c>
      <c r="B88" s="30">
        <v>13.284928170267163</v>
      </c>
    </row>
    <row r="89" spans="1:2">
      <c r="A89" s="30">
        <v>186.20603015075392</v>
      </c>
      <c r="B89" s="30">
        <v>13.284928170267163</v>
      </c>
    </row>
    <row r="90" spans="1:2">
      <c r="A90" s="30">
        <v>186.90954773869362</v>
      </c>
      <c r="B90" s="30">
        <v>13.284928170267163</v>
      </c>
    </row>
    <row r="91" spans="1:2">
      <c r="A91" s="30">
        <v>187.61306532663332</v>
      </c>
      <c r="B91" s="30">
        <v>13.284928170267163</v>
      </c>
    </row>
    <row r="92" spans="1:2">
      <c r="A92" s="30">
        <v>188.31658291457302</v>
      </c>
      <c r="B92" s="30">
        <v>13.284928170267163</v>
      </c>
    </row>
    <row r="93" spans="1:2">
      <c r="A93" s="30">
        <v>189.02010050251272</v>
      </c>
      <c r="B93" s="30">
        <v>13.284928170267163</v>
      </c>
    </row>
    <row r="94" spans="1:2">
      <c r="A94" s="30">
        <v>189.72361809045242</v>
      </c>
      <c r="B94" s="30">
        <v>13.284928170267163</v>
      </c>
    </row>
    <row r="95" spans="1:2">
      <c r="A95" s="30">
        <v>190.42713567839212</v>
      </c>
      <c r="B95" s="30">
        <v>13.284928170267163</v>
      </c>
    </row>
    <row r="96" spans="1:2">
      <c r="A96" s="30">
        <v>191.13065326633182</v>
      </c>
      <c r="B96" s="30">
        <v>13.284928170267163</v>
      </c>
    </row>
    <row r="97" spans="1:2">
      <c r="A97" s="30">
        <v>191.83417085427152</v>
      </c>
      <c r="B97" s="30">
        <v>13.284928170267163</v>
      </c>
    </row>
    <row r="98" spans="1:2">
      <c r="A98" s="30">
        <v>192.53768844221122</v>
      </c>
      <c r="B98" s="30">
        <v>13.284928170267163</v>
      </c>
    </row>
    <row r="99" spans="1:2">
      <c r="A99" s="30">
        <v>193.24120603015092</v>
      </c>
      <c r="B99" s="30">
        <v>13.284928170267163</v>
      </c>
    </row>
    <row r="100" spans="1:2">
      <c r="A100" s="30">
        <v>193.94472361809062</v>
      </c>
      <c r="B100" s="30">
        <v>13.284928170267163</v>
      </c>
    </row>
    <row r="101" spans="1:2">
      <c r="A101" s="30">
        <v>194.64824120603032</v>
      </c>
      <c r="B101" s="30">
        <v>13.284928170267163</v>
      </c>
    </row>
    <row r="102" spans="1:2">
      <c r="A102" s="30">
        <v>195.35175879397002</v>
      </c>
      <c r="B102" s="30">
        <v>13.284928170267163</v>
      </c>
    </row>
    <row r="103" spans="1:2">
      <c r="A103" s="30">
        <v>196.05527638190972</v>
      </c>
      <c r="B103" s="30">
        <v>13.284928170267163</v>
      </c>
    </row>
    <row r="104" spans="1:2">
      <c r="A104" s="30">
        <v>196.75879396984942</v>
      </c>
      <c r="B104" s="30">
        <v>13.284928170267163</v>
      </c>
    </row>
    <row r="105" spans="1:2">
      <c r="A105" s="30">
        <v>197.46231155778912</v>
      </c>
      <c r="B105" s="30">
        <v>13.284928170267163</v>
      </c>
    </row>
    <row r="106" spans="1:2">
      <c r="A106" s="30">
        <v>198.16582914572882</v>
      </c>
      <c r="B106" s="30">
        <v>13.284928170267163</v>
      </c>
    </row>
    <row r="107" spans="1:2">
      <c r="A107" s="30">
        <v>198.86934673366852</v>
      </c>
      <c r="B107" s="30">
        <v>13.284928170267163</v>
      </c>
    </row>
    <row r="108" spans="1:2">
      <c r="A108" s="30">
        <v>199.57286432160822</v>
      </c>
      <c r="B108" s="30">
        <v>13.284928170267163</v>
      </c>
    </row>
    <row r="109" spans="1:2">
      <c r="A109" s="30">
        <v>200.27638190954792</v>
      </c>
      <c r="B109" s="30">
        <v>13.284928170267163</v>
      </c>
    </row>
    <row r="110" spans="1:2">
      <c r="A110" s="30">
        <v>200.97989949748762</v>
      </c>
      <c r="B110" s="30">
        <v>13.284928170267163</v>
      </c>
    </row>
    <row r="111" spans="1:2">
      <c r="A111" s="30">
        <v>201.68341708542732</v>
      </c>
      <c r="B111" s="30">
        <v>13.284928170267163</v>
      </c>
    </row>
    <row r="112" spans="1:2">
      <c r="A112" s="30">
        <v>202.38693467336702</v>
      </c>
      <c r="B112" s="30">
        <v>13.284928170267163</v>
      </c>
    </row>
    <row r="113" spans="1:2">
      <c r="A113" s="30">
        <v>203.09045226130672</v>
      </c>
      <c r="B113" s="30">
        <v>13.284928170267163</v>
      </c>
    </row>
    <row r="114" spans="1:2">
      <c r="A114" s="30">
        <v>203.79396984924642</v>
      </c>
      <c r="B114" s="30">
        <v>13.284928170267163</v>
      </c>
    </row>
    <row r="115" spans="1:2">
      <c r="A115" s="30">
        <v>204.49748743718612</v>
      </c>
      <c r="B115" s="30">
        <v>13.284928170267163</v>
      </c>
    </row>
    <row r="116" spans="1:2">
      <c r="A116" s="30">
        <v>205.20100502512582</v>
      </c>
      <c r="B116" s="30">
        <v>13.284928170267163</v>
      </c>
    </row>
    <row r="117" spans="1:2">
      <c r="A117" s="30">
        <v>205.90452261306552</v>
      </c>
      <c r="B117" s="30">
        <v>13.284928170267163</v>
      </c>
    </row>
    <row r="118" spans="1:2">
      <c r="A118" s="30">
        <v>206.60804020100522</v>
      </c>
      <c r="B118" s="30">
        <v>13.284928170267163</v>
      </c>
    </row>
    <row r="119" spans="1:2">
      <c r="A119" s="30">
        <v>207.31155778894492</v>
      </c>
      <c r="B119" s="30">
        <v>13.284928170267163</v>
      </c>
    </row>
    <row r="120" spans="1:2">
      <c r="A120" s="30">
        <v>208.01507537688462</v>
      </c>
      <c r="B120" s="30">
        <v>13.284928170267163</v>
      </c>
    </row>
    <row r="121" spans="1:2">
      <c r="A121" s="30">
        <v>208.71859296482432</v>
      </c>
      <c r="B121" s="30">
        <v>13.284928170267163</v>
      </c>
    </row>
    <row r="122" spans="1:2">
      <c r="A122" s="30">
        <v>209.42211055276402</v>
      </c>
      <c r="B122" s="30">
        <v>13.284928170267163</v>
      </c>
    </row>
    <row r="123" spans="1:2">
      <c r="A123" s="30">
        <v>210.12562814070372</v>
      </c>
      <c r="B123" s="30">
        <v>13.284928170267163</v>
      </c>
    </row>
    <row r="124" spans="1:2">
      <c r="A124" s="30">
        <v>210.82914572864343</v>
      </c>
      <c r="B124" s="30">
        <v>13.284928170267163</v>
      </c>
    </row>
    <row r="125" spans="1:2">
      <c r="A125" s="30">
        <v>211.53266331658313</v>
      </c>
      <c r="B125" s="30">
        <v>13.284928170267163</v>
      </c>
    </row>
    <row r="126" spans="1:2">
      <c r="A126" s="30">
        <v>212.23618090452283</v>
      </c>
      <c r="B126" s="30">
        <v>13.284928170267163</v>
      </c>
    </row>
    <row r="127" spans="1:2">
      <c r="A127" s="30">
        <v>212.93969849246253</v>
      </c>
      <c r="B127" s="30">
        <v>13.284928170267163</v>
      </c>
    </row>
    <row r="128" spans="1:2">
      <c r="A128" s="30">
        <v>213.64321608040223</v>
      </c>
      <c r="B128" s="30">
        <v>13.284928170267163</v>
      </c>
    </row>
    <row r="129" spans="1:2">
      <c r="A129" s="30">
        <v>214.34673366834193</v>
      </c>
      <c r="B129" s="30">
        <v>13.284928170267163</v>
      </c>
    </row>
    <row r="130" spans="1:2">
      <c r="A130" s="30">
        <v>215.05025125628163</v>
      </c>
      <c r="B130" s="30">
        <v>13.284928170267163</v>
      </c>
    </row>
    <row r="131" spans="1:2">
      <c r="A131" s="30">
        <v>215.75376884422133</v>
      </c>
      <c r="B131" s="30">
        <v>13.284928170267163</v>
      </c>
    </row>
    <row r="132" spans="1:2">
      <c r="A132" s="30">
        <v>216.45728643216103</v>
      </c>
      <c r="B132" s="30">
        <v>13.284928170267163</v>
      </c>
    </row>
    <row r="133" spans="1:2">
      <c r="A133" s="30">
        <v>217.16080402010073</v>
      </c>
      <c r="B133" s="30">
        <v>13.284928170267163</v>
      </c>
    </row>
    <row r="134" spans="1:2">
      <c r="A134" s="30">
        <v>217.86432160804043</v>
      </c>
      <c r="B134" s="30">
        <v>13.284928170267163</v>
      </c>
    </row>
    <row r="135" spans="1:2">
      <c r="A135" s="30">
        <v>218.56783919598013</v>
      </c>
      <c r="B135" s="30">
        <v>13.284928170267163</v>
      </c>
    </row>
    <row r="136" spans="1:2">
      <c r="A136" s="30">
        <v>219.27135678391983</v>
      </c>
      <c r="B136" s="30">
        <v>13.284928170267163</v>
      </c>
    </row>
    <row r="137" spans="1:2">
      <c r="A137" s="30">
        <v>219.97487437185953</v>
      </c>
      <c r="B137" s="30">
        <v>13.284928170267163</v>
      </c>
    </row>
    <row r="138" spans="1:2">
      <c r="A138" s="30">
        <v>220.67839195979923</v>
      </c>
      <c r="B138" s="30">
        <v>13.284928170267163</v>
      </c>
    </row>
    <row r="139" spans="1:2">
      <c r="A139" s="30">
        <v>221.38190954773893</v>
      </c>
      <c r="B139" s="30">
        <v>13.284928170267163</v>
      </c>
    </row>
    <row r="140" spans="1:2">
      <c r="A140" s="30">
        <v>222.08542713567863</v>
      </c>
      <c r="B140" s="30">
        <v>13.284928170267163</v>
      </c>
    </row>
    <row r="141" spans="1:2">
      <c r="A141" s="30">
        <v>222.78894472361833</v>
      </c>
      <c r="B141" s="30">
        <v>13.284928170267163</v>
      </c>
    </row>
    <row r="142" spans="1:2">
      <c r="A142" s="30">
        <v>223.49246231155803</v>
      </c>
      <c r="B142" s="30">
        <v>13.284928170267163</v>
      </c>
    </row>
    <row r="143" spans="1:2">
      <c r="A143" s="30">
        <v>224.19597989949773</v>
      </c>
      <c r="B143" s="30">
        <v>13.284928170267163</v>
      </c>
    </row>
    <row r="144" spans="1:2">
      <c r="A144" s="30">
        <v>224.89949748743743</v>
      </c>
      <c r="B144" s="30">
        <v>13.284928170267163</v>
      </c>
    </row>
    <row r="145" spans="1:2">
      <c r="A145" s="30">
        <v>225.60301507537713</v>
      </c>
      <c r="B145" s="30">
        <v>13.284928170267163</v>
      </c>
    </row>
    <row r="146" spans="1:2">
      <c r="A146" s="30">
        <v>226.30653266331683</v>
      </c>
      <c r="B146" s="30">
        <v>13.284928170267163</v>
      </c>
    </row>
    <row r="147" spans="1:2">
      <c r="A147" s="30">
        <v>227.01005025125653</v>
      </c>
      <c r="B147" s="30">
        <v>13.284928170267163</v>
      </c>
    </row>
    <row r="148" spans="1:2">
      <c r="A148" s="30">
        <v>227.71356783919623</v>
      </c>
      <c r="B148" s="30">
        <v>13.284928170267163</v>
      </c>
    </row>
    <row r="149" spans="1:2">
      <c r="A149" s="30">
        <v>228.41708542713593</v>
      </c>
      <c r="B149" s="30">
        <v>13.284928170267163</v>
      </c>
    </row>
    <row r="150" spans="1:2">
      <c r="A150" s="30">
        <v>229.12060301507563</v>
      </c>
      <c r="B150" s="30">
        <v>13.284928170267163</v>
      </c>
    </row>
    <row r="151" spans="1:2">
      <c r="A151" s="30">
        <v>229.82412060301533</v>
      </c>
      <c r="B151" s="30">
        <v>13.284928170267163</v>
      </c>
    </row>
    <row r="152" spans="1:2">
      <c r="A152" s="30">
        <v>230.52763819095503</v>
      </c>
      <c r="B152" s="30">
        <v>13.284928170267163</v>
      </c>
    </row>
    <row r="153" spans="1:2">
      <c r="A153" s="30">
        <v>231.23115577889473</v>
      </c>
      <c r="B153" s="30">
        <v>13.284928170267163</v>
      </c>
    </row>
    <row r="154" spans="1:2">
      <c r="A154" s="30">
        <v>231.93467336683443</v>
      </c>
      <c r="B154" s="30">
        <v>13.284928170267163</v>
      </c>
    </row>
    <row r="155" spans="1:2">
      <c r="A155" s="30">
        <v>232.63819095477413</v>
      </c>
      <c r="B155" s="30">
        <v>13.284928170267163</v>
      </c>
    </row>
    <row r="156" spans="1:2">
      <c r="A156" s="30">
        <v>233.34170854271383</v>
      </c>
      <c r="B156" s="30">
        <v>13.284928170267163</v>
      </c>
    </row>
    <row r="157" spans="1:2">
      <c r="A157" s="30">
        <v>234.04522613065353</v>
      </c>
      <c r="B157" s="30">
        <v>13.284928170267163</v>
      </c>
    </row>
    <row r="158" spans="1:2">
      <c r="A158" s="30">
        <v>234.74874371859323</v>
      </c>
      <c r="B158" s="30">
        <v>13.284928170267163</v>
      </c>
    </row>
    <row r="159" spans="1:2">
      <c r="A159" s="30">
        <v>235.45226130653293</v>
      </c>
      <c r="B159" s="30">
        <v>13.284928170267163</v>
      </c>
    </row>
    <row r="160" spans="1:2">
      <c r="A160" s="30">
        <v>236.15577889447263</v>
      </c>
      <c r="B160" s="30">
        <v>13.284928170267163</v>
      </c>
    </row>
    <row r="161" spans="1:2">
      <c r="A161" s="30">
        <v>236.85929648241233</v>
      </c>
      <c r="B161" s="30">
        <v>13.284928170267163</v>
      </c>
    </row>
    <row r="162" spans="1:2">
      <c r="A162" s="30">
        <v>237.56281407035203</v>
      </c>
      <c r="B162" s="30">
        <v>13.284928170267163</v>
      </c>
    </row>
    <row r="163" spans="1:2">
      <c r="A163" s="30">
        <v>238.26633165829173</v>
      </c>
      <c r="B163" s="30">
        <v>13.284928170267163</v>
      </c>
    </row>
    <row r="164" spans="1:2">
      <c r="A164" s="30">
        <v>238.96984924623143</v>
      </c>
      <c r="B164" s="30">
        <v>13.284928170267163</v>
      </c>
    </row>
    <row r="165" spans="1:2">
      <c r="A165" s="30">
        <v>239.67336683417113</v>
      </c>
      <c r="B165" s="30">
        <v>13.284928170267163</v>
      </c>
    </row>
    <row r="166" spans="1:2">
      <c r="A166" s="30">
        <v>240.37688442211083</v>
      </c>
      <c r="B166" s="30">
        <v>13.284928170267163</v>
      </c>
    </row>
    <row r="167" spans="1:2">
      <c r="A167" s="30">
        <v>241.08040201005053</v>
      </c>
      <c r="B167" s="30">
        <v>13.284928170267163</v>
      </c>
    </row>
    <row r="168" spans="1:2">
      <c r="A168" s="30">
        <v>241.78391959799023</v>
      </c>
      <c r="B168" s="30">
        <v>13.284928170267163</v>
      </c>
    </row>
    <row r="169" spans="1:2">
      <c r="A169" s="30">
        <v>242.48743718592993</v>
      </c>
      <c r="B169" s="30">
        <v>13.284928170267163</v>
      </c>
    </row>
    <row r="170" spans="1:2">
      <c r="A170" s="30">
        <v>243.19095477386963</v>
      </c>
      <c r="B170" s="30">
        <v>13.284928170267163</v>
      </c>
    </row>
    <row r="171" spans="1:2">
      <c r="A171" s="30">
        <v>243.89447236180933</v>
      </c>
      <c r="B171" s="30">
        <v>13.284928170267163</v>
      </c>
    </row>
    <row r="172" spans="1:2">
      <c r="A172" s="30">
        <v>244.59798994974904</v>
      </c>
      <c r="B172" s="30">
        <v>13.284928170267163</v>
      </c>
    </row>
    <row r="173" spans="1:2">
      <c r="A173" s="30">
        <v>245.30150753768874</v>
      </c>
      <c r="B173" s="30">
        <v>13.284928170267163</v>
      </c>
    </row>
    <row r="174" spans="1:2">
      <c r="A174" s="30">
        <v>246.00502512562844</v>
      </c>
      <c r="B174" s="30">
        <v>13.284928170267163</v>
      </c>
    </row>
    <row r="175" spans="1:2">
      <c r="A175" s="30">
        <v>246.70854271356814</v>
      </c>
      <c r="B175" s="30">
        <v>13.284928170267163</v>
      </c>
    </row>
    <row r="176" spans="1:2">
      <c r="A176" s="30">
        <v>247.41206030150784</v>
      </c>
      <c r="B176" s="30">
        <v>13.284928170267163</v>
      </c>
    </row>
    <row r="177" spans="1:2">
      <c r="A177" s="30">
        <v>248.11557788944754</v>
      </c>
      <c r="B177" s="30">
        <v>13.284928170267163</v>
      </c>
    </row>
    <row r="178" spans="1:2">
      <c r="A178" s="30">
        <v>248.81909547738724</v>
      </c>
      <c r="B178" s="30">
        <v>13.284928170267163</v>
      </c>
    </row>
    <row r="179" spans="1:2">
      <c r="A179" s="30">
        <v>249.52261306532694</v>
      </c>
      <c r="B179" s="30">
        <v>13.284928170267163</v>
      </c>
    </row>
    <row r="180" spans="1:2">
      <c r="A180" s="30">
        <v>250.22613065326664</v>
      </c>
      <c r="B180" s="30">
        <v>13.284928170267163</v>
      </c>
    </row>
    <row r="181" spans="1:2">
      <c r="A181" s="30">
        <v>250.92964824120634</v>
      </c>
      <c r="B181" s="30">
        <v>13.284928170267163</v>
      </c>
    </row>
    <row r="182" spans="1:2">
      <c r="A182" s="30">
        <v>251.63316582914604</v>
      </c>
      <c r="B182" s="30">
        <v>13.284928170267163</v>
      </c>
    </row>
    <row r="183" spans="1:2">
      <c r="A183" s="30">
        <v>252.33668341708574</v>
      </c>
      <c r="B183" s="30">
        <v>13.284928170267163</v>
      </c>
    </row>
    <row r="184" spans="1:2">
      <c r="A184" s="30">
        <v>253.04020100502544</v>
      </c>
      <c r="B184" s="30">
        <v>13.284928170267163</v>
      </c>
    </row>
    <row r="185" spans="1:2">
      <c r="A185" s="30">
        <v>253.74371859296514</v>
      </c>
      <c r="B185" s="30">
        <v>13.284928170267163</v>
      </c>
    </row>
    <row r="186" spans="1:2">
      <c r="A186" s="30">
        <v>254.44723618090484</v>
      </c>
      <c r="B186" s="30">
        <v>13.284928170267163</v>
      </c>
    </row>
    <row r="187" spans="1:2">
      <c r="A187" s="30">
        <v>255.15075376884454</v>
      </c>
      <c r="B187" s="30">
        <v>13.284928170267163</v>
      </c>
    </row>
    <row r="188" spans="1:2">
      <c r="A188" s="30">
        <v>255.85427135678424</v>
      </c>
      <c r="B188" s="30">
        <v>13.284928170267163</v>
      </c>
    </row>
    <row r="189" spans="1:2">
      <c r="A189" s="30">
        <v>256.55778894472394</v>
      </c>
      <c r="B189" s="30">
        <v>13.284928170267163</v>
      </c>
    </row>
    <row r="190" spans="1:2">
      <c r="A190" s="30">
        <v>257.26130653266364</v>
      </c>
      <c r="B190" s="30">
        <v>13.284928170267163</v>
      </c>
    </row>
    <row r="191" spans="1:2">
      <c r="A191" s="30">
        <v>257.96482412060334</v>
      </c>
      <c r="B191" s="30">
        <v>13.284928170267163</v>
      </c>
    </row>
    <row r="192" spans="1:2">
      <c r="A192" s="30">
        <v>258.66834170854304</v>
      </c>
      <c r="B192" s="30">
        <v>13.284928170267163</v>
      </c>
    </row>
    <row r="193" spans="1:2">
      <c r="A193" s="30">
        <v>259.37185929648274</v>
      </c>
      <c r="B193" s="30">
        <v>13.284928170267163</v>
      </c>
    </row>
    <row r="194" spans="1:2">
      <c r="A194" s="30">
        <v>260.07537688442244</v>
      </c>
      <c r="B194" s="30">
        <v>13.284928170267163</v>
      </c>
    </row>
    <row r="195" spans="1:2">
      <c r="A195" s="30">
        <v>260.77889447236214</v>
      </c>
      <c r="B195" s="30">
        <v>13.284928170267163</v>
      </c>
    </row>
    <row r="196" spans="1:2">
      <c r="A196" s="30">
        <v>261.48241206030184</v>
      </c>
      <c r="B196" s="30">
        <v>13.284928170267163</v>
      </c>
    </row>
    <row r="197" spans="1:2">
      <c r="A197" s="30">
        <v>262.18592964824154</v>
      </c>
      <c r="B197" s="30">
        <v>13.284928170267163</v>
      </c>
    </row>
    <row r="198" spans="1:2">
      <c r="A198" s="30">
        <v>262.88944723618124</v>
      </c>
      <c r="B198" s="30">
        <v>13.284928170267163</v>
      </c>
    </row>
    <row r="199" spans="1:2">
      <c r="A199" s="30">
        <v>263.59296482412094</v>
      </c>
      <c r="B199" s="30">
        <v>13.284928170267163</v>
      </c>
    </row>
    <row r="200" spans="1:2">
      <c r="A200" s="30">
        <v>264.29648241206064</v>
      </c>
      <c r="B200" s="30">
        <v>13.284928170267163</v>
      </c>
    </row>
    <row r="201" spans="1:2" ht="15.95" thickBot="1">
      <c r="A201" s="31">
        <v>265.00000000000034</v>
      </c>
      <c r="B201" s="31">
        <v>13.284928170267163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21D-7324-4777-960B-8BB11EEFD8B1}">
  <dimension ref="A1:N83"/>
  <sheetViews>
    <sheetView topLeftCell="A12" zoomScale="70" zoomScaleNormal="70" workbookViewId="0">
      <selection activeCell="G20" sqref="G20"/>
    </sheetView>
  </sheetViews>
  <sheetFormatPr defaultColWidth="10.75" defaultRowHeight="15.6"/>
  <cols>
    <col min="1" max="1" width="26.875" customWidth="1"/>
    <col min="2" max="2" width="9" bestFit="1" customWidth="1"/>
    <col min="3" max="3" width="8.75" bestFit="1" customWidth="1"/>
    <col min="4" max="4" width="13" bestFit="1" customWidth="1"/>
    <col min="5" max="5" width="10.25" bestFit="1" customWidth="1"/>
    <col min="6" max="6" width="14.75" bestFit="1" customWidth="1"/>
    <col min="7" max="7" width="8.75" bestFit="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4">
      <c r="A2" t="s">
        <v>6</v>
      </c>
      <c r="B2" s="1">
        <v>12.69604</v>
      </c>
      <c r="C2" s="1">
        <v>9.9216999999999995</v>
      </c>
      <c r="D2" s="1">
        <v>11.80725</v>
      </c>
      <c r="E2" s="1">
        <v>13.54907</v>
      </c>
      <c r="F2" s="1">
        <v>13.459059999999999</v>
      </c>
      <c r="G2" s="1">
        <v>13.042949999999999</v>
      </c>
    </row>
    <row r="3" spans="1:14">
      <c r="A3" t="s">
        <v>7</v>
      </c>
      <c r="B3" s="1">
        <v>19.054549999999999</v>
      </c>
      <c r="C3" s="1">
        <v>12.03149</v>
      </c>
      <c r="D3" s="1">
        <v>24.794699999999999</v>
      </c>
      <c r="E3" s="1">
        <v>21.690840000000001</v>
      </c>
      <c r="F3" s="1">
        <v>21.808910000000001</v>
      </c>
      <c r="G3" s="1">
        <v>11.710330000000001</v>
      </c>
    </row>
    <row r="5" spans="1:14" ht="15.95" thickBot="1">
      <c r="A5" t="s">
        <v>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I5" t="s">
        <v>9</v>
      </c>
    </row>
    <row r="6" spans="1:14">
      <c r="A6" t="str" cm="1">
        <f t="array" ref="A6:A11">TRANSPOSE(B5:G5)</f>
        <v>Boeing</v>
      </c>
      <c r="B6" s="1">
        <v>1</v>
      </c>
      <c r="C6" s="1">
        <v>0.20558999999999999</v>
      </c>
      <c r="D6" s="1">
        <v>0.21901999999999999</v>
      </c>
      <c r="E6" s="1">
        <v>0.43523000000000001</v>
      </c>
      <c r="F6" s="1">
        <v>0.25849</v>
      </c>
      <c r="G6" s="1">
        <v>0.49608999999999998</v>
      </c>
      <c r="I6" s="21" cm="1">
        <f t="array" ref="I6:N11">B3:G3*B6:G6*TRANSPOSE(B3:G3)</f>
        <v>363.07587570249996</v>
      </c>
      <c r="J6" s="22">
        <v>47.1324589251874</v>
      </c>
      <c r="K6" s="22">
        <v>103.47640438083269</v>
      </c>
      <c r="L6" s="22">
        <v>179.88456107999406</v>
      </c>
      <c r="M6" s="22">
        <v>107.41783713180885</v>
      </c>
      <c r="N6" s="23">
        <v>110.69507613290914</v>
      </c>
    </row>
    <row r="7" spans="1:14">
      <c r="A7" t="str">
        <v>Exxon</v>
      </c>
      <c r="B7" s="1">
        <f>C6</f>
        <v>0.20558999999999999</v>
      </c>
      <c r="C7" s="1">
        <v>1</v>
      </c>
      <c r="D7" s="1">
        <v>0.11522</v>
      </c>
      <c r="E7" s="1">
        <v>0.30248999999999998</v>
      </c>
      <c r="F7" s="1">
        <v>0.21095</v>
      </c>
      <c r="G7" s="1">
        <v>0.56072999999999995</v>
      </c>
      <c r="I7" s="24">
        <v>229.2546277795</v>
      </c>
      <c r="J7" s="4">
        <v>29.760540565576356</v>
      </c>
      <c r="K7" s="4">
        <v>65.337429881259055</v>
      </c>
      <c r="L7" s="4">
        <v>113.58333299859287</v>
      </c>
      <c r="M7" s="4">
        <v>67.826143009044401</v>
      </c>
      <c r="N7" s="25">
        <v>69.895468617329456</v>
      </c>
    </row>
    <row r="8" spans="1:14">
      <c r="A8" t="str">
        <v>General Motors</v>
      </c>
      <c r="B8" s="1">
        <f>D6</f>
        <v>0.21901999999999999</v>
      </c>
      <c r="C8" s="1">
        <f>D7</f>
        <v>0.11522</v>
      </c>
      <c r="D8" s="1">
        <v>1</v>
      </c>
      <c r="E8" s="1">
        <v>0.32525999999999999</v>
      </c>
      <c r="F8" s="1">
        <v>-0.17682</v>
      </c>
      <c r="G8" s="1">
        <v>0.36527999999999999</v>
      </c>
      <c r="I8" s="24">
        <v>472.45185088499994</v>
      </c>
      <c r="J8" s="4">
        <v>61.331030085325764</v>
      </c>
      <c r="K8" s="4">
        <v>134.6484909746718</v>
      </c>
      <c r="L8" s="4">
        <v>234.07447179860603</v>
      </c>
      <c r="M8" s="4">
        <v>139.77727347704675</v>
      </c>
      <c r="N8" s="25">
        <v>144.0417750192286</v>
      </c>
    </row>
    <row r="9" spans="1:14">
      <c r="A9" t="str">
        <v>McDonald's</v>
      </c>
      <c r="B9" s="1">
        <f>E6</f>
        <v>0.43523000000000001</v>
      </c>
      <c r="C9" s="1">
        <f>E7</f>
        <v>0.30248999999999998</v>
      </c>
      <c r="D9" s="1">
        <f>E8</f>
        <v>0.32525999999999999</v>
      </c>
      <c r="E9" s="1">
        <v>1</v>
      </c>
      <c r="F9" s="1">
        <v>0.14953</v>
      </c>
      <c r="G9" s="1">
        <v>0.59082000000000001</v>
      </c>
      <c r="I9" s="24">
        <v>413.30919532199999</v>
      </c>
      <c r="J9" s="4">
        <v>53.653464676563445</v>
      </c>
      <c r="K9" s="4">
        <v>117.79287000742296</v>
      </c>
      <c r="L9" s="4">
        <v>204.77246814311431</v>
      </c>
      <c r="M9" s="4">
        <v>122.27961921809357</v>
      </c>
      <c r="N9" s="25">
        <v>126.01028023158516</v>
      </c>
    </row>
    <row r="10" spans="1:14">
      <c r="A10" t="str">
        <v>Proctor &amp; Gamble</v>
      </c>
      <c r="B10" s="1">
        <f>F6</f>
        <v>0.25849</v>
      </c>
      <c r="C10" s="1">
        <f>F7</f>
        <v>0.21095</v>
      </c>
      <c r="D10" s="1">
        <f>F8</f>
        <v>-0.17682</v>
      </c>
      <c r="E10" s="1">
        <f>F9</f>
        <v>0.14953</v>
      </c>
      <c r="F10" s="1">
        <v>1</v>
      </c>
      <c r="G10" s="1">
        <v>0.55052999999999996</v>
      </c>
      <c r="I10" s="24">
        <v>415.55896604049997</v>
      </c>
      <c r="J10" s="4">
        <v>53.945517200779278</v>
      </c>
      <c r="K10" s="4">
        <v>118.43405329777855</v>
      </c>
      <c r="L10" s="4">
        <v>205.88710848501242</v>
      </c>
      <c r="M10" s="4">
        <v>122.94522528226999</v>
      </c>
      <c r="N10" s="25">
        <v>126.69619344596244</v>
      </c>
    </row>
    <row r="11" spans="1:14" ht="15.95" thickBot="1">
      <c r="A11" t="str">
        <v>S&amp;P 500</v>
      </c>
      <c r="B11" s="1">
        <f>G6</f>
        <v>0.49608999999999998</v>
      </c>
      <c r="C11" s="1">
        <f>G7</f>
        <v>0.56072999999999995</v>
      </c>
      <c r="D11" s="1">
        <f>G8</f>
        <v>0.36527999999999999</v>
      </c>
      <c r="E11" s="1">
        <f>G9</f>
        <v>0.59082000000000001</v>
      </c>
      <c r="F11" s="1">
        <f>G10</f>
        <v>0.55052999999999996</v>
      </c>
      <c r="G11" s="1">
        <v>1</v>
      </c>
      <c r="I11" s="26">
        <v>223.1350685015</v>
      </c>
      <c r="J11" s="27">
        <v>28.966133953590603</v>
      </c>
      <c r="K11" s="27">
        <v>63.593359198354023</v>
      </c>
      <c r="L11" s="27">
        <v>110.55142063978876</v>
      </c>
      <c r="M11" s="27">
        <v>66.015640395587155</v>
      </c>
      <c r="N11" s="28">
        <v>68.029728904198208</v>
      </c>
    </row>
    <row r="13" spans="1:14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</row>
    <row r="14" spans="1:14">
      <c r="A14" t="s">
        <v>10</v>
      </c>
      <c r="B14" s="1">
        <v>0.21</v>
      </c>
      <c r="C14" s="1">
        <v>0.16</v>
      </c>
      <c r="D14" s="1">
        <v>0.21</v>
      </c>
      <c r="E14" s="1">
        <v>0.09</v>
      </c>
      <c r="F14" s="1">
        <v>0.09</v>
      </c>
      <c r="G14" s="1">
        <v>0.24</v>
      </c>
    </row>
    <row r="16" spans="1:14">
      <c r="A16" t="s">
        <v>11</v>
      </c>
      <c r="B16" s="2">
        <v>0.3</v>
      </c>
    </row>
    <row r="17" spans="1:7">
      <c r="A17" t="s">
        <v>12</v>
      </c>
      <c r="B17" s="2">
        <v>13</v>
      </c>
    </row>
    <row r="18" spans="1:7">
      <c r="A18" t="s">
        <v>13</v>
      </c>
      <c r="B18" s="2">
        <v>0.15</v>
      </c>
    </row>
    <row r="19" spans="1:7">
      <c r="A19" t="s">
        <v>14</v>
      </c>
      <c r="B19" s="2">
        <v>0.5</v>
      </c>
    </row>
    <row r="21" spans="1:7">
      <c r="A21" t="s">
        <v>15</v>
      </c>
      <c r="B21" s="2">
        <v>6</v>
      </c>
    </row>
    <row r="23" spans="1:7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7">
      <c r="A24" t="s">
        <v>16</v>
      </c>
      <c r="B24" s="3">
        <v>0.18589749683950912</v>
      </c>
      <c r="C24" s="3">
        <v>1.0000000000000009E-2</v>
      </c>
      <c r="D24" s="3">
        <v>0.06</v>
      </c>
      <c r="E24" s="3">
        <v>0.24</v>
      </c>
      <c r="F24" s="3">
        <v>0.24</v>
      </c>
      <c r="G24" s="3">
        <v>0.26410250316053596</v>
      </c>
    </row>
    <row r="26" spans="1:7"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</row>
    <row r="27" spans="1:7">
      <c r="A27" t="s">
        <v>81</v>
      </c>
      <c r="B27" s="3">
        <v>2.4102503160481851E-2</v>
      </c>
      <c r="C27" s="3">
        <v>0.15</v>
      </c>
      <c r="D27" s="3">
        <v>0.15</v>
      </c>
      <c r="E27" s="3">
        <v>0.15</v>
      </c>
      <c r="F27" s="3">
        <v>0.15</v>
      </c>
      <c r="G27" s="3">
        <v>2.41025031606516E-2</v>
      </c>
    </row>
    <row r="29" spans="1:7">
      <c r="A29" t="s">
        <v>17</v>
      </c>
      <c r="B29" s="19">
        <f>SUMPRODUCT($B$24:$G$24,$B$2:$G$2)</f>
        <v>13.094440999371994</v>
      </c>
    </row>
    <row r="30" spans="1:7">
      <c r="A30" t="s">
        <v>18</v>
      </c>
      <c r="B30" s="4">
        <f>SUMPRODUCT(B24:G24,MMULT(B24:G24,I6:N11))</f>
        <v>168.99999940092516</v>
      </c>
    </row>
    <row r="31" spans="1:7">
      <c r="A31" t="s">
        <v>19</v>
      </c>
      <c r="B31" s="19">
        <f>SQRT(B30)</f>
        <v>12.99999997695866</v>
      </c>
    </row>
    <row r="33" spans="1:4">
      <c r="A33" t="s">
        <v>20</v>
      </c>
      <c r="B33" s="20">
        <f>B29-B19*B27-C27*B19-D27*B19-E27*B19-F27*B19-G27*B19</f>
        <v>12.77033849621143</v>
      </c>
    </row>
    <row r="39" spans="1:4">
      <c r="A39" s="8" t="s">
        <v>21</v>
      </c>
    </row>
    <row r="41" spans="1:4">
      <c r="A41" t="s">
        <v>22</v>
      </c>
      <c r="B41" s="19">
        <f>B30</f>
        <v>168.99999940092516</v>
      </c>
      <c r="C41" s="5" t="s">
        <v>23</v>
      </c>
      <c r="D41" s="13" t="e">
        <f ca="1">_xll.PsiOptParam(140,265)</f>
        <v>#NAME?</v>
      </c>
    </row>
    <row r="43" spans="1:4">
      <c r="A43" s="9" t="s">
        <v>24</v>
      </c>
    </row>
    <row r="44" spans="1:4">
      <c r="A44" t="str" cm="1">
        <f t="array" ref="A44:A49">TRANSPOSE(B23:G23)</f>
        <v>Boeing</v>
      </c>
      <c r="B44" s="4" cm="1">
        <f t="array" ref="B44:B49">TRANSPOSE(B24:G24)</f>
        <v>0.18589749683950912</v>
      </c>
      <c r="C44" s="5" t="s">
        <v>23</v>
      </c>
      <c r="D44" s="13">
        <v>0.3</v>
      </c>
    </row>
    <row r="45" spans="1:4">
      <c r="A45" t="str">
        <v>Exxon</v>
      </c>
      <c r="B45" s="4">
        <v>1.0000000000000009E-2</v>
      </c>
      <c r="C45" s="5" t="s">
        <v>23</v>
      </c>
      <c r="D45" s="13">
        <v>0.3</v>
      </c>
    </row>
    <row r="46" spans="1:4">
      <c r="A46" t="str">
        <v>General Motors</v>
      </c>
      <c r="B46" s="4">
        <v>0.06</v>
      </c>
      <c r="C46" s="5" t="s">
        <v>23</v>
      </c>
      <c r="D46" s="13">
        <v>0.3</v>
      </c>
    </row>
    <row r="47" spans="1:4">
      <c r="A47" t="str">
        <v>McDonald's</v>
      </c>
      <c r="B47" s="4">
        <v>0.24</v>
      </c>
      <c r="C47" s="5" t="s">
        <v>23</v>
      </c>
      <c r="D47" s="13">
        <v>0.3</v>
      </c>
    </row>
    <row r="48" spans="1:4">
      <c r="A48" t="str">
        <v>Proctor &amp; Gamble</v>
      </c>
      <c r="B48" s="4">
        <v>0.24</v>
      </c>
      <c r="C48" s="5" t="s">
        <v>23</v>
      </c>
      <c r="D48" s="13">
        <v>0.3</v>
      </c>
    </row>
    <row r="49" spans="1:4">
      <c r="A49" t="str">
        <v>S&amp;P 500</v>
      </c>
      <c r="B49" s="4">
        <v>0.26410250316053596</v>
      </c>
      <c r="C49" s="5" t="s">
        <v>23</v>
      </c>
      <c r="D49" s="13">
        <v>0.3</v>
      </c>
    </row>
    <row r="51" spans="1:4">
      <c r="A51" t="s">
        <v>25</v>
      </c>
      <c r="B51" s="4">
        <f>SUM(B24:G24)</f>
        <v>1.0000000000000451</v>
      </c>
      <c r="C51" s="5" t="s">
        <v>26</v>
      </c>
      <c r="D51" s="13">
        <v>1</v>
      </c>
    </row>
    <row r="54" spans="1:4">
      <c r="A54" s="9" t="s">
        <v>82</v>
      </c>
    </row>
    <row r="55" spans="1:4">
      <c r="A55" s="8" t="s">
        <v>83</v>
      </c>
    </row>
    <row r="56" spans="1:4">
      <c r="A56" t="str">
        <f>A6</f>
        <v>Boeing</v>
      </c>
      <c r="B56" s="4">
        <f>B24-B14</f>
        <v>-2.4102503160490868E-2</v>
      </c>
      <c r="C56" s="5" t="s">
        <v>23</v>
      </c>
      <c r="D56" s="1">
        <f>$B$18</f>
        <v>0.15</v>
      </c>
    </row>
    <row r="57" spans="1:4">
      <c r="A57" t="str">
        <f t="shared" ref="A57:A61" si="0">A7</f>
        <v>Exxon</v>
      </c>
      <c r="B57" s="4">
        <f>C24-C14</f>
        <v>-0.15</v>
      </c>
      <c r="C57" s="5" t="s">
        <v>23</v>
      </c>
      <c r="D57" s="1">
        <f t="shared" ref="D57:D61" si="1">$B$18</f>
        <v>0.15</v>
      </c>
    </row>
    <row r="58" spans="1:4">
      <c r="A58" t="str">
        <f t="shared" si="0"/>
        <v>General Motors</v>
      </c>
      <c r="B58" s="4">
        <f>D24-D14</f>
        <v>-0.15</v>
      </c>
      <c r="C58" s="5" t="s">
        <v>23</v>
      </c>
      <c r="D58" s="1">
        <f t="shared" si="1"/>
        <v>0.15</v>
      </c>
    </row>
    <row r="59" spans="1:4">
      <c r="A59" t="str">
        <f t="shared" si="0"/>
        <v>McDonald's</v>
      </c>
      <c r="B59" s="4">
        <f>E24-E14</f>
        <v>0.15</v>
      </c>
      <c r="C59" s="5" t="s">
        <v>23</v>
      </c>
      <c r="D59" s="1">
        <f t="shared" si="1"/>
        <v>0.15</v>
      </c>
    </row>
    <row r="60" spans="1:4">
      <c r="A60" t="str">
        <f t="shared" si="0"/>
        <v>Proctor &amp; Gamble</v>
      </c>
      <c r="B60" s="4">
        <f>F24-F14</f>
        <v>0.15</v>
      </c>
      <c r="C60" s="5" t="s">
        <v>23</v>
      </c>
      <c r="D60" s="1">
        <f t="shared" si="1"/>
        <v>0.15</v>
      </c>
    </row>
    <row r="61" spans="1:4">
      <c r="A61" t="str">
        <f t="shared" si="0"/>
        <v>S&amp;P 500</v>
      </c>
      <c r="B61" s="4">
        <f>G24-G14</f>
        <v>2.4102503160535971E-2</v>
      </c>
      <c r="C61" s="5" t="s">
        <v>23</v>
      </c>
      <c r="D61" s="1">
        <f t="shared" si="1"/>
        <v>0.15</v>
      </c>
    </row>
    <row r="63" spans="1:4">
      <c r="A63" s="8" t="s">
        <v>84</v>
      </c>
    </row>
    <row r="64" spans="1:4">
      <c r="A64" t="str" cm="1">
        <f t="array" ref="A64:A69">A56:A61</f>
        <v>Boeing</v>
      </c>
      <c r="B64" s="4">
        <f>B14-B24</f>
        <v>2.4102503160490868E-2</v>
      </c>
      <c r="C64" s="5" t="s">
        <v>23</v>
      </c>
      <c r="D64" s="1">
        <f>$B$18</f>
        <v>0.15</v>
      </c>
    </row>
    <row r="65" spans="1:4">
      <c r="A65" t="str">
        <v>Exxon</v>
      </c>
      <c r="B65" s="4">
        <f>C14-C24</f>
        <v>0.15</v>
      </c>
      <c r="C65" s="5" t="s">
        <v>23</v>
      </c>
      <c r="D65" s="1">
        <f t="shared" ref="D65:D69" si="2">$B$18</f>
        <v>0.15</v>
      </c>
    </row>
    <row r="66" spans="1:4">
      <c r="A66" t="str">
        <v>General Motors</v>
      </c>
      <c r="B66" s="4">
        <f>D14-D24</f>
        <v>0.15</v>
      </c>
      <c r="C66" s="5" t="s">
        <v>23</v>
      </c>
      <c r="D66" s="1">
        <f t="shared" si="2"/>
        <v>0.15</v>
      </c>
    </row>
    <row r="67" spans="1:4">
      <c r="A67" t="str">
        <v>McDonald's</v>
      </c>
      <c r="B67" s="4">
        <f>E14-E24</f>
        <v>-0.15</v>
      </c>
      <c r="C67" s="5" t="s">
        <v>23</v>
      </c>
      <c r="D67" s="1">
        <f t="shared" si="2"/>
        <v>0.15</v>
      </c>
    </row>
    <row r="68" spans="1:4">
      <c r="A68" t="str">
        <v>Proctor &amp; Gamble</v>
      </c>
      <c r="B68" s="4">
        <f>F14-F24</f>
        <v>-0.15</v>
      </c>
      <c r="C68" s="5" t="s">
        <v>23</v>
      </c>
      <c r="D68" s="1">
        <f t="shared" si="2"/>
        <v>0.15</v>
      </c>
    </row>
    <row r="69" spans="1:4">
      <c r="A69" t="str">
        <v>S&amp;P 500</v>
      </c>
      <c r="B69" s="4">
        <f>G14-G24</f>
        <v>-2.4102503160535971E-2</v>
      </c>
      <c r="C69" s="5" t="s">
        <v>23</v>
      </c>
      <c r="D69" s="1">
        <f t="shared" si="2"/>
        <v>0.15</v>
      </c>
    </row>
    <row r="71" spans="1:4">
      <c r="A71" s="8" t="s">
        <v>85</v>
      </c>
    </row>
    <row r="72" spans="1:4">
      <c r="A72" t="s">
        <v>0</v>
      </c>
      <c r="B72" s="4">
        <f>B27</f>
        <v>2.4102503160481851E-2</v>
      </c>
      <c r="C72" s="5" t="s">
        <v>86</v>
      </c>
      <c r="D72" s="1">
        <f>B24-B14</f>
        <v>-2.4102503160490868E-2</v>
      </c>
    </row>
    <row r="73" spans="1:4">
      <c r="A73" t="s">
        <v>0</v>
      </c>
      <c r="B73" s="4">
        <f>B27</f>
        <v>2.4102503160481851E-2</v>
      </c>
      <c r="C73" s="5" t="s">
        <v>86</v>
      </c>
      <c r="D73" s="1">
        <f>B14-B24</f>
        <v>2.4102503160490868E-2</v>
      </c>
    </row>
    <row r="74" spans="1:4">
      <c r="A74" t="s">
        <v>1</v>
      </c>
      <c r="B74" s="4">
        <f>C27</f>
        <v>0.15</v>
      </c>
      <c r="C74" s="5" t="s">
        <v>86</v>
      </c>
      <c r="D74" s="1">
        <f>C24-C14</f>
        <v>-0.15</v>
      </c>
    </row>
    <row r="75" spans="1:4">
      <c r="A75" t="s">
        <v>1</v>
      </c>
      <c r="B75" s="4">
        <f>C27</f>
        <v>0.15</v>
      </c>
      <c r="C75" s="5" t="s">
        <v>86</v>
      </c>
      <c r="D75" s="1">
        <f>C14-C24</f>
        <v>0.15</v>
      </c>
    </row>
    <row r="76" spans="1:4">
      <c r="A76" t="s">
        <v>2</v>
      </c>
      <c r="B76" s="4">
        <f>D27</f>
        <v>0.15</v>
      </c>
      <c r="C76" s="5" t="s">
        <v>86</v>
      </c>
      <c r="D76" s="1">
        <f>D24-D14</f>
        <v>-0.15</v>
      </c>
    </row>
    <row r="77" spans="1:4">
      <c r="A77" t="s">
        <v>2</v>
      </c>
      <c r="B77" s="4">
        <f>D27</f>
        <v>0.15</v>
      </c>
      <c r="C77" s="5" t="s">
        <v>86</v>
      </c>
      <c r="D77" s="1">
        <f>D14-D24</f>
        <v>0.15</v>
      </c>
    </row>
    <row r="78" spans="1:4">
      <c r="A78" t="s">
        <v>3</v>
      </c>
      <c r="B78" s="4">
        <f>E27</f>
        <v>0.15</v>
      </c>
      <c r="C78" s="5" t="s">
        <v>86</v>
      </c>
      <c r="D78" s="1">
        <f>E24-E14</f>
        <v>0.15</v>
      </c>
    </row>
    <row r="79" spans="1:4">
      <c r="A79" t="s">
        <v>3</v>
      </c>
      <c r="B79" s="4">
        <f>E27</f>
        <v>0.15</v>
      </c>
      <c r="C79" s="5" t="s">
        <v>86</v>
      </c>
      <c r="D79" s="1">
        <f>E14-E24</f>
        <v>-0.15</v>
      </c>
    </row>
    <row r="80" spans="1:4">
      <c r="A80" t="s">
        <v>4</v>
      </c>
      <c r="B80" s="4">
        <f>F27</f>
        <v>0.15</v>
      </c>
      <c r="C80" s="5" t="s">
        <v>86</v>
      </c>
      <c r="D80" s="1">
        <f>F24-F14</f>
        <v>0.15</v>
      </c>
    </row>
    <row r="81" spans="1:4">
      <c r="A81" t="s">
        <v>4</v>
      </c>
      <c r="B81" s="4">
        <f>F27</f>
        <v>0.15</v>
      </c>
      <c r="C81" s="5" t="s">
        <v>86</v>
      </c>
      <c r="D81" s="1">
        <f>F14-F24</f>
        <v>-0.15</v>
      </c>
    </row>
    <row r="82" spans="1:4">
      <c r="A82" t="s">
        <v>5</v>
      </c>
      <c r="B82" s="4">
        <f>G27</f>
        <v>2.41025031606516E-2</v>
      </c>
      <c r="C82" s="5" t="s">
        <v>86</v>
      </c>
      <c r="D82" s="1">
        <f>G24-G14</f>
        <v>2.4102503160535971E-2</v>
      </c>
    </row>
    <row r="83" spans="1:4">
      <c r="A83" t="s">
        <v>5</v>
      </c>
      <c r="B83" s="4">
        <f>G27</f>
        <v>2.41025031606516E-2</v>
      </c>
      <c r="C83" s="5" t="s">
        <v>86</v>
      </c>
      <c r="D83" s="1">
        <f>G14-G24</f>
        <v>-2.4102503160535971E-2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B434-3B89-493F-8A30-70C76E756A6B}">
  <dimension ref="A1:B201"/>
  <sheetViews>
    <sheetView workbookViewId="0">
      <selection activeCell="A201" sqref="A201"/>
    </sheetView>
  </sheetViews>
  <sheetFormatPr defaultRowHeight="15.6"/>
  <cols>
    <col min="1" max="1" width="7.5" bestFit="1" customWidth="1"/>
    <col min="2" max="2" width="6.5" bestFit="1" customWidth="1"/>
  </cols>
  <sheetData>
    <row r="1" spans="1:2" ht="15.95" thickBot="1">
      <c r="A1" s="32" t="s">
        <v>87</v>
      </c>
      <c r="B1" s="32" t="s">
        <v>88</v>
      </c>
    </row>
    <row r="2" spans="1:2">
      <c r="A2" s="30">
        <v>140</v>
      </c>
      <c r="B2" s="30">
        <v>12.670753149403339</v>
      </c>
    </row>
    <row r="3" spans="1:2">
      <c r="A3" s="30">
        <v>140.6281407035176</v>
      </c>
      <c r="B3" s="30">
        <v>12.673350783250624</v>
      </c>
    </row>
    <row r="4" spans="1:2">
      <c r="A4" s="30">
        <v>141.2562814070352</v>
      </c>
      <c r="B4" s="30">
        <v>12.675953998776821</v>
      </c>
    </row>
    <row r="5" spans="1:2">
      <c r="A5" s="30">
        <v>141.8844221105528</v>
      </c>
      <c r="B5" s="30">
        <v>12.678562766467133</v>
      </c>
    </row>
    <row r="6" spans="1:2">
      <c r="A6" s="30">
        <v>142.51256281407041</v>
      </c>
      <c r="B6" s="30">
        <v>12.68117717065558</v>
      </c>
    </row>
    <row r="7" spans="1:2">
      <c r="A7" s="30">
        <v>143.14070351758801</v>
      </c>
      <c r="B7" s="30">
        <v>12.683797148442126</v>
      </c>
    </row>
    <row r="8" spans="1:2">
      <c r="A8" s="30">
        <v>143.76884422110561</v>
      </c>
      <c r="B8" s="30">
        <v>12.686422886855642</v>
      </c>
    </row>
    <row r="9" spans="1:2">
      <c r="A9" s="30">
        <v>144.39698492462321</v>
      </c>
      <c r="B9" s="30">
        <v>12.689054330815644</v>
      </c>
    </row>
    <row r="10" spans="1:2">
      <c r="A10" s="30">
        <v>145.02512562814081</v>
      </c>
      <c r="B10" s="30">
        <v>12.69169153705999</v>
      </c>
    </row>
    <row r="11" spans="1:2">
      <c r="A11" s="30">
        <v>145.65326633165841</v>
      </c>
      <c r="B11" s="30">
        <v>12.694334543631738</v>
      </c>
    </row>
    <row r="12" spans="1:2">
      <c r="A12" s="30">
        <v>146.28140703517602</v>
      </c>
      <c r="B12" s="30">
        <v>12.696983388994182</v>
      </c>
    </row>
    <row r="13" spans="1:2">
      <c r="A13" s="30">
        <v>146.90954773869362</v>
      </c>
      <c r="B13" s="30">
        <v>12.699638112037729</v>
      </c>
    </row>
    <row r="14" spans="1:2">
      <c r="A14" s="30">
        <v>147.53768844221122</v>
      </c>
      <c r="B14" s="30">
        <v>12.70229875208603</v>
      </c>
    </row>
    <row r="15" spans="1:2">
      <c r="A15" s="30">
        <v>148.16582914572882</v>
      </c>
      <c r="B15" s="30">
        <v>12.704965348902096</v>
      </c>
    </row>
    <row r="16" spans="1:2">
      <c r="A16" s="30">
        <v>148.79396984924642</v>
      </c>
      <c r="B16" s="30">
        <v>12.707637942695571</v>
      </c>
    </row>
    <row r="17" spans="1:2">
      <c r="A17" s="30">
        <v>149.42211055276402</v>
      </c>
      <c r="B17" s="30">
        <v>12.710316574130163</v>
      </c>
    </row>
    <row r="18" spans="1:2">
      <c r="A18" s="30">
        <v>150.05025125628163</v>
      </c>
      <c r="B18" s="30">
        <v>12.713001284329838</v>
      </c>
    </row>
    <row r="19" spans="1:2">
      <c r="A19" s="30">
        <v>150.67839195979923</v>
      </c>
      <c r="B19" s="30">
        <v>12.715692117702142</v>
      </c>
    </row>
    <row r="20" spans="1:2">
      <c r="A20" s="30">
        <v>151.30653266331683</v>
      </c>
      <c r="B20" s="30">
        <v>12.718389100395953</v>
      </c>
    </row>
    <row r="21" spans="1:2">
      <c r="A21" s="30">
        <v>151.93467336683443</v>
      </c>
      <c r="B21" s="30">
        <v>12.72109229873629</v>
      </c>
    </row>
    <row r="22" spans="1:2">
      <c r="A22" s="30">
        <v>152.56281407035203</v>
      </c>
      <c r="B22" s="30">
        <v>12.72380174515891</v>
      </c>
    </row>
    <row r="23" spans="1:2">
      <c r="A23" s="30">
        <v>153.19095477386963</v>
      </c>
      <c r="B23" s="30">
        <v>12.72651748319603</v>
      </c>
    </row>
    <row r="24" spans="1:2">
      <c r="A24" s="30">
        <v>153.81909547738724</v>
      </c>
      <c r="B24" s="30">
        <v>12.729239556881828</v>
      </c>
    </row>
    <row r="25" spans="1:2">
      <c r="A25" s="30">
        <v>154.44723618090484</v>
      </c>
      <c r="B25" s="30">
        <v>12.731967995585642</v>
      </c>
    </row>
    <row r="26" spans="1:2">
      <c r="A26" s="30">
        <v>155.07537688442244</v>
      </c>
      <c r="B26" s="30">
        <v>12.734702886517038</v>
      </c>
    </row>
    <row r="27" spans="1:2">
      <c r="A27" s="30">
        <v>155.70351758794004</v>
      </c>
      <c r="B27" s="30">
        <v>12.737444231896619</v>
      </c>
    </row>
    <row r="28" spans="1:2">
      <c r="A28" s="30">
        <v>156.33165829145764</v>
      </c>
      <c r="B28" s="30">
        <v>12.740192106510611</v>
      </c>
    </row>
    <row r="29" spans="1:2">
      <c r="A29" s="30">
        <v>156.95979899497524</v>
      </c>
      <c r="B29" s="30">
        <v>12.742946529162204</v>
      </c>
    </row>
    <row r="30" spans="1:2">
      <c r="A30" s="30">
        <v>157.58793969849285</v>
      </c>
      <c r="B30" s="30">
        <v>12.745707578328631</v>
      </c>
    </row>
    <row r="31" spans="1:2">
      <c r="A31" s="30">
        <v>158.21608040201045</v>
      </c>
      <c r="B31" s="30">
        <v>12.747657107024891</v>
      </c>
    </row>
    <row r="32" spans="1:2">
      <c r="A32" s="30">
        <v>158.84422110552805</v>
      </c>
      <c r="B32" s="30">
        <v>12.74899191810912</v>
      </c>
    </row>
    <row r="33" spans="1:2">
      <c r="A33" s="30">
        <v>159.47236180904565</v>
      </c>
      <c r="B33" s="30">
        <v>12.750325005654418</v>
      </c>
    </row>
    <row r="34" spans="1:2">
      <c r="A34" s="30">
        <v>160.10050251256325</v>
      </c>
      <c r="B34" s="30">
        <v>12.751656376342702</v>
      </c>
    </row>
    <row r="35" spans="1:2">
      <c r="A35" s="30">
        <v>160.72864321608085</v>
      </c>
      <c r="B35" s="30">
        <v>12.752986036222049</v>
      </c>
    </row>
    <row r="36" spans="1:2">
      <c r="A36" s="30">
        <v>161.35678391959846</v>
      </c>
      <c r="B36" s="30">
        <v>12.754313992759311</v>
      </c>
    </row>
    <row r="37" spans="1:2">
      <c r="A37" s="30">
        <v>161.98492462311606</v>
      </c>
      <c r="B37" s="30">
        <v>12.75564025092557</v>
      </c>
    </row>
    <row r="38" spans="1:2">
      <c r="A38" s="30">
        <v>162.61306532663366</v>
      </c>
      <c r="B38" s="30">
        <v>12.756964819371353</v>
      </c>
    </row>
    <row r="39" spans="1:2">
      <c r="A39" s="30">
        <v>163.24120603015126</v>
      </c>
      <c r="B39" s="30">
        <v>12.758287704850275</v>
      </c>
    </row>
    <row r="40" spans="1:2">
      <c r="A40" s="30">
        <v>163.86934673366886</v>
      </c>
      <c r="B40" s="30">
        <v>12.759608911267271</v>
      </c>
    </row>
    <row r="41" spans="1:2">
      <c r="A41" s="30">
        <v>164.49748743718646</v>
      </c>
      <c r="B41" s="30">
        <v>12.760928446785746</v>
      </c>
    </row>
    <row r="42" spans="1:2">
      <c r="A42" s="30">
        <v>165.12562814070407</v>
      </c>
      <c r="B42" s="30">
        <v>12.762246318942642</v>
      </c>
    </row>
    <row r="43" spans="1:2">
      <c r="A43" s="30">
        <v>165.75376884422167</v>
      </c>
      <c r="B43" s="30">
        <v>12.76356252760926</v>
      </c>
    </row>
    <row r="44" spans="1:2">
      <c r="A44" s="30">
        <v>166.38190954773927</v>
      </c>
      <c r="B44" s="30">
        <v>12.764877083295863</v>
      </c>
    </row>
    <row r="45" spans="1:2">
      <c r="A45" s="30">
        <v>167.01005025125687</v>
      </c>
      <c r="B45" s="30">
        <v>12.766189994606039</v>
      </c>
    </row>
    <row r="46" spans="1:2">
      <c r="A46" s="30">
        <v>167.63819095477447</v>
      </c>
      <c r="B46" s="30">
        <v>12.767501265618858</v>
      </c>
    </row>
    <row r="47" spans="1:2">
      <c r="A47" s="30">
        <v>168.26633165829207</v>
      </c>
      <c r="B47" s="30">
        <v>12.768810902470905</v>
      </c>
    </row>
    <row r="48" spans="1:2">
      <c r="A48" s="30">
        <v>168.89447236180968</v>
      </c>
      <c r="B48" s="30">
        <v>12.770118911317848</v>
      </c>
    </row>
    <row r="49" spans="1:2">
      <c r="A49" s="30">
        <v>169.52261306532728</v>
      </c>
      <c r="B49" s="30">
        <v>12.771425298149984</v>
      </c>
    </row>
    <row r="50" spans="1:2">
      <c r="A50" s="30">
        <v>170.15075376884488</v>
      </c>
      <c r="B50" s="30">
        <v>12.772730069548626</v>
      </c>
    </row>
    <row r="51" spans="1:2">
      <c r="A51" s="30">
        <v>170.77889447236248</v>
      </c>
      <c r="B51" s="30">
        <v>12.77403323203372</v>
      </c>
    </row>
    <row r="52" spans="1:2">
      <c r="A52" s="30">
        <v>171.40703517588008</v>
      </c>
      <c r="B52" s="30">
        <v>12.775334786383599</v>
      </c>
    </row>
    <row r="53" spans="1:2">
      <c r="A53" s="30">
        <v>172.03517587939768</v>
      </c>
      <c r="B53" s="30">
        <v>12.776634736471307</v>
      </c>
    </row>
    <row r="54" spans="1:2">
      <c r="A54" s="30">
        <v>172.66331658291529</v>
      </c>
      <c r="B54" s="30">
        <v>12.777933111113573</v>
      </c>
    </row>
    <row r="55" spans="1:2">
      <c r="A55" s="30">
        <v>173.29145728643289</v>
      </c>
      <c r="B55" s="30">
        <v>12.77922989079299</v>
      </c>
    </row>
    <row r="56" spans="1:2">
      <c r="A56" s="30">
        <v>173.91959798995049</v>
      </c>
      <c r="B56" s="30">
        <v>12.780525089899786</v>
      </c>
    </row>
    <row r="57" spans="1:2">
      <c r="A57" s="30">
        <v>174.54773869346809</v>
      </c>
      <c r="B57" s="30">
        <v>12.781818714305718</v>
      </c>
    </row>
    <row r="58" spans="1:2">
      <c r="A58" s="30">
        <v>175.17587939698569</v>
      </c>
      <c r="B58" s="30">
        <v>12.783110772820946</v>
      </c>
    </row>
    <row r="59" spans="1:2">
      <c r="A59" s="30">
        <v>175.80402010050329</v>
      </c>
      <c r="B59" s="30">
        <v>12.784401261304071</v>
      </c>
    </row>
    <row r="60" spans="1:2">
      <c r="A60" s="30">
        <v>176.4321608040209</v>
      </c>
      <c r="B60" s="30">
        <v>12.785690202766244</v>
      </c>
    </row>
    <row r="61" spans="1:2">
      <c r="A61" s="30">
        <v>177.0603015075385</v>
      </c>
      <c r="B61" s="30">
        <v>12.786079578672005</v>
      </c>
    </row>
    <row r="62" spans="1:2">
      <c r="A62" s="30">
        <v>177.6884422110561</v>
      </c>
      <c r="B62" s="30">
        <v>12.786079578672005</v>
      </c>
    </row>
    <row r="63" spans="1:2">
      <c r="A63" s="30">
        <v>178.3165829145737</v>
      </c>
      <c r="B63" s="30">
        <v>12.786079578672005</v>
      </c>
    </row>
    <row r="64" spans="1:2">
      <c r="A64" s="30">
        <v>178.9447236180913</v>
      </c>
      <c r="B64" s="30">
        <v>12.786079578672005</v>
      </c>
    </row>
    <row r="65" spans="1:2">
      <c r="A65" s="30">
        <v>179.5728643216089</v>
      </c>
      <c r="B65" s="30">
        <v>12.786079578672005</v>
      </c>
    </row>
    <row r="66" spans="1:2">
      <c r="A66" s="30">
        <v>180.20100502512651</v>
      </c>
      <c r="B66" s="30">
        <v>12.786079578672005</v>
      </c>
    </row>
    <row r="67" spans="1:2">
      <c r="A67" s="30">
        <v>180.82914572864411</v>
      </c>
      <c r="B67" s="30">
        <v>12.786079578672005</v>
      </c>
    </row>
    <row r="68" spans="1:2">
      <c r="A68" s="30">
        <v>181.45728643216171</v>
      </c>
      <c r="B68" s="30">
        <v>12.786079578672005</v>
      </c>
    </row>
    <row r="69" spans="1:2">
      <c r="A69" s="30">
        <v>182.08542713567931</v>
      </c>
      <c r="B69" s="30">
        <v>12.786079578672005</v>
      </c>
    </row>
    <row r="70" spans="1:2">
      <c r="A70" s="30">
        <v>182.71356783919691</v>
      </c>
      <c r="B70" s="30">
        <v>12.786079578672005</v>
      </c>
    </row>
    <row r="71" spans="1:2">
      <c r="A71" s="30">
        <v>183.34170854271451</v>
      </c>
      <c r="B71" s="30">
        <v>12.786079578672005</v>
      </c>
    </row>
    <row r="72" spans="1:2">
      <c r="A72" s="30">
        <v>183.96984924623212</v>
      </c>
      <c r="B72" s="30">
        <v>12.786079578672005</v>
      </c>
    </row>
    <row r="73" spans="1:2">
      <c r="A73" s="30">
        <v>184.59798994974972</v>
      </c>
      <c r="B73" s="30">
        <v>12.786079578672005</v>
      </c>
    </row>
    <row r="74" spans="1:2">
      <c r="A74" s="30">
        <v>185.22613065326732</v>
      </c>
      <c r="B74" s="30">
        <v>12.786079578672005</v>
      </c>
    </row>
    <row r="75" spans="1:2">
      <c r="A75" s="30">
        <v>185.85427135678492</v>
      </c>
      <c r="B75" s="30">
        <v>12.786079578672005</v>
      </c>
    </row>
    <row r="76" spans="1:2">
      <c r="A76" s="30">
        <v>186.48241206030252</v>
      </c>
      <c r="B76" s="30">
        <v>12.786079578672005</v>
      </c>
    </row>
    <row r="77" spans="1:2">
      <c r="A77" s="30">
        <v>187.11055276382012</v>
      </c>
      <c r="B77" s="30">
        <v>12.786079578672005</v>
      </c>
    </row>
    <row r="78" spans="1:2">
      <c r="A78" s="30">
        <v>187.73869346733773</v>
      </c>
      <c r="B78" s="30">
        <v>12.786079578672005</v>
      </c>
    </row>
    <row r="79" spans="1:2">
      <c r="A79" s="30">
        <v>188.36683417085533</v>
      </c>
      <c r="B79" s="30">
        <v>12.786079578672005</v>
      </c>
    </row>
    <row r="80" spans="1:2">
      <c r="A80" s="30">
        <v>188.99497487437293</v>
      </c>
      <c r="B80" s="30">
        <v>12.786079578672005</v>
      </c>
    </row>
    <row r="81" spans="1:2">
      <c r="A81" s="30">
        <v>189.62311557789053</v>
      </c>
      <c r="B81" s="30">
        <v>12.786079578672005</v>
      </c>
    </row>
    <row r="82" spans="1:2">
      <c r="A82" s="30">
        <v>190.25125628140813</v>
      </c>
      <c r="B82" s="30">
        <v>12.786079578672005</v>
      </c>
    </row>
    <row r="83" spans="1:2">
      <c r="A83" s="30">
        <v>190.87939698492573</v>
      </c>
      <c r="B83" s="30">
        <v>12.786079578672005</v>
      </c>
    </row>
    <row r="84" spans="1:2">
      <c r="A84" s="30">
        <v>191.50753768844334</v>
      </c>
      <c r="B84" s="30">
        <v>12.786079578672005</v>
      </c>
    </row>
    <row r="85" spans="1:2">
      <c r="A85" s="30">
        <v>192.13567839196094</v>
      </c>
      <c r="B85" s="30">
        <v>12.786079578672005</v>
      </c>
    </row>
    <row r="86" spans="1:2">
      <c r="A86" s="30">
        <v>192.76381909547854</v>
      </c>
      <c r="B86" s="30">
        <v>12.786079578672005</v>
      </c>
    </row>
    <row r="87" spans="1:2">
      <c r="A87" s="30">
        <v>193.39195979899614</v>
      </c>
      <c r="B87" s="30">
        <v>12.786079578672005</v>
      </c>
    </row>
    <row r="88" spans="1:2">
      <c r="A88" s="30">
        <v>194.02010050251374</v>
      </c>
      <c r="B88" s="30">
        <v>12.786079578672005</v>
      </c>
    </row>
    <row r="89" spans="1:2">
      <c r="A89" s="30">
        <v>194.64824120603134</v>
      </c>
      <c r="B89" s="30">
        <v>12.786079578672005</v>
      </c>
    </row>
    <row r="90" spans="1:2">
      <c r="A90" s="30">
        <v>195.27638190954895</v>
      </c>
      <c r="B90" s="30">
        <v>12.786079578672005</v>
      </c>
    </row>
    <row r="91" spans="1:2">
      <c r="A91" s="30">
        <v>195.90452261306655</v>
      </c>
      <c r="B91" s="30">
        <v>12.786079578672005</v>
      </c>
    </row>
    <row r="92" spans="1:2">
      <c r="A92" s="30">
        <v>196.53266331658415</v>
      </c>
      <c r="B92" s="30">
        <v>12.786079578672005</v>
      </c>
    </row>
    <row r="93" spans="1:2">
      <c r="A93" s="30">
        <v>197.16080402010175</v>
      </c>
      <c r="B93" s="30">
        <v>12.786079578672005</v>
      </c>
    </row>
    <row r="94" spans="1:2">
      <c r="A94" s="30">
        <v>197.78894472361935</v>
      </c>
      <c r="B94" s="30">
        <v>12.786079578672005</v>
      </c>
    </row>
    <row r="95" spans="1:2">
      <c r="A95" s="30">
        <v>198.41708542713695</v>
      </c>
      <c r="B95" s="30">
        <v>12.786079578672005</v>
      </c>
    </row>
    <row r="96" spans="1:2">
      <c r="A96" s="30">
        <v>199.04522613065456</v>
      </c>
      <c r="B96" s="30">
        <v>12.786079578672005</v>
      </c>
    </row>
    <row r="97" spans="1:2">
      <c r="A97" s="30">
        <v>199.67336683417216</v>
      </c>
      <c r="B97" s="30">
        <v>12.786079578672005</v>
      </c>
    </row>
    <row r="98" spans="1:2">
      <c r="A98" s="30">
        <v>200.30150753768976</v>
      </c>
      <c r="B98" s="30">
        <v>12.786079578672005</v>
      </c>
    </row>
    <row r="99" spans="1:2">
      <c r="A99" s="30">
        <v>200.92964824120736</v>
      </c>
      <c r="B99" s="30">
        <v>12.786079578672005</v>
      </c>
    </row>
    <row r="100" spans="1:2">
      <c r="A100" s="30">
        <v>201.55778894472496</v>
      </c>
      <c r="B100" s="30">
        <v>12.786079578672005</v>
      </c>
    </row>
    <row r="101" spans="1:2">
      <c r="A101" s="30">
        <v>202.18592964824256</v>
      </c>
      <c r="B101" s="30">
        <v>12.786079578672005</v>
      </c>
    </row>
    <row r="102" spans="1:2">
      <c r="A102" s="30">
        <v>202.81407035176017</v>
      </c>
      <c r="B102" s="30">
        <v>12.786079578672005</v>
      </c>
    </row>
    <row r="103" spans="1:2">
      <c r="A103" s="30">
        <v>203.44221105527777</v>
      </c>
      <c r="B103" s="30">
        <v>12.786079578672005</v>
      </c>
    </row>
    <row r="104" spans="1:2">
      <c r="A104" s="30">
        <v>204.07035175879537</v>
      </c>
      <c r="B104" s="30">
        <v>12.786079578672005</v>
      </c>
    </row>
    <row r="105" spans="1:2">
      <c r="A105" s="30">
        <v>204.69849246231297</v>
      </c>
      <c r="B105" s="30">
        <v>12.786079578672005</v>
      </c>
    </row>
    <row r="106" spans="1:2">
      <c r="A106" s="30">
        <v>205.32663316583057</v>
      </c>
      <c r="B106" s="30">
        <v>12.786079578672005</v>
      </c>
    </row>
    <row r="107" spans="1:2">
      <c r="A107" s="30">
        <v>205.95477386934817</v>
      </c>
      <c r="B107" s="30">
        <v>12.786079578672005</v>
      </c>
    </row>
    <row r="108" spans="1:2">
      <c r="A108" s="30">
        <v>206.58291457286577</v>
      </c>
      <c r="B108" s="30">
        <v>12.786079578672005</v>
      </c>
    </row>
    <row r="109" spans="1:2">
      <c r="A109" s="30">
        <v>207.21105527638338</v>
      </c>
      <c r="B109" s="30">
        <v>12.786079578672005</v>
      </c>
    </row>
    <row r="110" spans="1:2">
      <c r="A110" s="30">
        <v>207.83919597990098</v>
      </c>
      <c r="B110" s="30">
        <v>12.786079578672005</v>
      </c>
    </row>
    <row r="111" spans="1:2">
      <c r="A111" s="30">
        <v>208.46733668341858</v>
      </c>
      <c r="B111" s="30">
        <v>12.786079578672005</v>
      </c>
    </row>
    <row r="112" spans="1:2">
      <c r="A112" s="30">
        <v>209.09547738693618</v>
      </c>
      <c r="B112" s="30">
        <v>12.786079578672005</v>
      </c>
    </row>
    <row r="113" spans="1:2">
      <c r="A113" s="30">
        <v>209.72361809045378</v>
      </c>
      <c r="B113" s="30">
        <v>12.786079578672005</v>
      </c>
    </row>
    <row r="114" spans="1:2">
      <c r="A114" s="30">
        <v>210.35175879397138</v>
      </c>
      <c r="B114" s="30">
        <v>12.786079578672005</v>
      </c>
    </row>
    <row r="115" spans="1:2">
      <c r="A115" s="30">
        <v>210.97989949748899</v>
      </c>
      <c r="B115" s="30">
        <v>12.786079578672005</v>
      </c>
    </row>
    <row r="116" spans="1:2">
      <c r="A116" s="30">
        <v>211.60804020100659</v>
      </c>
      <c r="B116" s="30">
        <v>12.786079578672005</v>
      </c>
    </row>
    <row r="117" spans="1:2">
      <c r="A117" s="30">
        <v>212.23618090452419</v>
      </c>
      <c r="B117" s="30">
        <v>12.786079578672005</v>
      </c>
    </row>
    <row r="118" spans="1:2">
      <c r="A118" s="30">
        <v>212.86432160804179</v>
      </c>
      <c r="B118" s="30">
        <v>12.786079578672005</v>
      </c>
    </row>
    <row r="119" spans="1:2">
      <c r="A119" s="30">
        <v>213.49246231155939</v>
      </c>
      <c r="B119" s="30">
        <v>12.786079578672005</v>
      </c>
    </row>
    <row r="120" spans="1:2">
      <c r="A120" s="30">
        <v>214.12060301507699</v>
      </c>
      <c r="B120" s="30">
        <v>12.786079578672005</v>
      </c>
    </row>
    <row r="121" spans="1:2">
      <c r="A121" s="30">
        <v>214.7487437185946</v>
      </c>
      <c r="B121" s="30">
        <v>12.786079578672005</v>
      </c>
    </row>
    <row r="122" spans="1:2">
      <c r="A122" s="30">
        <v>215.3768844221122</v>
      </c>
      <c r="B122" s="30">
        <v>12.786079578672005</v>
      </c>
    </row>
    <row r="123" spans="1:2">
      <c r="A123" s="30">
        <v>216.0050251256298</v>
      </c>
      <c r="B123" s="30">
        <v>12.786079578672005</v>
      </c>
    </row>
    <row r="124" spans="1:2">
      <c r="A124" s="30">
        <v>216.6331658291474</v>
      </c>
      <c r="B124" s="30">
        <v>12.786079578672005</v>
      </c>
    </row>
    <row r="125" spans="1:2">
      <c r="A125" s="30">
        <v>217.261306532665</v>
      </c>
      <c r="B125" s="30">
        <v>12.786079578672005</v>
      </c>
    </row>
    <row r="126" spans="1:2">
      <c r="A126" s="30">
        <v>217.8894472361826</v>
      </c>
      <c r="B126" s="30">
        <v>12.786079578672005</v>
      </c>
    </row>
    <row r="127" spans="1:2">
      <c r="A127" s="30">
        <v>218.51758793970021</v>
      </c>
      <c r="B127" s="30">
        <v>12.786079578672005</v>
      </c>
    </row>
    <row r="128" spans="1:2">
      <c r="A128" s="30">
        <v>219.14572864321781</v>
      </c>
      <c r="B128" s="30">
        <v>12.786079578672005</v>
      </c>
    </row>
    <row r="129" spans="1:2">
      <c r="A129" s="30">
        <v>219.77386934673541</v>
      </c>
      <c r="B129" s="30">
        <v>12.786079578672005</v>
      </c>
    </row>
    <row r="130" spans="1:2">
      <c r="A130" s="30">
        <v>220.40201005025301</v>
      </c>
      <c r="B130" s="30">
        <v>12.786079578672005</v>
      </c>
    </row>
    <row r="131" spans="1:2">
      <c r="A131" s="30">
        <v>221.03015075377061</v>
      </c>
      <c r="B131" s="30">
        <v>12.786079578672005</v>
      </c>
    </row>
    <row r="132" spans="1:2">
      <c r="A132" s="30">
        <v>221.65829145728821</v>
      </c>
      <c r="B132" s="30">
        <v>12.786079578672005</v>
      </c>
    </row>
    <row r="133" spans="1:2">
      <c r="A133" s="30">
        <v>222.28643216080582</v>
      </c>
      <c r="B133" s="30">
        <v>12.786079578672005</v>
      </c>
    </row>
    <row r="134" spans="1:2">
      <c r="A134" s="30">
        <v>222.91457286432342</v>
      </c>
      <c r="B134" s="30">
        <v>12.786079578672005</v>
      </c>
    </row>
    <row r="135" spans="1:2">
      <c r="A135" s="30">
        <v>223.54271356784102</v>
      </c>
      <c r="B135" s="30">
        <v>12.786079578672005</v>
      </c>
    </row>
    <row r="136" spans="1:2">
      <c r="A136" s="30">
        <v>224.17085427135862</v>
      </c>
      <c r="B136" s="30">
        <v>12.786079578672005</v>
      </c>
    </row>
    <row r="137" spans="1:2">
      <c r="A137" s="30">
        <v>224.79899497487622</v>
      </c>
      <c r="B137" s="30">
        <v>12.786079578672005</v>
      </c>
    </row>
    <row r="138" spans="1:2">
      <c r="A138" s="30">
        <v>225.42713567839382</v>
      </c>
      <c r="B138" s="30">
        <v>12.786079578672005</v>
      </c>
    </row>
    <row r="139" spans="1:2">
      <c r="A139" s="30">
        <v>226.05527638191143</v>
      </c>
      <c r="B139" s="30">
        <v>12.786079578672005</v>
      </c>
    </row>
    <row r="140" spans="1:2">
      <c r="A140" s="30">
        <v>226.68341708542903</v>
      </c>
      <c r="B140" s="30">
        <v>12.786079578672005</v>
      </c>
    </row>
    <row r="141" spans="1:2">
      <c r="A141" s="30">
        <v>227.31155778894663</v>
      </c>
      <c r="B141" s="30">
        <v>12.786079578672005</v>
      </c>
    </row>
    <row r="142" spans="1:2">
      <c r="A142" s="30">
        <v>227.93969849246423</v>
      </c>
      <c r="B142" s="30">
        <v>12.786079578672005</v>
      </c>
    </row>
    <row r="143" spans="1:2">
      <c r="A143" s="30">
        <v>228.56783919598183</v>
      </c>
      <c r="B143" s="30">
        <v>12.786079578672005</v>
      </c>
    </row>
    <row r="144" spans="1:2">
      <c r="A144" s="30">
        <v>229.19597989949943</v>
      </c>
      <c r="B144" s="30">
        <v>12.786079578672005</v>
      </c>
    </row>
    <row r="145" spans="1:2">
      <c r="A145" s="30">
        <v>229.82412060301704</v>
      </c>
      <c r="B145" s="30">
        <v>12.786079578672005</v>
      </c>
    </row>
    <row r="146" spans="1:2">
      <c r="A146" s="30">
        <v>230.45226130653464</v>
      </c>
      <c r="B146" s="30">
        <v>12.786079578672005</v>
      </c>
    </row>
    <row r="147" spans="1:2">
      <c r="A147" s="30">
        <v>231.08040201005224</v>
      </c>
      <c r="B147" s="30">
        <v>12.786079578672005</v>
      </c>
    </row>
    <row r="148" spans="1:2">
      <c r="A148" s="30">
        <v>231.70854271356984</v>
      </c>
      <c r="B148" s="30">
        <v>12.786079578672005</v>
      </c>
    </row>
    <row r="149" spans="1:2">
      <c r="A149" s="30">
        <v>232.33668341708744</v>
      </c>
      <c r="B149" s="30">
        <v>12.786079578672005</v>
      </c>
    </row>
    <row r="150" spans="1:2">
      <c r="A150" s="30">
        <v>232.96482412060504</v>
      </c>
      <c r="B150" s="30">
        <v>12.786079578672005</v>
      </c>
    </row>
    <row r="151" spans="1:2">
      <c r="A151" s="30">
        <v>233.59296482412265</v>
      </c>
      <c r="B151" s="30">
        <v>12.786079578672005</v>
      </c>
    </row>
    <row r="152" spans="1:2">
      <c r="A152" s="30">
        <v>234.22110552764025</v>
      </c>
      <c r="B152" s="30">
        <v>12.786079578672005</v>
      </c>
    </row>
    <row r="153" spans="1:2">
      <c r="A153" s="30">
        <v>234.84924623115785</v>
      </c>
      <c r="B153" s="30">
        <v>12.786079578672005</v>
      </c>
    </row>
    <row r="154" spans="1:2">
      <c r="A154" s="30">
        <v>235.47738693467545</v>
      </c>
      <c r="B154" s="30">
        <v>12.786079578672005</v>
      </c>
    </row>
    <row r="155" spans="1:2">
      <c r="A155" s="30">
        <v>236.10552763819305</v>
      </c>
      <c r="B155" s="30">
        <v>12.786079578672005</v>
      </c>
    </row>
    <row r="156" spans="1:2">
      <c r="A156" s="30">
        <v>236.73366834171065</v>
      </c>
      <c r="B156" s="30">
        <v>12.786079578672005</v>
      </c>
    </row>
    <row r="157" spans="1:2">
      <c r="A157" s="30">
        <v>237.36180904522826</v>
      </c>
      <c r="B157" s="30">
        <v>12.786079578672005</v>
      </c>
    </row>
    <row r="158" spans="1:2">
      <c r="A158" s="30">
        <v>237.98994974874586</v>
      </c>
      <c r="B158" s="30">
        <v>12.786079578672005</v>
      </c>
    </row>
    <row r="159" spans="1:2">
      <c r="A159" s="30">
        <v>238.61809045226346</v>
      </c>
      <c r="B159" s="30">
        <v>12.786079578672005</v>
      </c>
    </row>
    <row r="160" spans="1:2">
      <c r="A160" s="30">
        <v>239.24623115578106</v>
      </c>
      <c r="B160" s="30">
        <v>12.786079578672005</v>
      </c>
    </row>
    <row r="161" spans="1:2">
      <c r="A161" s="30">
        <v>239.87437185929866</v>
      </c>
      <c r="B161" s="30">
        <v>12.786079578672005</v>
      </c>
    </row>
    <row r="162" spans="1:2">
      <c r="A162" s="30">
        <v>240.50251256281626</v>
      </c>
      <c r="B162" s="30">
        <v>12.786079578672005</v>
      </c>
    </row>
    <row r="163" spans="1:2">
      <c r="A163" s="30">
        <v>241.13065326633387</v>
      </c>
      <c r="B163" s="30">
        <v>12.786079578672005</v>
      </c>
    </row>
    <row r="164" spans="1:2">
      <c r="A164" s="30">
        <v>241.75879396985147</v>
      </c>
      <c r="B164" s="30">
        <v>12.786079578672005</v>
      </c>
    </row>
    <row r="165" spans="1:2">
      <c r="A165" s="30">
        <v>242.38693467336907</v>
      </c>
      <c r="B165" s="30">
        <v>12.786079578672005</v>
      </c>
    </row>
    <row r="166" spans="1:2">
      <c r="A166" s="30">
        <v>243.01507537688667</v>
      </c>
      <c r="B166" s="30">
        <v>12.786079578672005</v>
      </c>
    </row>
    <row r="167" spans="1:2">
      <c r="A167" s="30">
        <v>243.64321608040427</v>
      </c>
      <c r="B167" s="30">
        <v>12.786079578672005</v>
      </c>
    </row>
    <row r="168" spans="1:2">
      <c r="A168" s="30">
        <v>244.27135678392187</v>
      </c>
      <c r="B168" s="30">
        <v>12.786079578672005</v>
      </c>
    </row>
    <row r="169" spans="1:2">
      <c r="A169" s="30">
        <v>244.89949748743948</v>
      </c>
      <c r="B169" s="30">
        <v>12.786079578672005</v>
      </c>
    </row>
    <row r="170" spans="1:2">
      <c r="A170" s="30">
        <v>245.52763819095708</v>
      </c>
      <c r="B170" s="30">
        <v>12.786079578672005</v>
      </c>
    </row>
    <row r="171" spans="1:2">
      <c r="A171" s="30">
        <v>246.15577889447468</v>
      </c>
      <c r="B171" s="30">
        <v>12.786079578672005</v>
      </c>
    </row>
    <row r="172" spans="1:2">
      <c r="A172" s="30">
        <v>246.78391959799228</v>
      </c>
      <c r="B172" s="30">
        <v>12.786079578672005</v>
      </c>
    </row>
    <row r="173" spans="1:2">
      <c r="A173" s="30">
        <v>247.41206030150988</v>
      </c>
      <c r="B173" s="30">
        <v>12.786079578672005</v>
      </c>
    </row>
    <row r="174" spans="1:2">
      <c r="A174" s="30">
        <v>248.04020100502748</v>
      </c>
      <c r="B174" s="30">
        <v>12.786079578672005</v>
      </c>
    </row>
    <row r="175" spans="1:2">
      <c r="A175" s="30">
        <v>248.66834170854509</v>
      </c>
      <c r="B175" s="30">
        <v>12.786079578672005</v>
      </c>
    </row>
    <row r="176" spans="1:2">
      <c r="A176" s="30">
        <v>249.29648241206269</v>
      </c>
      <c r="B176" s="30">
        <v>12.786079578672005</v>
      </c>
    </row>
    <row r="177" spans="1:2">
      <c r="A177" s="30">
        <v>249.92462311558029</v>
      </c>
      <c r="B177" s="30">
        <v>12.786079578672005</v>
      </c>
    </row>
    <row r="178" spans="1:2">
      <c r="A178" s="30">
        <v>250.55276381909789</v>
      </c>
      <c r="B178" s="30">
        <v>12.786079578672005</v>
      </c>
    </row>
    <row r="179" spans="1:2">
      <c r="A179" s="30">
        <v>251.18090452261549</v>
      </c>
      <c r="B179" s="30">
        <v>12.786079578672005</v>
      </c>
    </row>
    <row r="180" spans="1:2">
      <c r="A180" s="30">
        <v>251.80904522613309</v>
      </c>
      <c r="B180" s="30">
        <v>12.786079578672005</v>
      </c>
    </row>
    <row r="181" spans="1:2">
      <c r="A181" s="30">
        <v>252.4371859296507</v>
      </c>
      <c r="B181" s="30">
        <v>12.786079578672005</v>
      </c>
    </row>
    <row r="182" spans="1:2">
      <c r="A182" s="30">
        <v>253.0653266331683</v>
      </c>
      <c r="B182" s="30">
        <v>12.786079578672005</v>
      </c>
    </row>
    <row r="183" spans="1:2">
      <c r="A183" s="30">
        <v>253.6934673366859</v>
      </c>
      <c r="B183" s="30">
        <v>12.786079578672005</v>
      </c>
    </row>
    <row r="184" spans="1:2">
      <c r="A184" s="30">
        <v>254.3216080402035</v>
      </c>
      <c r="B184" s="30">
        <v>12.786079578672005</v>
      </c>
    </row>
    <row r="185" spans="1:2">
      <c r="A185" s="30">
        <v>254.9497487437211</v>
      </c>
      <c r="B185" s="30">
        <v>12.786079578672005</v>
      </c>
    </row>
    <row r="186" spans="1:2">
      <c r="A186" s="30">
        <v>255.5778894472387</v>
      </c>
      <c r="B186" s="30">
        <v>12.786079578672005</v>
      </c>
    </row>
    <row r="187" spans="1:2">
      <c r="A187" s="30">
        <v>256.20603015075631</v>
      </c>
      <c r="B187" s="30">
        <v>12.786079578672005</v>
      </c>
    </row>
    <row r="188" spans="1:2">
      <c r="A188" s="30">
        <v>256.83417085427391</v>
      </c>
      <c r="B188" s="30">
        <v>12.786079578672005</v>
      </c>
    </row>
    <row r="189" spans="1:2">
      <c r="A189" s="30">
        <v>257.46231155779151</v>
      </c>
      <c r="B189" s="30">
        <v>12.786079578672005</v>
      </c>
    </row>
    <row r="190" spans="1:2">
      <c r="A190" s="30">
        <v>258.09045226130911</v>
      </c>
      <c r="B190" s="30">
        <v>12.786079578672005</v>
      </c>
    </row>
    <row r="191" spans="1:2">
      <c r="A191" s="30">
        <v>258.71859296482671</v>
      </c>
      <c r="B191" s="30">
        <v>12.786079578672005</v>
      </c>
    </row>
    <row r="192" spans="1:2">
      <c r="A192" s="30">
        <v>259.34673366834431</v>
      </c>
      <c r="B192" s="30">
        <v>12.786079578672005</v>
      </c>
    </row>
    <row r="193" spans="1:2">
      <c r="A193" s="30">
        <v>259.97487437186192</v>
      </c>
      <c r="B193" s="30">
        <v>12.786079578672005</v>
      </c>
    </row>
    <row r="194" spans="1:2">
      <c r="A194" s="30">
        <v>260.60301507537952</v>
      </c>
      <c r="B194" s="30">
        <v>12.786079578672005</v>
      </c>
    </row>
    <row r="195" spans="1:2">
      <c r="A195" s="30">
        <v>261.23115577889712</v>
      </c>
      <c r="B195" s="30">
        <v>12.786079578672005</v>
      </c>
    </row>
    <row r="196" spans="1:2">
      <c r="A196" s="30">
        <v>261.85929648241472</v>
      </c>
      <c r="B196" s="30">
        <v>12.786079578672005</v>
      </c>
    </row>
    <row r="197" spans="1:2">
      <c r="A197" s="30">
        <v>262.48743718593232</v>
      </c>
      <c r="B197" s="30">
        <v>12.786079578672005</v>
      </c>
    </row>
    <row r="198" spans="1:2">
      <c r="A198" s="30">
        <v>263.11557788944992</v>
      </c>
      <c r="B198" s="30">
        <v>12.786079578672005</v>
      </c>
    </row>
    <row r="199" spans="1:2">
      <c r="A199" s="30">
        <v>263.74371859296753</v>
      </c>
      <c r="B199" s="30">
        <v>12.786079578672005</v>
      </c>
    </row>
    <row r="200" spans="1:2">
      <c r="A200" s="30">
        <v>264.37185929648513</v>
      </c>
      <c r="B200" s="30">
        <v>12.786079578672005</v>
      </c>
    </row>
    <row r="201" spans="1:2" ht="15.95" thickBot="1">
      <c r="A201" s="31">
        <v>265.00000000000273</v>
      </c>
      <c r="B201" s="31">
        <v>12.786079578672005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1917-7603-4D94-AFD0-DC62B47A0A44}">
  <dimension ref="A1:G55"/>
  <sheetViews>
    <sheetView topLeftCell="A13" zoomScale="89" zoomScaleNormal="85" workbookViewId="0">
      <selection activeCell="B50" sqref="B50"/>
    </sheetView>
  </sheetViews>
  <sheetFormatPr defaultColWidth="10.75" defaultRowHeight="15.6"/>
  <cols>
    <col min="1" max="1" width="26.875" customWidth="1"/>
    <col min="2" max="3" width="8.75" bestFit="1" customWidth="1"/>
    <col min="4" max="4" width="13" bestFit="1" customWidth="1"/>
    <col min="5" max="5" width="10.25" bestFit="1" customWidth="1"/>
    <col min="6" max="6" width="14.75" bestFit="1" customWidth="1"/>
    <col min="7" max="7" width="8.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12.69604</v>
      </c>
      <c r="C2" s="1">
        <v>9.9216999999999995</v>
      </c>
      <c r="D2" s="1">
        <v>11.80725</v>
      </c>
      <c r="E2" s="1">
        <v>13.54907</v>
      </c>
      <c r="F2" s="1">
        <v>13.459059999999999</v>
      </c>
      <c r="G2" s="1">
        <v>13.042949999999999</v>
      </c>
    </row>
    <row r="3" spans="1:7">
      <c r="A3" t="s">
        <v>7</v>
      </c>
      <c r="B3" s="1">
        <v>19.054549999999999</v>
      </c>
      <c r="C3" s="1">
        <v>12.03149</v>
      </c>
      <c r="D3" s="1">
        <v>24.794699999999999</v>
      </c>
      <c r="E3" s="1">
        <v>21.690840000000001</v>
      </c>
      <c r="F3" s="1">
        <v>21.808910000000001</v>
      </c>
      <c r="G3" s="1">
        <v>11.710330000000001</v>
      </c>
    </row>
    <row r="5" spans="1:7">
      <c r="A5" t="s">
        <v>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>
      <c r="A6" t="str" cm="1">
        <f t="array" ref="A6:A11">TRANSPOSE(B5:G5)</f>
        <v>Boeing</v>
      </c>
      <c r="B6" s="1">
        <v>1</v>
      </c>
      <c r="C6" s="1">
        <v>0.20558999999999999</v>
      </c>
      <c r="D6" s="1">
        <v>0.21901999999999999</v>
      </c>
      <c r="E6" s="1">
        <v>0.43523000000000001</v>
      </c>
      <c r="F6" s="1">
        <v>0.25849</v>
      </c>
      <c r="G6" s="1">
        <v>0.49608999999999998</v>
      </c>
    </row>
    <row r="7" spans="1:7">
      <c r="A7" t="str">
        <v>Exxon</v>
      </c>
      <c r="B7" s="1">
        <f>C6</f>
        <v>0.20558999999999999</v>
      </c>
      <c r="C7" s="1">
        <v>1</v>
      </c>
      <c r="D7" s="1">
        <v>0.11522</v>
      </c>
      <c r="E7" s="1">
        <v>0.30248999999999998</v>
      </c>
      <c r="F7" s="1">
        <v>0.21095</v>
      </c>
      <c r="G7" s="1">
        <v>0.56072999999999995</v>
      </c>
    </row>
    <row r="8" spans="1:7">
      <c r="A8" t="str">
        <v>General Motors</v>
      </c>
      <c r="B8" s="1">
        <f>D6</f>
        <v>0.21901999999999999</v>
      </c>
      <c r="C8" s="1">
        <f>D7</f>
        <v>0.11522</v>
      </c>
      <c r="D8" s="1">
        <v>1</v>
      </c>
      <c r="E8" s="1">
        <v>0.32525999999999999</v>
      </c>
      <c r="F8" s="1">
        <v>-0.17682</v>
      </c>
      <c r="G8" s="1">
        <v>0.36527999999999999</v>
      </c>
    </row>
    <row r="9" spans="1:7">
      <c r="A9" t="str">
        <v>McDonald's</v>
      </c>
      <c r="B9" s="1">
        <f>E6</f>
        <v>0.43523000000000001</v>
      </c>
      <c r="C9" s="1">
        <f>E7</f>
        <v>0.30248999999999998</v>
      </c>
      <c r="D9" s="1">
        <f>E8</f>
        <v>0.32525999999999999</v>
      </c>
      <c r="E9" s="1">
        <v>1</v>
      </c>
      <c r="F9" s="1">
        <v>0.14953</v>
      </c>
      <c r="G9" s="1">
        <v>0.59082000000000001</v>
      </c>
    </row>
    <row r="10" spans="1:7">
      <c r="A10" t="str">
        <v>Proctor &amp; Gamble</v>
      </c>
      <c r="B10" s="1">
        <f>F6</f>
        <v>0.25849</v>
      </c>
      <c r="C10" s="1">
        <f>F7</f>
        <v>0.21095</v>
      </c>
      <c r="D10" s="1">
        <f>F8</f>
        <v>-0.17682</v>
      </c>
      <c r="E10" s="1">
        <f>F9</f>
        <v>0.14953</v>
      </c>
      <c r="F10" s="1">
        <v>1</v>
      </c>
      <c r="G10" s="1">
        <v>0.55052999999999996</v>
      </c>
    </row>
    <row r="11" spans="1:7">
      <c r="A11" t="str">
        <v>S&amp;P 500</v>
      </c>
      <c r="B11" s="1">
        <f>G6</f>
        <v>0.49608999999999998</v>
      </c>
      <c r="C11" s="1">
        <f>G7</f>
        <v>0.56072999999999995</v>
      </c>
      <c r="D11" s="1">
        <f>G8</f>
        <v>0.36527999999999999</v>
      </c>
      <c r="E11" s="1">
        <f>G9</f>
        <v>0.59082000000000001</v>
      </c>
      <c r="F11" s="1">
        <f>G10</f>
        <v>0.55052999999999996</v>
      </c>
      <c r="G11" s="1">
        <v>1</v>
      </c>
    </row>
    <row r="13" spans="1:7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</row>
    <row r="14" spans="1:7">
      <c r="A14" t="s">
        <v>10</v>
      </c>
      <c r="B14" s="1">
        <v>0.21</v>
      </c>
      <c r="C14" s="1">
        <v>0.16</v>
      </c>
      <c r="D14" s="1">
        <v>0.21</v>
      </c>
      <c r="E14" s="1">
        <v>0.09</v>
      </c>
      <c r="F14" s="1">
        <v>0.09</v>
      </c>
      <c r="G14" s="1">
        <v>0.24</v>
      </c>
    </row>
    <row r="16" spans="1:7">
      <c r="A16" t="s">
        <v>11</v>
      </c>
      <c r="B16" s="2">
        <v>0.3</v>
      </c>
    </row>
    <row r="17" spans="1:7">
      <c r="A17" t="s">
        <v>12</v>
      </c>
      <c r="B17" s="2">
        <v>13</v>
      </c>
    </row>
    <row r="18" spans="1:7">
      <c r="A18" t="s">
        <v>13</v>
      </c>
      <c r="B18" s="2">
        <v>0.15</v>
      </c>
    </row>
    <row r="19" spans="1:7">
      <c r="A19" t="s">
        <v>14</v>
      </c>
      <c r="B19" s="2">
        <v>0.5</v>
      </c>
    </row>
    <row r="21" spans="1:7">
      <c r="A21" t="s">
        <v>15</v>
      </c>
      <c r="B21" s="2">
        <v>6</v>
      </c>
    </row>
    <row r="23" spans="1:7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7">
      <c r="A24" t="s">
        <v>16</v>
      </c>
      <c r="B24" s="3">
        <v>2.3804879850964647E-2</v>
      </c>
      <c r="C24" s="3">
        <v>2.1410095260643889E-2</v>
      </c>
      <c r="D24" s="3">
        <v>6.7352199414943567E-2</v>
      </c>
      <c r="E24" s="3">
        <v>3.167335449332026E-2</v>
      </c>
      <c r="F24" s="3">
        <v>7.8045825099384097E-2</v>
      </c>
      <c r="G24" s="3">
        <v>0</v>
      </c>
    </row>
    <row r="26" spans="1:7">
      <c r="A26" t="s">
        <v>89</v>
      </c>
      <c r="B26" s="7">
        <f>SUMPRODUCT($B$24:$G$24,$B$2:$G$2)/100</f>
        <v>2.7894644453995907E-2</v>
      </c>
    </row>
    <row r="27" spans="1:7">
      <c r="A27" t="s">
        <v>18</v>
      </c>
      <c r="B27" s="4">
        <f>SUMPRODUCT(B24:G24,MMULT(B24:G24,B6:G11))</f>
        <v>1.6900014740211796E-2</v>
      </c>
    </row>
    <row r="28" spans="1:7">
      <c r="A28" t="s">
        <v>19</v>
      </c>
      <c r="B28" s="6">
        <f>SQRT(B27)</f>
        <v>0.13000005669310993</v>
      </c>
    </row>
    <row r="30" spans="1:7">
      <c r="A30" t="s">
        <v>20</v>
      </c>
      <c r="B30" s="10">
        <f>B26</f>
        <v>2.7894644453995907E-2</v>
      </c>
    </row>
    <row r="36" spans="1:4">
      <c r="A36" s="8" t="s">
        <v>21</v>
      </c>
    </row>
    <row r="38" spans="1:4">
      <c r="A38" t="s">
        <v>90</v>
      </c>
      <c r="B38" s="12">
        <f>B28</f>
        <v>0.13000005669310993</v>
      </c>
      <c r="C38" s="5" t="s">
        <v>23</v>
      </c>
      <c r="D38" s="11">
        <v>0.13</v>
      </c>
    </row>
    <row r="40" spans="1:4">
      <c r="A40" s="9" t="s">
        <v>24</v>
      </c>
    </row>
    <row r="41" spans="1:4">
      <c r="A41" t="str" cm="1">
        <f t="array" ref="A41:A46">TRANSPOSE(B23:G23)</f>
        <v>Boeing</v>
      </c>
      <c r="B41" s="4" cm="1">
        <f t="array" ref="B41:B46">TRANSPOSE(B24:G24)</f>
        <v>2.3804879850964647E-2</v>
      </c>
      <c r="C41" s="5" t="s">
        <v>23</v>
      </c>
      <c r="D41" s="13">
        <v>0.3</v>
      </c>
    </row>
    <row r="42" spans="1:4">
      <c r="A42" t="str">
        <v>Exxon</v>
      </c>
      <c r="B42" s="4">
        <v>2.1410095260643889E-2</v>
      </c>
      <c r="C42" s="5" t="s">
        <v>23</v>
      </c>
      <c r="D42" s="13">
        <v>0.3</v>
      </c>
    </row>
    <row r="43" spans="1:4">
      <c r="A43" t="str">
        <v>General Motors</v>
      </c>
      <c r="B43" s="4">
        <v>6.7352199414943567E-2</v>
      </c>
      <c r="C43" s="5" t="s">
        <v>23</v>
      </c>
      <c r="D43" s="13">
        <v>0.3</v>
      </c>
    </row>
    <row r="44" spans="1:4">
      <c r="A44" t="str">
        <v>McDonald's</v>
      </c>
      <c r="B44" s="4">
        <v>3.167335449332026E-2</v>
      </c>
      <c r="C44" s="5" t="s">
        <v>23</v>
      </c>
      <c r="D44" s="13">
        <v>0.3</v>
      </c>
    </row>
    <row r="45" spans="1:4">
      <c r="A45" t="str">
        <v>Proctor &amp; Gamble</v>
      </c>
      <c r="B45" s="4">
        <v>7.8045825099384097E-2</v>
      </c>
      <c r="C45" s="5" t="s">
        <v>23</v>
      </c>
      <c r="D45" s="13">
        <v>0.3</v>
      </c>
    </row>
    <row r="46" spans="1:4">
      <c r="A46" t="str">
        <v>S&amp;P 500</v>
      </c>
      <c r="B46" s="4">
        <v>0</v>
      </c>
      <c r="C46" s="5" t="s">
        <v>23</v>
      </c>
      <c r="D46" s="13">
        <v>0.3</v>
      </c>
    </row>
    <row r="49" spans="1:4">
      <c r="A49" s="9" t="s">
        <v>91</v>
      </c>
    </row>
    <row r="50" spans="1:4">
      <c r="A50" t="str" cm="1">
        <f t="array" ref="A50:A55">TRANSPOSE(B23:G23)</f>
        <v>Boeing</v>
      </c>
      <c r="B50" s="4">
        <f>ABS(B24-B14)</f>
        <v>0.18619512014903533</v>
      </c>
      <c r="C50" s="5" t="s">
        <v>23</v>
      </c>
      <c r="D50" s="2">
        <v>0.15</v>
      </c>
    </row>
    <row r="51" spans="1:4">
      <c r="A51" t="str">
        <v>Exxon</v>
      </c>
      <c r="B51" s="4">
        <f>ABS(C14-C24)</f>
        <v>0.13858990473935612</v>
      </c>
      <c r="C51" s="5" t="s">
        <v>23</v>
      </c>
      <c r="D51" s="2">
        <v>0.15</v>
      </c>
    </row>
    <row r="52" spans="1:4">
      <c r="A52" t="str">
        <v>General Motors</v>
      </c>
      <c r="B52" s="4">
        <f>ABS(D14-D24)</f>
        <v>0.14264780058505644</v>
      </c>
      <c r="C52" s="5" t="s">
        <v>23</v>
      </c>
      <c r="D52" s="2">
        <v>0.15</v>
      </c>
    </row>
    <row r="53" spans="1:4">
      <c r="A53" t="str">
        <v>McDonald's</v>
      </c>
      <c r="B53" s="4">
        <f>ABS(E14-E24)</f>
        <v>5.8326645506679736E-2</v>
      </c>
      <c r="C53" s="5" t="s">
        <v>23</v>
      </c>
      <c r="D53" s="2">
        <v>0.15</v>
      </c>
    </row>
    <row r="54" spans="1:4">
      <c r="A54" t="str">
        <v>Proctor &amp; Gamble</v>
      </c>
      <c r="B54" s="4">
        <f>ABS(F14-F24)</f>
        <v>1.1954174900615899E-2</v>
      </c>
      <c r="C54" s="5" t="s">
        <v>23</v>
      </c>
      <c r="D54" s="2">
        <v>0.15</v>
      </c>
    </row>
    <row r="55" spans="1:4">
      <c r="A55" t="str">
        <v>S&amp;P 500</v>
      </c>
      <c r="B55" s="4">
        <f>ABS(G14-G24)</f>
        <v>0.24</v>
      </c>
      <c r="C55" s="5" t="s">
        <v>23</v>
      </c>
      <c r="D55" s="2">
        <v>0.15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51AE-8394-4E9E-B005-F045E4F83C07}">
  <dimension ref="A1:J54"/>
  <sheetViews>
    <sheetView topLeftCell="A7" zoomScale="89" zoomScaleNormal="85" workbookViewId="0">
      <selection activeCell="F46" sqref="F46"/>
    </sheetView>
  </sheetViews>
  <sheetFormatPr defaultColWidth="10.75" defaultRowHeight="15.6"/>
  <cols>
    <col min="1" max="1" width="26.875" customWidth="1"/>
    <col min="2" max="3" width="8.75" bestFit="1" customWidth="1"/>
    <col min="4" max="4" width="13" bestFit="1" customWidth="1"/>
    <col min="5" max="5" width="10.25" bestFit="1" customWidth="1"/>
    <col min="6" max="6" width="14.75" bestFit="1" customWidth="1"/>
    <col min="7" max="7" width="8.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12.69604</v>
      </c>
      <c r="C2" s="1">
        <v>9.9216999999999995</v>
      </c>
      <c r="D2" s="1">
        <v>11.80725</v>
      </c>
      <c r="E2" s="1">
        <v>13.54907</v>
      </c>
      <c r="F2" s="1">
        <v>13.459059999999999</v>
      </c>
      <c r="G2" s="1">
        <v>13.042949999999999</v>
      </c>
    </row>
    <row r="3" spans="1:7">
      <c r="A3" t="s">
        <v>7</v>
      </c>
      <c r="B3" s="1">
        <v>19.054549999999999</v>
      </c>
      <c r="C3" s="1">
        <v>12.03149</v>
      </c>
      <c r="D3" s="1">
        <v>24.794699999999999</v>
      </c>
      <c r="E3" s="1">
        <v>21.690840000000001</v>
      </c>
      <c r="F3" s="1">
        <v>21.808910000000001</v>
      </c>
      <c r="G3" s="1">
        <v>11.710330000000001</v>
      </c>
    </row>
    <row r="5" spans="1:7">
      <c r="A5" t="s">
        <v>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>
      <c r="A6" t="str" cm="1">
        <f t="array" ref="A6:A11">TRANSPOSE(B5:G5)</f>
        <v>Boeing</v>
      </c>
      <c r="B6" s="1">
        <v>1</v>
      </c>
      <c r="C6" s="1">
        <v>0.20558999999999999</v>
      </c>
      <c r="D6" s="1">
        <v>0.21901999999999999</v>
      </c>
      <c r="E6" s="1">
        <v>0.43523000000000001</v>
      </c>
      <c r="F6" s="1">
        <v>0.25849</v>
      </c>
      <c r="G6" s="1">
        <v>0.49608999999999998</v>
      </c>
    </row>
    <row r="7" spans="1:7">
      <c r="A7" t="str">
        <v>Exxon</v>
      </c>
      <c r="B7" s="1">
        <f>C6</f>
        <v>0.20558999999999999</v>
      </c>
      <c r="C7" s="1">
        <v>1</v>
      </c>
      <c r="D7" s="1">
        <v>0.11522</v>
      </c>
      <c r="E7" s="1">
        <v>0.30248999999999998</v>
      </c>
      <c r="F7" s="1">
        <v>0.21095</v>
      </c>
      <c r="G7" s="1">
        <v>0.56072999999999995</v>
      </c>
    </row>
    <row r="8" spans="1:7">
      <c r="A8" t="str">
        <v>General Motors</v>
      </c>
      <c r="B8" s="1">
        <f>D6</f>
        <v>0.21901999999999999</v>
      </c>
      <c r="C8" s="1">
        <f>D7</f>
        <v>0.11522</v>
      </c>
      <c r="D8" s="1">
        <v>1</v>
      </c>
      <c r="E8" s="1">
        <v>0.32525999999999999</v>
      </c>
      <c r="F8" s="1">
        <v>-0.17682</v>
      </c>
      <c r="G8" s="1">
        <v>0.36527999999999999</v>
      </c>
    </row>
    <row r="9" spans="1:7">
      <c r="A9" t="str">
        <v>McDonald's</v>
      </c>
      <c r="B9" s="1">
        <f>E6</f>
        <v>0.43523000000000001</v>
      </c>
      <c r="C9" s="1">
        <f>E7</f>
        <v>0.30248999999999998</v>
      </c>
      <c r="D9" s="1">
        <f>E8</f>
        <v>0.32525999999999999</v>
      </c>
      <c r="E9" s="1">
        <v>1</v>
      </c>
      <c r="F9" s="1">
        <v>0.14953</v>
      </c>
      <c r="G9" s="1">
        <v>0.59082000000000001</v>
      </c>
    </row>
    <row r="10" spans="1:7">
      <c r="A10" t="str">
        <v>Proctor &amp; Gamble</v>
      </c>
      <c r="B10" s="1">
        <f>F6</f>
        <v>0.25849</v>
      </c>
      <c r="C10" s="1">
        <f>F7</f>
        <v>0.21095</v>
      </c>
      <c r="D10" s="1">
        <f>F8</f>
        <v>-0.17682</v>
      </c>
      <c r="E10" s="1">
        <f>F9</f>
        <v>0.14953</v>
      </c>
      <c r="F10" s="1">
        <v>1</v>
      </c>
      <c r="G10" s="1">
        <v>0.55052999999999996</v>
      </c>
    </row>
    <row r="11" spans="1:7">
      <c r="A11" t="str">
        <v>S&amp;P 500</v>
      </c>
      <c r="B11" s="1">
        <f>G6</f>
        <v>0.49608999999999998</v>
      </c>
      <c r="C11" s="1">
        <f>G7</f>
        <v>0.56072999999999995</v>
      </c>
      <c r="D11" s="1">
        <f>G8</f>
        <v>0.36527999999999999</v>
      </c>
      <c r="E11" s="1">
        <f>G9</f>
        <v>0.59082000000000001</v>
      </c>
      <c r="F11" s="1">
        <f>G10</f>
        <v>0.55052999999999996</v>
      </c>
      <c r="G11" s="1">
        <v>1</v>
      </c>
    </row>
    <row r="13" spans="1:7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</row>
    <row r="14" spans="1:7">
      <c r="A14" t="s">
        <v>10</v>
      </c>
      <c r="B14" s="1">
        <v>0.21</v>
      </c>
      <c r="C14" s="1">
        <v>0.16</v>
      </c>
      <c r="D14" s="1">
        <v>0.21</v>
      </c>
      <c r="E14" s="1">
        <v>0.09</v>
      </c>
      <c r="F14" s="1">
        <v>0.09</v>
      </c>
      <c r="G14" s="1">
        <v>0.24</v>
      </c>
    </row>
    <row r="16" spans="1:7">
      <c r="A16" t="s">
        <v>11</v>
      </c>
      <c r="B16" s="2">
        <v>0.3</v>
      </c>
    </row>
    <row r="17" spans="1:10">
      <c r="A17" t="s">
        <v>12</v>
      </c>
      <c r="B17" s="2">
        <v>13</v>
      </c>
    </row>
    <row r="18" spans="1:10">
      <c r="A18" t="s">
        <v>13</v>
      </c>
      <c r="B18" s="2">
        <v>0.15</v>
      </c>
    </row>
    <row r="19" spans="1:10">
      <c r="A19" t="s">
        <v>14</v>
      </c>
      <c r="B19" s="2">
        <v>0.5</v>
      </c>
    </row>
    <row r="21" spans="1:10">
      <c r="A21" t="s">
        <v>15</v>
      </c>
      <c r="B21" s="2">
        <v>6</v>
      </c>
    </row>
    <row r="23" spans="1:10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10">
      <c r="A24" t="s">
        <v>16</v>
      </c>
      <c r="B24" s="3">
        <v>0.1198454891598956</v>
      </c>
      <c r="C24" s="3">
        <v>0.19176634720957272</v>
      </c>
      <c r="D24" s="3">
        <v>0.3</v>
      </c>
      <c r="E24" s="3">
        <v>8.8388163630529093E-2</v>
      </c>
      <c r="F24" s="3">
        <v>0.3</v>
      </c>
      <c r="G24" s="3">
        <v>0</v>
      </c>
      <c r="H24" s="4">
        <f>SUM(B24:G24)</f>
        <v>0.99999999999999734</v>
      </c>
      <c r="I24" s="5" t="s">
        <v>26</v>
      </c>
      <c r="J24" s="2">
        <v>1</v>
      </c>
    </row>
    <row r="26" spans="1:10">
      <c r="A26" t="s">
        <v>89</v>
      </c>
      <c r="B26" s="7">
        <f>SUMPRODUCT($B$24:$G$24,$B$2:$G$2)/100</f>
        <v>0.12201681707504312</v>
      </c>
    </row>
    <row r="27" spans="1:10">
      <c r="A27" t="s">
        <v>18</v>
      </c>
      <c r="B27" s="4">
        <f>SUMPRODUCT(B24:G24,MMULT(B24:G24,B6:G11))</f>
        <v>0.33309206597487817</v>
      </c>
    </row>
    <row r="28" spans="1:10">
      <c r="A28" t="s">
        <v>19</v>
      </c>
      <c r="B28" s="6">
        <f>SQRT(B27)</f>
        <v>0.57714128770594653</v>
      </c>
    </row>
    <row r="30" spans="1:10">
      <c r="A30" t="s">
        <v>20</v>
      </c>
      <c r="B30" s="10">
        <f>B26</f>
        <v>0.12201681707504312</v>
      </c>
    </row>
    <row r="36" spans="1:4">
      <c r="A36" s="8" t="s">
        <v>21</v>
      </c>
    </row>
    <row r="38" spans="1:4">
      <c r="A38" s="9" t="s">
        <v>91</v>
      </c>
    </row>
    <row r="39" spans="1:4">
      <c r="A39" t="str" cm="1">
        <f t="array" ref="A39:A44">TRANSPOSE(B23:G23)</f>
        <v>Boeing</v>
      </c>
      <c r="B39" s="4">
        <f>ABS(B24-B14)</f>
        <v>9.0154510840104396E-2</v>
      </c>
      <c r="C39" s="5" t="s">
        <v>23</v>
      </c>
      <c r="D39" s="2">
        <v>0.15</v>
      </c>
    </row>
    <row r="40" spans="1:4">
      <c r="A40" t="str">
        <v>Exxon</v>
      </c>
      <c r="B40" s="4">
        <f>ABS(C14-C24)</f>
        <v>3.1766347209572721E-2</v>
      </c>
      <c r="C40" s="5" t="s">
        <v>23</v>
      </c>
      <c r="D40" s="2">
        <v>0.15</v>
      </c>
    </row>
    <row r="41" spans="1:4">
      <c r="A41" t="str">
        <v>General Motors</v>
      </c>
      <c r="B41" s="4">
        <f>ABS(D14-D24)</f>
        <v>0.09</v>
      </c>
      <c r="C41" s="5" t="s">
        <v>23</v>
      </c>
      <c r="D41" s="2">
        <v>0.15</v>
      </c>
    </row>
    <row r="42" spans="1:4">
      <c r="A42" t="str">
        <v>McDonald's</v>
      </c>
      <c r="B42" s="4">
        <f>ABS(E14-E24)</f>
        <v>1.6118363694709037E-3</v>
      </c>
      <c r="C42" s="5" t="s">
        <v>23</v>
      </c>
      <c r="D42" s="2">
        <v>0.15</v>
      </c>
    </row>
    <row r="43" spans="1:4">
      <c r="A43" t="str">
        <v>Proctor &amp; Gamble</v>
      </c>
      <c r="B43" s="4">
        <f>ABS(F14-F24)</f>
        <v>0.21</v>
      </c>
      <c r="C43" s="5" t="s">
        <v>23</v>
      </c>
      <c r="D43" s="2">
        <v>0.15</v>
      </c>
    </row>
    <row r="44" spans="1:4">
      <c r="A44" t="str">
        <v>S&amp;P 500</v>
      </c>
      <c r="B44" s="4">
        <f>ABS(G14-G24)</f>
        <v>0.24</v>
      </c>
      <c r="C44" s="5" t="s">
        <v>23</v>
      </c>
      <c r="D44" s="2">
        <v>0.15</v>
      </c>
    </row>
    <row r="46" spans="1:4">
      <c r="A46" t="s">
        <v>90</v>
      </c>
      <c r="B46" s="12">
        <f>B28</f>
        <v>0.57714128770594653</v>
      </c>
      <c r="C46" s="5" t="s">
        <v>23</v>
      </c>
      <c r="D46" s="11">
        <v>0.13</v>
      </c>
    </row>
    <row r="48" spans="1:4">
      <c r="A48" s="9" t="s">
        <v>24</v>
      </c>
    </row>
    <row r="49" spans="1:4">
      <c r="A49" t="str" cm="1">
        <f t="array" ref="A49:A54">TRANSPOSE(B23:G23)</f>
        <v>Boeing</v>
      </c>
      <c r="B49" s="4" cm="1">
        <f t="array" ref="B49:B54">TRANSPOSE(B24:G24)</f>
        <v>0.1198454891598956</v>
      </c>
      <c r="C49" s="5" t="s">
        <v>23</v>
      </c>
      <c r="D49" s="13">
        <v>0.3</v>
      </c>
    </row>
    <row r="50" spans="1:4">
      <c r="A50" t="str">
        <v>Exxon</v>
      </c>
      <c r="B50" s="4">
        <v>0.19176634720957272</v>
      </c>
      <c r="C50" s="5" t="s">
        <v>23</v>
      </c>
      <c r="D50" s="13">
        <v>0.3</v>
      </c>
    </row>
    <row r="51" spans="1:4">
      <c r="A51" t="str">
        <v>General Motors</v>
      </c>
      <c r="B51" s="4">
        <v>0.3</v>
      </c>
      <c r="C51" s="5" t="s">
        <v>23</v>
      </c>
      <c r="D51" s="13">
        <v>0.3</v>
      </c>
    </row>
    <row r="52" spans="1:4">
      <c r="A52" t="str">
        <v>McDonald's</v>
      </c>
      <c r="B52" s="4">
        <v>8.8388163630529093E-2</v>
      </c>
      <c r="C52" s="5" t="s">
        <v>23</v>
      </c>
      <c r="D52" s="13">
        <v>0.3</v>
      </c>
    </row>
    <row r="53" spans="1:4">
      <c r="A53" t="str">
        <v>Proctor &amp; Gamble</v>
      </c>
      <c r="B53" s="4">
        <v>0.3</v>
      </c>
      <c r="C53" s="5" t="s">
        <v>23</v>
      </c>
      <c r="D53" s="13">
        <v>0.3</v>
      </c>
    </row>
    <row r="54" spans="1:4">
      <c r="A54" t="str">
        <v>S&amp;P 500</v>
      </c>
      <c r="B54" s="4">
        <v>0</v>
      </c>
      <c r="C54" s="5" t="s">
        <v>23</v>
      </c>
      <c r="D54" s="1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Alex Liheng</dc:creator>
  <cp:keywords/>
  <dc:description/>
  <cp:lastModifiedBy/>
  <cp:revision/>
  <dcterms:created xsi:type="dcterms:W3CDTF">2025-02-11T16:56:09Z</dcterms:created>
  <dcterms:modified xsi:type="dcterms:W3CDTF">2025-02-26T14:57:09Z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2025-02-11T17:24:21Z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083dc151-d239-4c14-9230-c49757d5a1b6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50, 3, 0, 1</vt:lpwstr>
  </property>
</Properties>
</file>