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runk\test\"/>
    </mc:Choice>
  </mc:AlternateContent>
  <xr:revisionPtr revIDLastSave="0" documentId="13_ncr:1_{94337B37-4720-4E6E-BE57-2A3CB4DC2503}" xr6:coauthVersionLast="36" xr6:coauthVersionMax="46" xr10:uidLastSave="{00000000-0000-0000-0000-000000000000}"/>
  <bookViews>
    <workbookView xWindow="-120" yWindow="-120" windowWidth="29040" windowHeight="17790" activeTab="8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state="hidden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titleauthor!$B$1:$G$26</definedName>
    <definedName name="DBFtarget3d9be1f5123e4866b060a5a3b78c777f" hidden="1">DBSheetLookups!$S$2:$T$18</definedName>
    <definedName name="DBFtarget452e5de1585b47369f820406dba9516d" hidden="1">DBSheetLookups!$C$2:$D$18</definedName>
    <definedName name="DBFtarget62338f4984984728b57c86d1a04fbe94" hidden="1">DBSheetLookups!$I$2:$J$16</definedName>
    <definedName name="DBFtarget6d3053372ec04b5685ae1ae8b1ec3eb4" hidden="1">roysched!$B$1:$F$86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DBSheetLookups!$E$2:$F$18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employee!$B$1:$K$45</definedName>
    <definedName name="DBFtargetba58cf4be2a54e63af8d36a10a2307ca" hidden="1">jobs!$B$1:$E$16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titles!$B$1:$L$18</definedName>
    <definedName name="DBFtargetddc87f7b84ea47aaa2b79ac1b7dcbe58" hidden="1">DBSheetLookups!$K$2:$L$9</definedName>
    <definedName name="DBFtargete6eb8d79946a4d6f8ace0a53c821007e" hidden="1">sales!$B$1:$I$22</definedName>
    <definedName name="DBFtargetea90c4ae3c8c4f39a5ae506a534f83ea" hidden="1">DBSheetLookups!$A$2:$B$7</definedName>
    <definedName name="DBMapperauthors">authors!$B$1:$J$24</definedName>
    <definedName name="DBMapperemployee">employee!$B$1:$K$45</definedName>
    <definedName name="DBMapperjobs">jobs!$B$1:$E$16</definedName>
    <definedName name="DBMapperpublishers">publishers!$B$1:$F$9</definedName>
    <definedName name="DBMapperroysched">roysched!$B$1:$F$86</definedName>
    <definedName name="DBMappersales">sales!$B$1:$I$22</definedName>
    <definedName name="DBMappertitleauthor">titleauthor!$B$1:$G$26</definedName>
    <definedName name="DBMappertitles">titles!$B$1:$L$18</definedName>
    <definedName name="discountsstor_idLookup">DBSheetLookups!$G$2:$H$7</definedName>
    <definedName name="employeejob_idLookup">DBSheetLookups!$I$2:$J$16</definedName>
    <definedName name="employeepub_idLookup">DBSheetLookups!$K$2:$L$9</definedName>
    <definedName name="ExterneDaten_1" localSheetId="0" hidden="1">authors!$B$1:$J$24</definedName>
    <definedName name="ExterneDaten_1" localSheetId="1" hidden="1">employee!$B$1:$I$45</definedName>
    <definedName name="ExterneDaten_1" localSheetId="2" hidden="1">jobs!$B$1:$E$16</definedName>
    <definedName name="ExterneDaten_1" localSheetId="3" hidden="1">publishers!$B$1:$F$9</definedName>
    <definedName name="ExterneDaten_1" localSheetId="4" hidden="1">roysched!$B$1:$E$86</definedName>
    <definedName name="ExterneDaten_1" localSheetId="6" hidden="1">sales!$B$1:$G$22</definedName>
    <definedName name="ExterneDaten_1" localSheetId="7" hidden="1">titleauthor!$B$1:$E$26</definedName>
    <definedName name="ExterneDaten_1" localSheetId="8" hidden="1">titles!$B$1:$K$18</definedName>
    <definedName name="publisherscountryLookup">DBSheetLookups!$O$2:$O$6</definedName>
    <definedName name="publishersstateLookup">DBSheetLookups!$M$2:$N$7</definedName>
    <definedName name="royschedtitle_idLookup">DBSheetLookups!$E$2:$F$18</definedName>
    <definedName name="salesstor_idLookup">DBSheetLookups!$A$2:$B$7</definedName>
    <definedName name="salestitle_idLookup">DBSheetLookups!$C$2:$D$18</definedName>
    <definedName name="titleauthorau_idLookup">DBSheetLookups!$Q$2:$R$24</definedName>
    <definedName name="titleauthortitle_idLookup">DBSheetLookups!$S$2:$T$18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A3" i="8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A1" i="12"/>
  <c r="A1" i="14"/>
  <c r="A1" i="1"/>
  <c r="A1" i="6"/>
  <c r="A1" i="4"/>
  <c r="A1" i="7"/>
  <c r="A1" i="8"/>
  <c r="A1" i="10"/>
  <c r="A1" i="16"/>
  <c r="K1" i="16"/>
  <c r="V1" i="16"/>
  <c r="G1" i="16"/>
  <c r="E1" i="16"/>
  <c r="M1" i="16"/>
  <c r="Q1" i="16"/>
  <c r="O1" i="16"/>
  <c r="I1" i="16"/>
  <c r="C1" i="16"/>
  <c r="S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au_id, T1.au_lname, T1.au_fname, T1.phone, T1.address, T1.city, T1.state, T1.zip, T1.contract_x000d__x000a_FROM pubs.dbo.authors T1 _x000d__x000a_"/>
  </connection>
  <connection id="2" xr16:uid="{00000000-0015-0000-FFFF-FFFF02000000}" keepAlive="1" name="Verbindung2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3" xr16:uid="{00000000-0015-0000-FFFF-FFFF03000000}" keepAlive="1" name="Verbindung3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job_id, T1.job_desc, T1.min_lvl, T1.max_lvl_x000d__x000a_FROM pubs.dbo.jobs T1_x000d__x000a_"/>
  </connection>
  <connection id="4" xr16:uid="{00000000-0015-0000-FFFF-FFFF04000000}" keepAlive="1" name="Verbindung4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pub_id, T1.pub_name, T1.city, T1.state, T1.country_x000d__x000a_FROM pubs.dbo.publishers T1_x000d__x000a_"/>
  </connection>
  <connection id="5" xr16:uid="{00000000-0015-0000-FFFF-FFFF05000000}" keepAlive="1" name="Verbindung5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6" xr16:uid="{00000000-0015-0000-FFFF-FFFF06000000}" keepAlive="1" name="Verbindung6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7" xr16:uid="{00000000-0015-0000-FFFF-FFFF07000000}" keepAlive="1" name="Verbindung7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8" xr16:uid="{B7275D5B-5419-43EF-AC90-462F6DFD7D23}" keepAlive="1" name="Verbindung8" type="5" refreshedVersion="6" saveData="1">
    <dbPr connection="Provider=MSDASQL.1;Persist Security Info=True;Extended Properties=&quot;DRIVER=SQL SERVER;SERVER=OEBFADBTVI00;UID=;Trusted_Connection=Yes;APP=Microsoft Office;WSID=0023245AD95D;DATABASE=pubs&quot;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</connections>
</file>

<file path=xl/sharedStrings.xml><?xml version="1.0" encoding="utf-8"?>
<sst xmlns="http://schemas.openxmlformats.org/spreadsheetml/2006/main" count="1118" uniqueCount="532">
  <si>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</si>
  <si>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</si>
  <si>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</si>
  <si>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</si>
  <si>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</si>
  <si>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</si>
  <si>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</si>
  <si>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</si>
  <si>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</si>
  <si>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</si>
  <si>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</si>
  <si>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</si>
  <si>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</si>
  <si>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</si>
  <si>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</si>
  <si>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</si>
  <si>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</si>
  <si>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</si>
  <si>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</si>
  <si>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</si>
  <si>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</si>
  <si>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</si>
  <si>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</si>
  <si>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</si>
  <si>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</si>
  <si>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</si>
  <si>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</si>
  <si>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</si>
  <si>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</si>
  <si>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</si>
  <si>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</si>
  <si>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</si>
  <si>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</si>
  <si>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</si>
  <si>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</si>
  <si>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</si>
  <si>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</si>
  <si>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</si>
  <si>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</si>
  <si>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</si>
  <si>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</si>
  <si>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</si>
  <si>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</si>
  <si>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</si>
  <si>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</si>
  <si>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</si>
  <si>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</si>
  <si>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</si>
  <si>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</si>
  <si>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</si>
  <si>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</si>
  <si>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</si>
  <si>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</si>
  <si>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</si>
  <si>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</si>
  <si>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</si>
  <si>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</si>
  <si>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</si>
  <si>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</si>
  <si>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</si>
  <si>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</si>
  <si>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</si>
  <si>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</si>
  <si>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</si>
  <si>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</si>
  <si>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</si>
  <si>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</si>
  <si>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</si>
  <si>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</si>
  <si>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</si>
  <si>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</si>
  <si>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</si>
  <si>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</si>
  <si>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</si>
  <si>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</si>
  <si>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</si>
  <si>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</si>
  <si>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</si>
  <si>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</si>
  <si>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</si>
  <si>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</si>
  <si>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</si>
  <si>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</si>
  <si>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</si>
  <si>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</si>
  <si>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</si>
  <si>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</si>
  <si>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</si>
  <si>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</si>
  <si>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</si>
  <si>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</si>
  <si>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</si>
  <si>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</si>
  <si>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</si>
  <si>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</si>
  <si>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</si>
  <si>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</si>
  <si>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</si>
  <si>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</si>
  <si>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</si>
  <si>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</si>
  <si>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</si>
  <si>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</si>
  <si>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</si>
  <si>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</si>
  <si>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</si>
  <si>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</si>
  <si>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</si>
  <si>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</si>
  <si>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</si>
  <si>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</si>
  <si>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</si>
  <si>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</si>
  <si>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</si>
  <si>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</si>
  <si>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</si>
  <si>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</si>
  <si>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</si>
  <si>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</si>
  <si>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</si>
  <si>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</si>
  <si>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</si>
  <si>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</si>
  <si>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</si>
  <si>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</si>
  <si>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</si>
  <si>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</si>
  <si>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</si>
  <si>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</si>
  <si>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</si>
  <si>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</si>
  <si>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</si>
  <si>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</si>
  <si>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</si>
  <si>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</si>
  <si>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</si>
  <si>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</si>
  <si>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</si>
  <si>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</si>
  <si>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</si>
  <si>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</si>
  <si>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</si>
  <si>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</si>
  <si>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</si>
  <si>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</si>
  <si>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</si>
  <si>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</si>
  <si>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</si>
  <si>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</si>
  <si>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</si>
  <si>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</si>
  <si>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</si>
  <si>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</si>
  <si>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</si>
  <si>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</si>
  <si>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</si>
  <si>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</si>
  <si>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</si>
  <si>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</si>
  <si>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</si>
  <si>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</si>
  <si>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</si>
  <si>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</si>
  <si>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</si>
  <si>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</si>
  <si>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</si>
  <si>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</si>
  <si>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</si>
  <si>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</si>
  <si>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</si>
  <si>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</si>
  <si>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</si>
  <si>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</si>
  <si>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</si>
  <si>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</si>
  <si>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</si>
  <si>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</si>
  <si>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</si>
  <si>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</si>
  <si>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</si>
  <si>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</si>
  <si>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</si>
  <si>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</si>
  <si>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</si>
  <si>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</si>
  <si>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</si>
  <si>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</si>
  <si>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</si>
  <si>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</si>
  <si>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</si>
  <si>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</si>
  <si>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</si>
  <si>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</si>
  <si>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</si>
  <si>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</si>
  <si>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</si>
  <si>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</si>
  <si>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</si>
  <si>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</si>
  <si>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</si>
  <si>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</si>
  <si>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</si>
  <si>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</si>
  <si>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</si>
  <si>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</si>
  <si>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</si>
  <si>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</si>
  <si>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</si>
  <si>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</si>
  <si>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</si>
  <si>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</si>
  <si>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</si>
  <si>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</si>
  <si>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</si>
  <si>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</si>
  <si>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</si>
  <si>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</si>
  <si>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</si>
  <si>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</si>
  <si>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</si>
  <si>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</si>
  <si>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</si>
  <si>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</si>
  <si>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</si>
  <si>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</si>
  <si>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</si>
  <si>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</si>
  <si>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</si>
  <si>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</si>
  <si>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</si>
  <si>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</si>
  <si>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</si>
  <si>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</si>
  <si>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</si>
  <si>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</si>
  <si>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</si>
  <si>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</si>
  <si>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</si>
  <si>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</si>
  <si>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</si>
  <si>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</si>
  <si>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</si>
  <si>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</si>
  <si>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</si>
  <si>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</si>
  <si>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</si>
  <si>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</si>
  <si>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</si>
  <si>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</si>
  <si>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</si>
  <si>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</si>
  <si>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</si>
  <si>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</si>
  <si>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</si>
  <si>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</si>
  <si>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</si>
  <si>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</si>
  <si>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</si>
  <si>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</si>
  <si>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</si>
  <si>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</si>
  <si>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</si>
  <si>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</si>
  <si>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</si>
  <si>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</si>
  <si>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</si>
  <si>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</si>
  <si>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</si>
  <si>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</si>
  <si>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</si>
  <si>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</si>
  <si>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</si>
  <si>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</si>
  <si>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</si>
  <si>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</si>
  <si>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</si>
  <si>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</si>
  <si>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</si>
  <si>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</si>
  <si>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</si>
  <si>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</si>
  <si>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</si>
  <si>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</si>
  <si>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</si>
  <si>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</si>
  <si>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</si>
  <si>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</si>
  <si>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</si>
  <si>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</si>
  <si>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</si>
  <si>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</si>
  <si>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</si>
  <si>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</si>
  <si>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</si>
  <si>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</si>
  <si>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</si>
  <si>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</si>
  <si>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</si>
  <si>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</si>
  <si>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</si>
  <si>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</si>
  <si>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</si>
  <si>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</si>
  <si>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</si>
  <si>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</si>
  <si>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</si>
  <si>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</si>
  <si>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</si>
  <si>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</si>
  <si>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</si>
  <si>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</si>
  <si>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</si>
  <si>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</si>
  <si>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</si>
  <si>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</si>
  <si>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</si>
  <si>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</si>
  <si>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</si>
  <si>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</si>
  <si>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</si>
  <si>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</si>
  <si>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</si>
  <si>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</si>
  <si>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</si>
  <si>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</si>
  <si>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</si>
  <si>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</si>
  <si>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</si>
  <si>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</si>
  <si>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</si>
  <si>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</si>
  <si>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</si>
  <si>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</si>
  <si>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</si>
  <si>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</si>
  <si>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</si>
  <si>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</si>
  <si>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</si>
  <si>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</si>
  <si>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</si>
  <si>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</si>
  <si>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</si>
  <si>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</si>
  <si>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</si>
  <si>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</si>
  <si>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</si>
  <si>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</si>
  <si>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</si>
  <si>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</si>
  <si>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</si>
  <si>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</si>
  <si>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</si>
  <si>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</si>
  <si>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</si>
  <si>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</si>
  <si>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</si>
  <si>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</si>
  <si>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</si>
  <si>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</si>
  <si>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</si>
  <si>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</si>
  <si>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</si>
  <si>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</si>
  <si>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</si>
  <si>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</si>
  <si>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</si>
  <si>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</si>
  <si>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</si>
  <si>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</si>
  <si>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</si>
  <si>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</si>
  <si>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</si>
  <si>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</si>
  <si>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</si>
  <si>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</si>
  <si>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</si>
  <si>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</si>
  <si>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</si>
  <si>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</si>
  <si>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</si>
  <si>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</si>
  <si>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</si>
  <si>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</si>
  <si>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</si>
  <si>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</si>
  <si>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</si>
  <si>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</si>
  <si>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</si>
  <si>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</si>
  <si>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</si>
  <si>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</si>
  <si>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</si>
  <si>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</si>
  <si>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</si>
  <si>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</si>
  <si>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</si>
  <si>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</si>
  <si>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</si>
  <si>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</si>
  <si>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</si>
  <si>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</si>
  <si>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</si>
  <si>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</si>
  <si>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</si>
  <si>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</si>
  <si>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</si>
  <si>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</si>
  <si>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</si>
  <si>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</si>
  <si>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</si>
  <si>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</si>
  <si>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</si>
  <si>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</si>
  <si>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</si>
  <si>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</si>
  <si>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</si>
  <si>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</si>
  <si>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</si>
  <si>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</si>
  <si>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</si>
  <si>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</si>
  <si>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</si>
  <si>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</si>
  <si>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</si>
  <si>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</si>
  <si>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</si>
  <si>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</si>
  <si>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</si>
  <si>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</si>
  <si>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</si>
  <si>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</si>
  <si>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</si>
  <si>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</si>
  <si>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</si>
  <si>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</si>
  <si>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</si>
  <si>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</si>
  <si>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</si>
  <si>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</si>
  <si>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</si>
  <si>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</si>
  <si>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</si>
  <si>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</si>
  <si>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</si>
  <si>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</si>
  <si>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</si>
  <si>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</si>
  <si>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</si>
  <si>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</si>
  <si>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</si>
  <si>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</si>
  <si>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</si>
  <si>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</si>
  <si>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</si>
  <si>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</si>
  <si>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</si>
  <si>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</si>
  <si>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</si>
  <si>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</si>
  <si>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</si>
  <si>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</si>
  <si>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</si>
  <si>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</si>
  <si>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</si>
  <si>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</si>
  <si>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</si>
  <si>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</si>
  <si>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</si>
  <si>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</si>
  <si>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</si>
  <si>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</si>
  <si>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</si>
  <si>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</si>
  <si>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</si>
  <si>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</si>
  <si>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</si>
  <si>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</si>
  <si>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</si>
  <si>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</si>
  <si>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</si>
  <si>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</si>
  <si>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</si>
  <si>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</si>
  <si>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</si>
  <si>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</si>
  <si>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</si>
  <si>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</si>
  <si>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</si>
  <si>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</si>
  <si>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</si>
  <si>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</si>
  <si>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</si>
  <si>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</si>
  <si>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</si>
  <si>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PMA42628M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</si>
  <si>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</si>
  <si>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</si>
  <si>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</si>
  <si>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</si>
  <si>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</si>
  <si>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</si>
  <si>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</si>
  <si>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</si>
  <si>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</si>
  <si>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</si>
  <si>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</si>
  <si>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</si>
  <si>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</si>
  <si>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</si>
  <si>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</si>
  <si>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White Johnson</t>
  </si>
  <si>
    <t>Net Etiquette</t>
  </si>
  <si>
    <t>Fifty Years in Buckingham Palace Kitchens</t>
  </si>
  <si>
    <t>Onions, Leeks, and Garlic: Cooking Secrets of the Mediterranean</t>
  </si>
  <si>
    <t>PC9999</t>
  </si>
  <si>
    <t>Acquisitions Manager2</t>
  </si>
  <si>
    <t>Chief Executive Officersdfsdf</t>
  </si>
  <si>
    <t>Onions, Leeks, and Garlic: Cooking Secrets of the Mediterranean/Binnet &amp; Hardley</t>
  </si>
  <si>
    <t>Fifty Years in Buckingham Palace Kitchens/Binnet &amp; Hardley</t>
  </si>
  <si>
    <t>Smith Meander</t>
  </si>
  <si>
    <t>Net Etiquette/Algodata Infosystems</t>
  </si>
  <si>
    <t>Muenchen</t>
  </si>
  <si>
    <t>PSA89084M</t>
  </si>
  <si>
    <t>g</t>
  </si>
  <si>
    <t>M-R38834M</t>
  </si>
  <si>
    <t>White</t>
  </si>
  <si>
    <t>309 63rd St. 411</t>
  </si>
  <si>
    <t>A must-read for computer conferencing.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</si>
  <si>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</si>
  <si>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</si>
  <si>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A2976</t>
  </si>
  <si>
    <t>423LL922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</si>
</sst>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22" fontId="1" fillId="0" borderId="0" xfId="0" applyNumberFormat="1" applyFont="1"/>
    <xf numFmtId="15" fontId="1" fillId="0" borderId="0" xfId="0" applyNumberFormat="1" applyFont="1" applyAlignment="1"/>
    <xf numFmtId="0" fontId="1" fillId="2" borderId="0" xfId="0" applyFont="1" applyFill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au_id" tableColumnId="10"/>
      <queryTableField id="2" name="au_lname" tableColumnId="11"/>
      <queryTableField id="3" name="au_fname" tableColumnId="12"/>
      <queryTableField id="4" name="phone" tableColumnId="13"/>
      <queryTableField id="5" name="address" tableColumnId="14"/>
      <queryTableField id="6" name="city" tableColumnId="15"/>
      <queryTableField id="7" name="state" tableColumnId="16"/>
      <queryTableField id="8" name="zip" tableColumnId="17"/>
      <queryTableField id="9" name="contract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5"/>
      <queryTableField id="2" name="job_desc" tableColumnId="6"/>
      <queryTableField id="3" name="min_lvl" tableColumnId="7"/>
      <queryTableField id="4" name="max_lvl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600-000004000000}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ub_id" tableColumnId="6"/>
      <queryTableField id="2" name="pub_name" tableColumnId="7"/>
      <queryTableField id="3" name="city" tableColumnId="8"/>
      <queryTableField id="4" name="state" tableColumnId="9"/>
      <queryTableField id="5" name="countr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800-000005000000}" autoFormatId="16" applyNumberFormats="0" applyBorderFormats="0" applyFontFormats="1" applyPatternFormats="1" applyAlignmentFormats="0" applyWidthHeightFormats="0">
  <queryTableRefresh preserveSortFilterLayout="0" nextId="6" unboundColumnsRight="1">
    <queryTableFields count="5">
      <queryTableField id="1" name="title_idLU" tableColumnId="6"/>
      <queryTableField id="2" name="lorange" tableColumnId="7"/>
      <queryTableField id="3" name="hirange" tableColumnId="8"/>
      <queryTableField id="4" name="royalty" tableColumnId="9"/>
      <queryTableField id="5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8" xr16:uid="{D12AC62A-727F-4F0E-A37D-6DD1BC978FE8}" autoFormatId="16" applyNumberFormats="0" applyBorderFormats="0" applyFontFormats="1" applyPatternFormats="1" applyAlignmentFormats="0" applyWidthHeightFormats="0">
  <queryTableRefresh preserveSortFilterLayout="0" nextId="9" unboundColumnsRight="2">
    <queryTableFields count="8">
      <queryTableField id="1" name="stor_idLU" tableColumnId="9"/>
      <queryTableField id="2" name="ord_num" tableColumnId="10"/>
      <queryTableField id="3" name="title_idLU" tableColumnId="11"/>
      <queryTableField id="4" name="ord_date" tableColumnId="12"/>
      <queryTableField id="5" name="qty" tableColumnId="13"/>
      <queryTableField id="6" name="payterms" tableColumnId="14"/>
      <queryTableField id="7" dataBound="0" tableColumnId="15"/>
      <queryTableField id="8" dataBound="0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A00-000006000000}" autoFormatId="16" applyNumberFormats="0" applyBorderFormats="0" applyFontFormats="1" applyPatternFormats="1" applyAlignmentFormats="0" applyWidthHeightFormats="0">
  <queryTableRefresh preserveSortFilterLayout="0" nextId="7" unboundColumnsRight="2">
    <queryTableFields count="6">
      <queryTableField id="1" name="au_idLU" tableColumnId="7"/>
      <queryTableField id="2" name="title_idLU" tableColumnId="8"/>
      <queryTableField id="3" name="au_ord" tableColumnId="9"/>
      <queryTableField id="4" name="royaltyper" tableColumnId="10"/>
      <queryTableField id="5" dataBound="0" tableColumnId="11"/>
      <queryTableField id="6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7" xr16:uid="{00000000-0016-0000-0C00-000007000000}" autoFormatId="16" applyNumberFormats="0" applyBorderFormats="0" applyFontFormats="1" applyPatternFormats="1" applyAlignmentFormats="0" applyWidthHeightFormats="0">
  <queryTableRefresh preserveSortFilterLayout="0" nextId="12" unboundColumnsRight="1">
    <queryTableFields count="11">
      <queryTableField id="1" name="title_id" tableColumnId="23"/>
      <queryTableField id="2" name="title" tableColumnId="24"/>
      <queryTableField id="3" name="type" tableColumnId="25"/>
      <queryTableField id="4" name="pub_idLU" tableColumnId="26"/>
      <queryTableField id="5" name="price" tableColumnId="27"/>
      <queryTableField id="6" name="advance" tableColumnId="28"/>
      <queryTableField id="7" name="royalty" tableColumnId="29"/>
      <queryTableField id="8" name="ytd_sales" tableColumnId="30"/>
      <queryTableField id="9" name="notes" tableColumnId="31"/>
      <queryTableField id="10" name="pubdate" tableColumnId="32"/>
      <queryTableField id="11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33" dataDxfId="32">
  <tableColumns count="9">
    <tableColumn id="10" xr3:uid="{D453F6D2-2A0E-4225-BD58-D6F210DCB656}" uniqueName="10" name="au_id" queryTableFieldId="1" dataDxfId="31"/>
    <tableColumn id="11" xr3:uid="{0A8C524A-24BB-48B9-9BBE-51C16DC6EF23}" uniqueName="11" name="au_lname" queryTableFieldId="2" dataDxfId="30"/>
    <tableColumn id="12" xr3:uid="{00165AD5-0282-4522-91AA-E5C50942F9E7}" uniqueName="12" name="au_fname" queryTableFieldId="3" dataDxfId="29"/>
    <tableColumn id="13" xr3:uid="{EDB30A8D-BC90-4D86-A759-F5E75AF2D1CC}" uniqueName="13" name="phone" queryTableFieldId="4" dataDxfId="28"/>
    <tableColumn id="14" xr3:uid="{F382CFDD-088E-4B36-8396-AB558BEE301B}" uniqueName="14" name="address" queryTableFieldId="5" dataDxfId="27"/>
    <tableColumn id="15" xr3:uid="{21A353F8-DC5A-4A14-BF27-EA0FE2D404D8}" uniqueName="15" name="city" queryTableFieldId="6" dataDxfId="26"/>
    <tableColumn id="16" xr3:uid="{2A4718F6-5A3C-4519-ABB2-B47003E3421F}" uniqueName="16" name="state" queryTableFieldId="7" dataDxfId="25"/>
    <tableColumn id="17" xr3:uid="{2A8D2282-056F-4F59-BB41-7BE9D7022CEC}" uniqueName="17" name="zip" queryTableFieldId="8" dataDxfId="24"/>
    <tableColumn id="18" xr3:uid="{A4D12AFA-6ADE-481D-9D20-EE0E72C338BF}" uniqueName="18" name="contract" queryTableFieldId="9" dataDxfId="2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5" tableType="queryTable" totalsRowShown="0" headerRowDxfId="51" dataDxfId="50">
  <tableColumns count="10">
    <tableColumn id="35" xr3:uid="{74E6BFF9-036E-431C-80DE-0F7C38779B21}" uniqueName="35" name="emp_id" queryTableFieldId="1" dataDxfId="49"/>
    <tableColumn id="36" xr3:uid="{76D07C75-5E01-4912-99BF-C3F9B7DFFD9E}" uniqueName="36" name="fname" queryTableFieldId="2" dataDxfId="48"/>
    <tableColumn id="37" xr3:uid="{B3F0E4B6-F8A3-452E-B5FA-39CC7AED1CB1}" uniqueName="37" name="minit" queryTableFieldId="3" dataDxfId="47"/>
    <tableColumn id="38" xr3:uid="{CFE4A452-41E6-470B-947A-761DC832AC00}" uniqueName="38" name="lname" queryTableFieldId="4" dataDxfId="46"/>
    <tableColumn id="39" xr3:uid="{CDF13B8E-7415-48AB-ADB3-B1C358B9964C}" uniqueName="39" name="job_idLU" queryTableFieldId="5" dataDxfId="45"/>
    <tableColumn id="40" xr3:uid="{4903671F-459A-4F9F-A245-9F16CC9FBB6C}" uniqueName="40" name="job_lvl" queryTableFieldId="6" dataDxfId="44"/>
    <tableColumn id="41" xr3:uid="{2660B7BA-D523-4BEE-914C-C546AF20688D}" uniqueName="41" name="pub_idLU" queryTableFieldId="7" dataDxfId="43"/>
    <tableColumn id="42" xr3:uid="{D5C0DABE-F18C-4538-95A4-4226703DEBE1}" uniqueName="42" name="hire_date" queryTableFieldId="8" dataDxfId="42"/>
    <tableColumn id="43" xr3:uid="{1CB8D813-412D-45E7-833C-399686C1B3C0}" uniqueName="43" name="job_id" queryTableFieldId="9" dataDxfId="41"/>
    <tableColumn id="44" xr3:uid="{FC12BEC5-7809-41BC-A363-56EF145CD0A1}" uniqueName="44" name="pub_id" queryTableFieldId="10" dataDxfId="4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6" tableType="queryTable" totalsRowShown="0" headerRowDxfId="39" dataDxfId="38">
  <tableColumns count="4">
    <tableColumn id="5" xr3:uid="{FA3A237B-EE76-4F99-983D-8AAEC61EFCEF}" uniqueName="5" name="job_id" queryTableFieldId="1" dataDxfId="37"/>
    <tableColumn id="6" xr3:uid="{DDD5D93F-8B9F-4148-9B30-D80176AF23B7}" uniqueName="6" name="job_desc" queryTableFieldId="2" dataDxfId="36"/>
    <tableColumn id="7" xr3:uid="{F8FB3B69-5861-4E31-89EE-EFA70F13AB88}" uniqueName="7" name="min_lvl" queryTableFieldId="3" dataDxfId="35"/>
    <tableColumn id="8" xr3:uid="{E916F302-DD67-42FD-958A-9CF7F635ADE4}" uniqueName="8" name="max_lvl" queryTableFieldId="4" dataDxfId="3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58" dataDxfId="57">
  <tableColumns count="5">
    <tableColumn id="6" xr3:uid="{0146C320-9279-4F28-97D5-9556CD560104}" uniqueName="6" name="pub_id" queryTableFieldId="1" dataDxfId="56"/>
    <tableColumn id="7" xr3:uid="{D2B9220A-F57F-43BE-ABEF-C8A63772D535}" uniqueName="7" name="pub_name" queryTableFieldId="2" dataDxfId="55"/>
    <tableColumn id="8" xr3:uid="{46EE597B-71B6-41AF-AC22-74AF7B2BB13E}" uniqueName="8" name="city" queryTableFieldId="3" dataDxfId="54"/>
    <tableColumn id="9" xr3:uid="{457D43A2-A601-42BD-A965-41EC213A3596}" uniqueName="9" name="state" queryTableFieldId="4" dataDxfId="53"/>
    <tableColumn id="10" xr3:uid="{DF029892-C2F7-4269-9283-70A8331FEB9E}" uniqueName="10" name="country" queryTableFieldId="5" dataDxfId="52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6" tableType="queryTable" totalsRowShown="0" headerRowDxfId="65" dataDxfId="64">
  <tableColumns count="5">
    <tableColumn id="6" xr3:uid="{47B4FBF3-C436-491F-A8C9-0748BCDC7A02}" uniqueName="6" name="title_idLU" queryTableFieldId="1" dataDxfId="63"/>
    <tableColumn id="7" xr3:uid="{ED6D3F1A-793D-4993-A0FE-E2BA5E3CA52D}" uniqueName="7" name="lorange" queryTableFieldId="2" dataDxfId="62"/>
    <tableColumn id="8" xr3:uid="{AB0D47C4-8F02-4244-94B2-42735BFA304F}" uniqueName="8" name="hirange" queryTableFieldId="3" dataDxfId="61"/>
    <tableColumn id="9" xr3:uid="{62DE786D-B361-46ED-BC38-EFB645101FD6}" uniqueName="9" name="royalty" queryTableFieldId="4" dataDxfId="60"/>
    <tableColumn id="10" xr3:uid="{4EDC8427-273C-4373-8965-FA6F421637FD}" uniqueName="10" name="title_id" queryTableFieldId="5" dataDxfId="5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22" dataDxfId="21">
  <tableColumns count="8">
    <tableColumn id="9" xr3:uid="{87CCD910-0C42-4084-8D47-F16420D8C78E}" uniqueName="9" name="stor_idLU" queryTableFieldId="1" dataDxfId="20"/>
    <tableColumn id="10" xr3:uid="{F41C24EE-4AF1-4C02-8FCD-2C09F86ED01D}" uniqueName="10" name="ord_num" queryTableFieldId="2" dataDxfId="19"/>
    <tableColumn id="11" xr3:uid="{A9B0983A-C4D8-4A87-B602-0521C794DBDA}" uniqueName="11" name="title_idLU" queryTableFieldId="3" dataDxfId="18"/>
    <tableColumn id="12" xr3:uid="{6422CA70-452B-450A-A341-345CA58F7C1A}" uniqueName="12" name="ord_date" queryTableFieldId="4" dataDxfId="17"/>
    <tableColumn id="13" xr3:uid="{0E26A6CE-B8A0-4191-AB2D-D66637C41DA8}" uniqueName="13" name="qty" queryTableFieldId="5" dataDxfId="16"/>
    <tableColumn id="14" xr3:uid="{CCC3C924-6F36-4FC2-A898-C380BB779C0A}" uniqueName="14" name="payterms" queryTableFieldId="6" dataDxfId="15"/>
    <tableColumn id="15" xr3:uid="{80A2223D-C504-4D22-A6F9-FB60F6F772D5}" uniqueName="15" name="stor_id" queryTableFieldId="7" dataDxfId="14"/>
    <tableColumn id="16" xr3:uid="{7C497847-E423-47E9-83DC-572BEBE91858}" uniqueName="16" name="title_id" queryTableFieldId="8" dataDxfId="1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6" tableType="queryTable" totalsRowShown="0" headerRowDxfId="73" dataDxfId="72">
  <tableColumns count="6">
    <tableColumn id="7" xr3:uid="{AEFEC9CD-E881-4425-91AC-5B111BCD49D1}" uniqueName="7" name="au_idLU" queryTableFieldId="1" dataDxfId="71"/>
    <tableColumn id="8" xr3:uid="{DB2F0AD6-C0F2-4778-BA11-EB3D8B192324}" uniqueName="8" name="title_idLU" queryTableFieldId="2" dataDxfId="70"/>
    <tableColumn id="9" xr3:uid="{36F6AC7E-C4F3-484E-9006-A2B54F8C743D}" uniqueName="9" name="au_ord" queryTableFieldId="3" dataDxfId="69"/>
    <tableColumn id="10" xr3:uid="{52602A7C-090A-483C-90AA-8FB44C6FBE3D}" uniqueName="10" name="royaltyper" queryTableFieldId="4" dataDxfId="68"/>
    <tableColumn id="11" xr3:uid="{6CEB6082-15DB-4AA4-B90B-8D7A58C49A0A}" uniqueName="11" name="au_id" queryTableFieldId="5" dataDxfId="67"/>
    <tableColumn id="12" xr3:uid="{BE66C056-3FD8-4D17-929B-2669E30919C7}" uniqueName="12" name="title_id" queryTableFieldId="6" dataDxfId="6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8" tableType="queryTable" totalsRowShown="0" headerRowDxfId="12" dataDxfId="11">
  <tableColumns count="11">
    <tableColumn id="23" xr3:uid="{4A0C996E-C116-49CD-827E-CB62B686318C}" uniqueName="23" name="title_id" queryTableFieldId="1" dataDxfId="10"/>
    <tableColumn id="24" xr3:uid="{FEA5F8C8-612A-41C0-9D04-41F24DE368B6}" uniqueName="24" name="title" queryTableFieldId="2" dataDxfId="9"/>
    <tableColumn id="25" xr3:uid="{C53DB834-3953-45FD-9B0A-E7CE0B031644}" uniqueName="25" name="type" queryTableFieldId="3" dataDxfId="8"/>
    <tableColumn id="26" xr3:uid="{52BBFE45-354F-4302-8997-74FC9B22E8C2}" uniqueName="26" name="pub_idLU" queryTableFieldId="4" dataDxfId="7"/>
    <tableColumn id="27" xr3:uid="{505246A9-C87A-48BC-A3C6-0A6FA1764758}" uniqueName="27" name="price" queryTableFieldId="5" dataDxfId="6"/>
    <tableColumn id="28" xr3:uid="{24ECD540-45FF-4EC4-8896-8BB5109A9B38}" uniqueName="28" name="advance" queryTableFieldId="6" dataDxfId="5"/>
    <tableColumn id="29" xr3:uid="{33B7385B-C919-4B16-A0E8-638962DF1C94}" uniqueName="29" name="royalty" queryTableFieldId="7" dataDxfId="4"/>
    <tableColumn id="30" xr3:uid="{6F40C30E-B6FE-45AC-B7EA-DA70C0EC7E82}" uniqueName="30" name="ytd_sales" queryTableFieldId="8" dataDxfId="3"/>
    <tableColumn id="31" xr3:uid="{574DA579-B746-4729-B822-832C662C49CB}" uniqueName="31" name="notes" queryTableFieldId="9" dataDxfId="2"/>
    <tableColumn id="32" xr3:uid="{172AF17D-3336-4CAB-8451-2ACF0506B83D}" uniqueName="32" name="pubdate" queryTableFieldId="10" dataDxfId="1"/>
    <tableColumn id="33" xr3:uid="{D91D757B-C9F6-4F3D-884D-B143684AD4C6}" uniqueName="33" name="pub_id" queryTableFieldId="1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33" sqref="S33"/>
    </sheetView>
  </sheetViews>
  <sheetFormatPr baseColWidth="10" defaultColWidth="9.140625" defaultRowHeight="15" x14ac:dyDescent="0.25"/>
  <cols>
    <col min="1" max="1" width="0.7109375" customWidth="1"/>
    <col min="2" max="7" width="9.14062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Env:Dev, (last result:)Set OLEDB; ListObject to (bgQuery= True, ): SELECT T1.au_id, T1.au_lname, T1.au_fname, T1.phone, T1.address, T1.city, T1.state, T1.zip, T1.contract_x000D_
FROM pubs.dbo.authors T1 _x000D_
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</row>
    <row r="2" spans="1:10" x14ac:dyDescent="0.25">
      <c r="A2" s="1" t="s">
        <v>0</v>
      </c>
      <c r="B2" s="3" t="s">
        <v>10</v>
      </c>
      <c r="C2" s="3" t="s">
        <v>525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b">
        <v>1</v>
      </c>
    </row>
    <row r="3" spans="1:10" x14ac:dyDescent="0.25">
      <c r="B3" s="2" t="s">
        <v>17</v>
      </c>
      <c r="C3" s="2" t="s">
        <v>18</v>
      </c>
      <c r="D3" s="2" t="s">
        <v>19</v>
      </c>
      <c r="E3" s="2" t="s">
        <v>20</v>
      </c>
      <c r="F3" s="2" t="s">
        <v>526</v>
      </c>
      <c r="G3" s="2" t="s">
        <v>21</v>
      </c>
      <c r="H3" s="2" t="s">
        <v>15</v>
      </c>
      <c r="I3" s="2" t="s">
        <v>22</v>
      </c>
      <c r="J3" s="2" t="b">
        <v>1</v>
      </c>
    </row>
    <row r="4" spans="1:10" x14ac:dyDescent="0.25"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15</v>
      </c>
      <c r="I4" s="2" t="s">
        <v>29</v>
      </c>
      <c r="J4" s="2" t="b">
        <v>1</v>
      </c>
    </row>
    <row r="5" spans="1:10" x14ac:dyDescent="0.25"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15</v>
      </c>
      <c r="I5" s="2" t="s">
        <v>36</v>
      </c>
      <c r="J5" s="2" t="b">
        <v>1</v>
      </c>
    </row>
    <row r="6" spans="1:10" x14ac:dyDescent="0.25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21</v>
      </c>
      <c r="H6" s="2" t="s">
        <v>15</v>
      </c>
      <c r="I6" s="2" t="s">
        <v>42</v>
      </c>
      <c r="J6" s="2" t="b">
        <v>1</v>
      </c>
    </row>
    <row r="7" spans="1:10" x14ac:dyDescent="0.25"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b">
        <v>0</v>
      </c>
    </row>
    <row r="8" spans="1:10" x14ac:dyDescent="0.25">
      <c r="B8" s="2" t="s">
        <v>51</v>
      </c>
      <c r="C8" s="2" t="s">
        <v>52</v>
      </c>
      <c r="D8" s="2" t="s">
        <v>53</v>
      </c>
      <c r="E8" s="2" t="s">
        <v>54</v>
      </c>
      <c r="F8" s="2" t="s">
        <v>55</v>
      </c>
      <c r="G8" s="2" t="s">
        <v>28</v>
      </c>
      <c r="H8" s="2" t="s">
        <v>15</v>
      </c>
      <c r="I8" s="2" t="s">
        <v>29</v>
      </c>
      <c r="J8" s="2" t="b">
        <v>1</v>
      </c>
    </row>
    <row r="9" spans="1:10" x14ac:dyDescent="0.25">
      <c r="B9" s="2" t="s">
        <v>56</v>
      </c>
      <c r="C9" s="2" t="s">
        <v>57</v>
      </c>
      <c r="D9" s="2" t="s">
        <v>58</v>
      </c>
      <c r="E9" s="2" t="s">
        <v>59</v>
      </c>
      <c r="F9" s="2" t="s">
        <v>60</v>
      </c>
      <c r="G9" s="2" t="s">
        <v>61</v>
      </c>
      <c r="H9" s="2" t="s">
        <v>15</v>
      </c>
      <c r="I9" s="2" t="s">
        <v>62</v>
      </c>
      <c r="J9" s="2" t="b">
        <v>1</v>
      </c>
    </row>
    <row r="10" spans="1:10" x14ac:dyDescent="0.25">
      <c r="B10" s="2" t="s">
        <v>63</v>
      </c>
      <c r="C10" s="2" t="s">
        <v>64</v>
      </c>
      <c r="D10" s="2" t="s">
        <v>65</v>
      </c>
      <c r="E10" s="2" t="s">
        <v>66</v>
      </c>
      <c r="F10" s="2" t="s">
        <v>67</v>
      </c>
      <c r="G10" s="2" t="s">
        <v>68</v>
      </c>
      <c r="H10" s="2" t="s">
        <v>15</v>
      </c>
      <c r="I10" s="2" t="s">
        <v>69</v>
      </c>
      <c r="J10" s="2" t="b">
        <v>1</v>
      </c>
    </row>
    <row r="11" spans="1:10" x14ac:dyDescent="0.25">
      <c r="B11" s="2" t="s">
        <v>70</v>
      </c>
      <c r="C11" s="2" t="s">
        <v>71</v>
      </c>
      <c r="D11" s="2" t="s">
        <v>72</v>
      </c>
      <c r="E11" s="2" t="s">
        <v>73</v>
      </c>
      <c r="F11" s="2" t="s">
        <v>74</v>
      </c>
      <c r="G11" s="2" t="s">
        <v>75</v>
      </c>
      <c r="H11" s="2" t="s">
        <v>15</v>
      </c>
      <c r="I11" s="2" t="s">
        <v>76</v>
      </c>
      <c r="J11" s="2" t="b">
        <v>1</v>
      </c>
    </row>
    <row r="12" spans="1:10" x14ac:dyDescent="0.25">
      <c r="B12" s="2" t="s">
        <v>77</v>
      </c>
      <c r="C12" s="2" t="s">
        <v>78</v>
      </c>
      <c r="D12" s="2" t="s">
        <v>79</v>
      </c>
      <c r="E12" s="2" t="s">
        <v>80</v>
      </c>
      <c r="F12" s="2" t="s">
        <v>81</v>
      </c>
      <c r="G12" s="2" t="s">
        <v>82</v>
      </c>
      <c r="H12" s="2" t="s">
        <v>83</v>
      </c>
      <c r="I12" s="2" t="s">
        <v>84</v>
      </c>
      <c r="J12" s="2" t="b">
        <v>0</v>
      </c>
    </row>
    <row r="13" spans="1:10" x14ac:dyDescent="0.25">
      <c r="B13" s="2" t="s">
        <v>85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90</v>
      </c>
      <c r="H13" s="2" t="s">
        <v>15</v>
      </c>
      <c r="I13" s="2" t="s">
        <v>91</v>
      </c>
      <c r="J13" s="2" t="b">
        <v>1</v>
      </c>
    </row>
    <row r="14" spans="1:10" x14ac:dyDescent="0.25">
      <c r="B14" s="2" t="s">
        <v>92</v>
      </c>
      <c r="C14" s="2" t="s">
        <v>93</v>
      </c>
      <c r="D14" s="2" t="s">
        <v>94</v>
      </c>
      <c r="E14" s="2" t="s">
        <v>95</v>
      </c>
      <c r="F14" s="2" t="s">
        <v>96</v>
      </c>
      <c r="G14" s="2" t="s">
        <v>97</v>
      </c>
      <c r="H14" s="2" t="s">
        <v>15</v>
      </c>
      <c r="I14" s="2" t="s">
        <v>98</v>
      </c>
      <c r="J14" s="2" t="b">
        <v>1</v>
      </c>
    </row>
    <row r="15" spans="1:10" x14ac:dyDescent="0.25">
      <c r="B15" s="2" t="s">
        <v>99</v>
      </c>
      <c r="C15" s="2" t="s">
        <v>100</v>
      </c>
      <c r="D15" s="2" t="s">
        <v>101</v>
      </c>
      <c r="E15" s="2" t="s">
        <v>102</v>
      </c>
      <c r="F15" s="2" t="s">
        <v>103</v>
      </c>
      <c r="G15" s="2" t="s">
        <v>104</v>
      </c>
      <c r="H15" s="2" t="s">
        <v>105</v>
      </c>
      <c r="I15" s="2" t="s">
        <v>106</v>
      </c>
      <c r="J15" s="2" t="b">
        <v>1</v>
      </c>
    </row>
    <row r="16" spans="1:10" x14ac:dyDescent="0.25">
      <c r="B16" s="2" t="s">
        <v>107</v>
      </c>
      <c r="C16" s="2" t="s">
        <v>108</v>
      </c>
      <c r="D16" s="2" t="s">
        <v>109</v>
      </c>
      <c r="E16" s="2" t="s">
        <v>110</v>
      </c>
      <c r="F16" s="2" t="s">
        <v>111</v>
      </c>
      <c r="G16" s="2" t="s">
        <v>112</v>
      </c>
      <c r="H16" s="2" t="s">
        <v>113</v>
      </c>
      <c r="I16" s="2" t="s">
        <v>114</v>
      </c>
      <c r="J16" s="2" t="b">
        <v>1</v>
      </c>
    </row>
    <row r="17" spans="2:10" x14ac:dyDescent="0.25">
      <c r="B17" s="2" t="s">
        <v>115</v>
      </c>
      <c r="C17" s="2" t="s">
        <v>116</v>
      </c>
      <c r="D17" s="2" t="s">
        <v>117</v>
      </c>
      <c r="E17" s="2" t="s">
        <v>118</v>
      </c>
      <c r="F17" s="2" t="s">
        <v>119</v>
      </c>
      <c r="G17" s="2" t="s">
        <v>21</v>
      </c>
      <c r="H17" s="2" t="s">
        <v>15</v>
      </c>
      <c r="I17" s="2" t="s">
        <v>42</v>
      </c>
      <c r="J17" s="2" t="b">
        <v>0</v>
      </c>
    </row>
    <row r="18" spans="2:10" x14ac:dyDescent="0.25">
      <c r="B18" s="2" t="s">
        <v>120</v>
      </c>
      <c r="C18" s="2" t="s">
        <v>121</v>
      </c>
      <c r="D18" s="2" t="s">
        <v>122</v>
      </c>
      <c r="E18" s="2" t="s">
        <v>123</v>
      </c>
      <c r="F18" s="2" t="s">
        <v>124</v>
      </c>
      <c r="G18" s="2" t="s">
        <v>21</v>
      </c>
      <c r="H18" s="2" t="s">
        <v>15</v>
      </c>
      <c r="I18" s="2" t="s">
        <v>125</v>
      </c>
      <c r="J18" s="2" t="b">
        <v>1</v>
      </c>
    </row>
    <row r="19" spans="2:10" x14ac:dyDescent="0.25">
      <c r="B19" s="2" t="s">
        <v>126</v>
      </c>
      <c r="C19" s="2" t="s">
        <v>127</v>
      </c>
      <c r="D19" s="2" t="s">
        <v>128</v>
      </c>
      <c r="E19" s="2" t="s">
        <v>129</v>
      </c>
      <c r="F19" s="2" t="s">
        <v>130</v>
      </c>
      <c r="G19" s="2" t="s">
        <v>21</v>
      </c>
      <c r="H19" s="2" t="s">
        <v>15</v>
      </c>
      <c r="I19" s="2" t="s">
        <v>42</v>
      </c>
      <c r="J19" s="2" t="b">
        <v>1</v>
      </c>
    </row>
    <row r="20" spans="2:10" x14ac:dyDescent="0.25">
      <c r="B20" s="2" t="s">
        <v>131</v>
      </c>
      <c r="C20" s="2" t="s">
        <v>132</v>
      </c>
      <c r="D20" s="2" t="s">
        <v>133</v>
      </c>
      <c r="E20" s="2" t="s">
        <v>134</v>
      </c>
      <c r="F20" s="2" t="s">
        <v>135</v>
      </c>
      <c r="G20" s="2" t="s">
        <v>136</v>
      </c>
      <c r="H20" s="2" t="s">
        <v>137</v>
      </c>
      <c r="I20" s="2" t="s">
        <v>138</v>
      </c>
      <c r="J20" s="2" t="b">
        <v>1</v>
      </c>
    </row>
    <row r="21" spans="2:10" x14ac:dyDescent="0.25">
      <c r="B21" s="2" t="s">
        <v>139</v>
      </c>
      <c r="C21" s="2" t="s">
        <v>140</v>
      </c>
      <c r="D21" s="2" t="s">
        <v>141</v>
      </c>
      <c r="E21" s="2" t="s">
        <v>59</v>
      </c>
      <c r="F21" s="2" t="s">
        <v>60</v>
      </c>
      <c r="G21" s="2" t="s">
        <v>61</v>
      </c>
      <c r="H21" s="2" t="s">
        <v>15</v>
      </c>
      <c r="I21" s="2" t="s">
        <v>62</v>
      </c>
      <c r="J21" s="2" t="b">
        <v>0</v>
      </c>
    </row>
    <row r="22" spans="2:10" x14ac:dyDescent="0.25">
      <c r="B22" s="2" t="s">
        <v>142</v>
      </c>
      <c r="C22" s="2" t="s">
        <v>143</v>
      </c>
      <c r="D22" s="2" t="s">
        <v>144</v>
      </c>
      <c r="E22" s="2" t="s">
        <v>145</v>
      </c>
      <c r="F22" s="2" t="s">
        <v>146</v>
      </c>
      <c r="G22" s="2" t="s">
        <v>147</v>
      </c>
      <c r="H22" s="2" t="s">
        <v>15</v>
      </c>
      <c r="I22" s="2" t="s">
        <v>148</v>
      </c>
      <c r="J22" s="2" t="b">
        <v>1</v>
      </c>
    </row>
    <row r="23" spans="2:10" x14ac:dyDescent="0.25">
      <c r="B23" s="2" t="s">
        <v>149</v>
      </c>
      <c r="C23" s="2" t="s">
        <v>150</v>
      </c>
      <c r="D23" s="2" t="s">
        <v>151</v>
      </c>
      <c r="E23" s="2" t="s">
        <v>152</v>
      </c>
      <c r="F23" s="2" t="s">
        <v>153</v>
      </c>
      <c r="G23" s="2" t="s">
        <v>154</v>
      </c>
      <c r="H23" s="2" t="s">
        <v>155</v>
      </c>
      <c r="I23" s="2" t="s">
        <v>156</v>
      </c>
      <c r="J23" s="2" t="b">
        <v>1</v>
      </c>
    </row>
    <row r="24" spans="2:10" x14ac:dyDescent="0.25">
      <c r="B24" s="2" t="s">
        <v>157</v>
      </c>
      <c r="C24" s="2" t="s">
        <v>150</v>
      </c>
      <c r="D24" s="2" t="s">
        <v>158</v>
      </c>
      <c r="E24" s="2" t="s">
        <v>152</v>
      </c>
      <c r="F24" s="2" t="s">
        <v>153</v>
      </c>
      <c r="G24" s="2" t="s">
        <v>154</v>
      </c>
      <c r="H24" s="2" t="s">
        <v>155</v>
      </c>
      <c r="I24" s="2" t="s">
        <v>156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Env:Dev, (last result:)Set OLEDB; ListObject to (bgQuery= True, ):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6" t="s">
        <v>202</v>
      </c>
      <c r="C1" s="6" t="s">
        <v>203</v>
      </c>
      <c r="D1" s="2" t="s">
        <v>204</v>
      </c>
      <c r="E1" s="6" t="s">
        <v>205</v>
      </c>
      <c r="F1" s="6" t="s">
        <v>206</v>
      </c>
      <c r="G1" s="2" t="s">
        <v>207</v>
      </c>
      <c r="H1" s="6" t="s">
        <v>208</v>
      </c>
      <c r="I1" s="6" t="s">
        <v>503</v>
      </c>
      <c r="J1" s="6" t="s">
        <v>346</v>
      </c>
      <c r="K1" s="6" t="s">
        <v>347</v>
      </c>
    </row>
    <row r="2" spans="1:11" x14ac:dyDescent="0.25">
      <c r="A2" s="1" t="s">
        <v>502</v>
      </c>
      <c r="B2" s="3" t="s">
        <v>209</v>
      </c>
      <c r="C2" s="3" t="s">
        <v>210</v>
      </c>
      <c r="D2" s="3" t="s">
        <v>211</v>
      </c>
      <c r="E2" s="3" t="s">
        <v>212</v>
      </c>
      <c r="F2" s="3" t="s">
        <v>176</v>
      </c>
      <c r="G2" s="3">
        <v>77</v>
      </c>
      <c r="H2" s="3" t="s">
        <v>194</v>
      </c>
      <c r="I2" s="5">
        <v>39017.034039351849</v>
      </c>
      <c r="J2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2" t="s">
        <v>494</v>
      </c>
      <c r="C3" s="2" t="s">
        <v>210</v>
      </c>
      <c r="D3" s="2" t="s">
        <v>240</v>
      </c>
      <c r="E3" s="2" t="s">
        <v>212</v>
      </c>
      <c r="F3" s="2" t="s">
        <v>173</v>
      </c>
      <c r="G3" s="2">
        <v>77</v>
      </c>
      <c r="H3" s="2" t="s">
        <v>198</v>
      </c>
      <c r="I3" s="5">
        <v>33843</v>
      </c>
      <c r="J3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2" t="s">
        <v>522</v>
      </c>
      <c r="C4" s="2" t="s">
        <v>215</v>
      </c>
      <c r="D4" s="2" t="s">
        <v>523</v>
      </c>
      <c r="E4" s="2" t="s">
        <v>217</v>
      </c>
      <c r="F4" s="2" t="s">
        <v>183</v>
      </c>
      <c r="G4" s="2">
        <v>79</v>
      </c>
      <c r="H4" s="2" t="s">
        <v>200</v>
      </c>
      <c r="I4" s="5">
        <v>36285.529166666667</v>
      </c>
      <c r="J4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4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5" spans="1:11" x14ac:dyDescent="0.25">
      <c r="B5" s="2" t="s">
        <v>214</v>
      </c>
      <c r="C5" s="2" t="s">
        <v>215</v>
      </c>
      <c r="D5" s="2" t="s">
        <v>216</v>
      </c>
      <c r="E5" s="2" t="s">
        <v>217</v>
      </c>
      <c r="F5" s="2" t="s">
        <v>182</v>
      </c>
      <c r="G5" s="2">
        <v>89</v>
      </c>
      <c r="H5" s="2" t="s">
        <v>200</v>
      </c>
      <c r="I5" s="5">
        <v>33231</v>
      </c>
      <c r="J5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5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6" spans="1:11" x14ac:dyDescent="0.25">
      <c r="B6" s="2" t="s">
        <v>218</v>
      </c>
      <c r="C6" s="2" t="s">
        <v>219</v>
      </c>
      <c r="D6" s="2" t="s">
        <v>220</v>
      </c>
      <c r="E6" s="2" t="s">
        <v>221</v>
      </c>
      <c r="F6" s="2" t="s">
        <v>180</v>
      </c>
      <c r="G6" s="2">
        <v>140</v>
      </c>
      <c r="H6" s="2" t="s">
        <v>198</v>
      </c>
      <c r="I6" s="5">
        <v>33129</v>
      </c>
      <c r="J6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6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2" t="s">
        <v>222</v>
      </c>
      <c r="C7" s="2" t="s">
        <v>223</v>
      </c>
      <c r="D7" s="2"/>
      <c r="E7" s="2" t="s">
        <v>224</v>
      </c>
      <c r="F7" s="2" t="s">
        <v>174</v>
      </c>
      <c r="G7" s="2">
        <v>160</v>
      </c>
      <c r="H7" s="2" t="s">
        <v>198</v>
      </c>
      <c r="I7" s="5">
        <v>32772</v>
      </c>
      <c r="J7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7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8" spans="1:11" x14ac:dyDescent="0.25">
      <c r="B8" s="2" t="s">
        <v>225</v>
      </c>
      <c r="C8" s="2" t="s">
        <v>226</v>
      </c>
      <c r="D8" s="2" t="s">
        <v>227</v>
      </c>
      <c r="E8" s="2" t="s">
        <v>228</v>
      </c>
      <c r="F8" s="2" t="s">
        <v>179</v>
      </c>
      <c r="G8" s="2">
        <v>120</v>
      </c>
      <c r="H8" s="2" t="s">
        <v>198</v>
      </c>
      <c r="I8" s="5">
        <v>33282</v>
      </c>
      <c r="J8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8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9" spans="1:11" x14ac:dyDescent="0.25">
      <c r="B9" s="2" t="s">
        <v>229</v>
      </c>
      <c r="C9" s="2" t="s">
        <v>230</v>
      </c>
      <c r="D9" s="2"/>
      <c r="E9" s="2" t="s">
        <v>231</v>
      </c>
      <c r="F9" s="2" t="s">
        <v>183</v>
      </c>
      <c r="G9" s="2">
        <v>227</v>
      </c>
      <c r="H9" s="2" t="s">
        <v>186</v>
      </c>
      <c r="I9" s="5">
        <v>33180</v>
      </c>
      <c r="J9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9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0" spans="1:11" x14ac:dyDescent="0.25">
      <c r="B10" s="2" t="s">
        <v>232</v>
      </c>
      <c r="C10" s="2" t="s">
        <v>233</v>
      </c>
      <c r="D10" s="2" t="s">
        <v>234</v>
      </c>
      <c r="E10" s="2" t="s">
        <v>235</v>
      </c>
      <c r="F10" s="2" t="s">
        <v>180</v>
      </c>
      <c r="G10" s="2">
        <v>215</v>
      </c>
      <c r="H10" s="2" t="s">
        <v>186</v>
      </c>
      <c r="I10" s="5">
        <v>32823</v>
      </c>
      <c r="J10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0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1" spans="1:11" x14ac:dyDescent="0.25">
      <c r="B11" s="2" t="s">
        <v>236</v>
      </c>
      <c r="C11" s="2" t="s">
        <v>237</v>
      </c>
      <c r="D11" s="2" t="s">
        <v>227</v>
      </c>
      <c r="E11" s="2" t="s">
        <v>238</v>
      </c>
      <c r="F11" s="2" t="s">
        <v>176</v>
      </c>
      <c r="G11" s="2">
        <v>87</v>
      </c>
      <c r="H11" s="2" t="s">
        <v>200</v>
      </c>
      <c r="I11" s="5">
        <v>33537</v>
      </c>
      <c r="J11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1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2" spans="1:11" x14ac:dyDescent="0.25">
      <c r="B12" s="2" t="s">
        <v>239</v>
      </c>
      <c r="C12" s="2" t="s">
        <v>58</v>
      </c>
      <c r="D12" s="2" t="s">
        <v>240</v>
      </c>
      <c r="E12" s="2" t="s">
        <v>241</v>
      </c>
      <c r="F12" s="2" t="s">
        <v>184</v>
      </c>
      <c r="G12" s="2">
        <v>200</v>
      </c>
      <c r="H12" s="2" t="s">
        <v>186</v>
      </c>
      <c r="I12" s="5">
        <v>33435</v>
      </c>
      <c r="J12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2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3" spans="1:11" x14ac:dyDescent="0.25">
      <c r="B13" s="2" t="s">
        <v>242</v>
      </c>
      <c r="C13" s="2" t="s">
        <v>243</v>
      </c>
      <c r="D13" s="2" t="s">
        <v>244</v>
      </c>
      <c r="E13" s="2" t="s">
        <v>245</v>
      </c>
      <c r="F13" s="2" t="s">
        <v>176</v>
      </c>
      <c r="G13" s="2">
        <v>77</v>
      </c>
      <c r="H13" s="2" t="s">
        <v>198</v>
      </c>
      <c r="I13" s="5">
        <v>33741</v>
      </c>
      <c r="J13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3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4" spans="1:11" x14ac:dyDescent="0.25">
      <c r="B14" s="2" t="s">
        <v>246</v>
      </c>
      <c r="C14" s="2" t="s">
        <v>247</v>
      </c>
      <c r="D14" s="2" t="s">
        <v>248</v>
      </c>
      <c r="E14" s="2" t="s">
        <v>249</v>
      </c>
      <c r="F14" s="2" t="s">
        <v>174</v>
      </c>
      <c r="G14" s="2">
        <v>159</v>
      </c>
      <c r="H14" s="2" t="s">
        <v>198</v>
      </c>
      <c r="I14" s="5">
        <v>34200</v>
      </c>
      <c r="J14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4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5" spans="1:11" x14ac:dyDescent="0.25">
      <c r="B15" s="2" t="s">
        <v>250</v>
      </c>
      <c r="C15" s="2" t="s">
        <v>251</v>
      </c>
      <c r="D15" s="2" t="s">
        <v>252</v>
      </c>
      <c r="E15" s="2" t="s">
        <v>253</v>
      </c>
      <c r="F15" s="2" t="s">
        <v>174</v>
      </c>
      <c r="G15" s="2">
        <v>211</v>
      </c>
      <c r="H15" s="2" t="s">
        <v>192</v>
      </c>
      <c r="I15" s="5">
        <v>32619</v>
      </c>
      <c r="J15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5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6" spans="1:11" x14ac:dyDescent="0.25">
      <c r="B16" s="2" t="s">
        <v>254</v>
      </c>
      <c r="C16" s="2" t="s">
        <v>255</v>
      </c>
      <c r="D16" s="2" t="s">
        <v>256</v>
      </c>
      <c r="E16" s="2" t="s">
        <v>257</v>
      </c>
      <c r="F16" s="2" t="s">
        <v>179</v>
      </c>
      <c r="G16" s="2">
        <v>195</v>
      </c>
      <c r="H16" s="2" t="s">
        <v>190</v>
      </c>
      <c r="I16" s="5">
        <v>34098</v>
      </c>
      <c r="J16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6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7" spans="2:11" x14ac:dyDescent="0.25">
      <c r="B17" s="2" t="s">
        <v>258</v>
      </c>
      <c r="C17" s="2" t="s">
        <v>259</v>
      </c>
      <c r="D17" s="2" t="s">
        <v>260</v>
      </c>
      <c r="E17" s="2" t="s">
        <v>261</v>
      </c>
      <c r="F17" s="2" t="s">
        <v>185</v>
      </c>
      <c r="G17" s="2">
        <v>170</v>
      </c>
      <c r="H17" s="2" t="s">
        <v>192</v>
      </c>
      <c r="I17" s="5">
        <v>34404</v>
      </c>
      <c r="J17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7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8" spans="2:11" x14ac:dyDescent="0.25">
      <c r="B18" s="2" t="s">
        <v>262</v>
      </c>
      <c r="C18" s="2" t="s">
        <v>263</v>
      </c>
      <c r="D18" s="2" t="s">
        <v>252</v>
      </c>
      <c r="E18" s="2" t="s">
        <v>264</v>
      </c>
      <c r="F18" s="2" t="s">
        <v>182</v>
      </c>
      <c r="G18" s="2">
        <v>100</v>
      </c>
      <c r="H18" s="2" t="s">
        <v>190</v>
      </c>
      <c r="I18" s="5">
        <v>33894</v>
      </c>
      <c r="J18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8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2" t="s">
        <v>265</v>
      </c>
      <c r="C19" s="2" t="s">
        <v>266</v>
      </c>
      <c r="D19" s="2" t="s">
        <v>267</v>
      </c>
      <c r="E19" s="2" t="s">
        <v>268</v>
      </c>
      <c r="F19" s="2" t="s">
        <v>180</v>
      </c>
      <c r="G19" s="2">
        <v>220</v>
      </c>
      <c r="H19" s="2" t="s">
        <v>190</v>
      </c>
      <c r="I19" s="5">
        <v>34455</v>
      </c>
      <c r="J19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9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0" spans="2:11" x14ac:dyDescent="0.25">
      <c r="B20" s="2" t="s">
        <v>269</v>
      </c>
      <c r="C20" s="2" t="s">
        <v>270</v>
      </c>
      <c r="D20" s="2" t="s">
        <v>271</v>
      </c>
      <c r="E20" s="2" t="s">
        <v>272</v>
      </c>
      <c r="F20" s="2" t="s">
        <v>176</v>
      </c>
      <c r="G20" s="2">
        <v>80</v>
      </c>
      <c r="H20" s="2" t="s">
        <v>192</v>
      </c>
      <c r="I20" s="5">
        <v>34302</v>
      </c>
      <c r="J20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0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1" spans="2:11" x14ac:dyDescent="0.25">
      <c r="B21" s="2" t="s">
        <v>273</v>
      </c>
      <c r="C21" s="2" t="s">
        <v>274</v>
      </c>
      <c r="D21" s="2" t="s">
        <v>275</v>
      </c>
      <c r="E21" s="2" t="s">
        <v>276</v>
      </c>
      <c r="F21" s="2" t="s">
        <v>179</v>
      </c>
      <c r="G21" s="2">
        <v>170</v>
      </c>
      <c r="H21" s="2" t="s">
        <v>194</v>
      </c>
      <c r="I21" s="5">
        <v>44420</v>
      </c>
      <c r="J21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1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2" spans="2:11" x14ac:dyDescent="0.25">
      <c r="B22" s="2" t="s">
        <v>277</v>
      </c>
      <c r="C22" s="2" t="s">
        <v>278</v>
      </c>
      <c r="D22" s="2" t="s">
        <v>227</v>
      </c>
      <c r="E22" s="2" t="s">
        <v>279</v>
      </c>
      <c r="F22" s="2" t="s">
        <v>179</v>
      </c>
      <c r="G22" s="2">
        <v>135</v>
      </c>
      <c r="H22" s="2" t="s">
        <v>200</v>
      </c>
      <c r="I22" s="5">
        <v>33690</v>
      </c>
      <c r="J22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2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3" spans="2:11" x14ac:dyDescent="0.25">
      <c r="B23" s="2" t="s">
        <v>280</v>
      </c>
      <c r="C23" s="2" t="s">
        <v>281</v>
      </c>
      <c r="D23" s="2" t="s">
        <v>211</v>
      </c>
      <c r="E23" s="2" t="s">
        <v>282</v>
      </c>
      <c r="F23" s="2" t="s">
        <v>174</v>
      </c>
      <c r="G23" s="2">
        <v>175</v>
      </c>
      <c r="H23" s="2" t="s">
        <v>190</v>
      </c>
      <c r="I23" s="5">
        <v>33027</v>
      </c>
      <c r="J23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3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4" spans="2:11" x14ac:dyDescent="0.25">
      <c r="B24" s="2" t="s">
        <v>283</v>
      </c>
      <c r="C24" s="2" t="s">
        <v>284</v>
      </c>
      <c r="D24" s="2" t="s">
        <v>285</v>
      </c>
      <c r="E24" s="2" t="s">
        <v>286</v>
      </c>
      <c r="F24" s="2" t="s">
        <v>182</v>
      </c>
      <c r="G24" s="2">
        <v>77</v>
      </c>
      <c r="H24" s="2" t="s">
        <v>198</v>
      </c>
      <c r="I24" s="5">
        <v>33078</v>
      </c>
      <c r="J24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4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5" spans="2:11" x14ac:dyDescent="0.25">
      <c r="B25" s="2" t="s">
        <v>287</v>
      </c>
      <c r="C25" s="2" t="s">
        <v>288</v>
      </c>
      <c r="D25" s="2" t="s">
        <v>289</v>
      </c>
      <c r="E25" s="2" t="s">
        <v>290</v>
      </c>
      <c r="F25" s="2" t="s">
        <v>177</v>
      </c>
      <c r="G25" s="2">
        <v>150</v>
      </c>
      <c r="H25" s="2" t="s">
        <v>192</v>
      </c>
      <c r="I25" s="5">
        <v>32721</v>
      </c>
      <c r="J25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6" spans="2:11" x14ac:dyDescent="0.25">
      <c r="B26" s="2" t="s">
        <v>291</v>
      </c>
      <c r="C26" s="2" t="s">
        <v>292</v>
      </c>
      <c r="D26" s="2"/>
      <c r="E26" s="2" t="s">
        <v>293</v>
      </c>
      <c r="F26" s="2" t="s">
        <v>177</v>
      </c>
      <c r="G26" s="2">
        <v>150</v>
      </c>
      <c r="H26" s="2" t="s">
        <v>190</v>
      </c>
      <c r="I26" s="5">
        <v>33486</v>
      </c>
      <c r="J26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7" spans="2:11" x14ac:dyDescent="0.25">
      <c r="B27" s="2" t="s">
        <v>294</v>
      </c>
      <c r="C27" s="2" t="s">
        <v>295</v>
      </c>
      <c r="D27" s="2" t="s">
        <v>213</v>
      </c>
      <c r="E27" s="2" t="s">
        <v>296</v>
      </c>
      <c r="F27" s="2" t="s">
        <v>174</v>
      </c>
      <c r="G27" s="2">
        <v>198</v>
      </c>
      <c r="H27" s="2" t="s">
        <v>196</v>
      </c>
      <c r="I27" s="5">
        <v>34251</v>
      </c>
      <c r="J27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7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8" spans="2:11" x14ac:dyDescent="0.25">
      <c r="B28" s="2" t="s">
        <v>297</v>
      </c>
      <c r="C28" s="2" t="s">
        <v>298</v>
      </c>
      <c r="D28" s="2" t="s">
        <v>211</v>
      </c>
      <c r="E28" s="2" t="s">
        <v>299</v>
      </c>
      <c r="F28" s="2" t="s">
        <v>179</v>
      </c>
      <c r="G28" s="2">
        <v>120</v>
      </c>
      <c r="H28" s="2" t="s">
        <v>192</v>
      </c>
      <c r="I28" s="5">
        <v>34047</v>
      </c>
      <c r="J28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8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2" t="s">
        <v>300</v>
      </c>
      <c r="C29" s="2" t="s">
        <v>495</v>
      </c>
      <c r="D29" s="2" t="s">
        <v>220</v>
      </c>
      <c r="E29" s="2" t="s">
        <v>302</v>
      </c>
      <c r="F29" s="2" t="s">
        <v>173</v>
      </c>
      <c r="G29" s="2">
        <v>100</v>
      </c>
      <c r="H29" s="2" t="s">
        <v>190</v>
      </c>
      <c r="I29" s="5">
        <v>32313</v>
      </c>
      <c r="J29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9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0" spans="2:11" x14ac:dyDescent="0.25">
      <c r="B30" s="2" t="s">
        <v>303</v>
      </c>
      <c r="C30" s="2" t="s">
        <v>301</v>
      </c>
      <c r="D30" s="2" t="s">
        <v>304</v>
      </c>
      <c r="E30" s="2" t="s">
        <v>305</v>
      </c>
      <c r="F30" s="2" t="s">
        <v>174</v>
      </c>
      <c r="G30" s="2">
        <v>150</v>
      </c>
      <c r="H30" s="2" t="s">
        <v>200</v>
      </c>
      <c r="I30" s="5">
        <v>33333</v>
      </c>
      <c r="J30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0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2" t="s">
        <v>306</v>
      </c>
      <c r="C31" s="2" t="s">
        <v>307</v>
      </c>
      <c r="D31" s="2" t="s">
        <v>211</v>
      </c>
      <c r="E31" s="2" t="s">
        <v>308</v>
      </c>
      <c r="F31" s="2" t="s">
        <v>177</v>
      </c>
      <c r="G31" s="2">
        <v>112</v>
      </c>
      <c r="H31" s="2" t="s">
        <v>200</v>
      </c>
      <c r="I31" s="5">
        <v>33945</v>
      </c>
      <c r="J31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1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2" t="s">
        <v>309</v>
      </c>
      <c r="C32" s="2" t="s">
        <v>310</v>
      </c>
      <c r="D32" s="2" t="s">
        <v>216</v>
      </c>
      <c r="E32" s="2" t="s">
        <v>311</v>
      </c>
      <c r="F32" s="2" t="s">
        <v>175</v>
      </c>
      <c r="G32" s="2">
        <v>125</v>
      </c>
      <c r="H32" s="2" t="s">
        <v>200</v>
      </c>
      <c r="I32" s="5">
        <v>34353</v>
      </c>
      <c r="J32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2" t="s">
        <v>312</v>
      </c>
      <c r="C33" s="2" t="s">
        <v>313</v>
      </c>
      <c r="D33" s="2"/>
      <c r="E33" s="2" t="s">
        <v>314</v>
      </c>
      <c r="F33" s="2" t="s">
        <v>175</v>
      </c>
      <c r="G33" s="2">
        <v>101</v>
      </c>
      <c r="H33" s="2" t="s">
        <v>192</v>
      </c>
      <c r="I33" s="5">
        <v>32517</v>
      </c>
      <c r="J33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3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2" t="s">
        <v>315</v>
      </c>
      <c r="C34" s="2" t="s">
        <v>278</v>
      </c>
      <c r="D34" s="2" t="s">
        <v>260</v>
      </c>
      <c r="E34" s="2" t="s">
        <v>316</v>
      </c>
      <c r="F34" s="2" t="s">
        <v>174</v>
      </c>
      <c r="G34" s="2">
        <v>246</v>
      </c>
      <c r="H34" s="2" t="s">
        <v>188</v>
      </c>
      <c r="I34" s="5">
        <v>32568</v>
      </c>
      <c r="J34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4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5" spans="2:11" x14ac:dyDescent="0.25">
      <c r="B35" s="2" t="s">
        <v>317</v>
      </c>
      <c r="C35" s="2" t="s">
        <v>318</v>
      </c>
      <c r="D35" s="2" t="s">
        <v>319</v>
      </c>
      <c r="E35" s="2" t="s">
        <v>174</v>
      </c>
      <c r="F35" s="2" t="s">
        <v>175</v>
      </c>
      <c r="G35" s="2">
        <v>100</v>
      </c>
      <c r="H35" s="2" t="s">
        <v>198</v>
      </c>
      <c r="I35" s="5">
        <v>33996</v>
      </c>
      <c r="J35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5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2" t="s">
        <v>524</v>
      </c>
      <c r="C36" s="2" t="s">
        <v>339</v>
      </c>
      <c r="D36" s="2"/>
      <c r="E36" s="2" t="s">
        <v>322</v>
      </c>
      <c r="F36" s="2" t="s">
        <v>185</v>
      </c>
      <c r="G36" s="2">
        <v>78</v>
      </c>
      <c r="H36" s="2" t="s">
        <v>198</v>
      </c>
      <c r="I36" s="5">
        <v>33639</v>
      </c>
      <c r="J36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7" spans="2:11" x14ac:dyDescent="0.25">
      <c r="B37" s="2" t="s">
        <v>320</v>
      </c>
      <c r="C37" s="2" t="s">
        <v>321</v>
      </c>
      <c r="D37" s="2"/>
      <c r="E37" s="2" t="s">
        <v>322</v>
      </c>
      <c r="F37" s="2" t="s">
        <v>185</v>
      </c>
      <c r="G37" s="2">
        <v>78</v>
      </c>
      <c r="H37" s="2" t="s">
        <v>198</v>
      </c>
      <c r="I37" s="5">
        <v>33639</v>
      </c>
      <c r="J37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7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8" spans="2:11" x14ac:dyDescent="0.25">
      <c r="B38" s="2" t="s">
        <v>323</v>
      </c>
      <c r="C38" s="2" t="s">
        <v>324</v>
      </c>
      <c r="D38" s="2" t="s">
        <v>325</v>
      </c>
      <c r="E38" s="2" t="s">
        <v>326</v>
      </c>
      <c r="F38" s="2" t="s">
        <v>180</v>
      </c>
      <c r="G38" s="2">
        <v>192</v>
      </c>
      <c r="H38" s="2" t="s">
        <v>200</v>
      </c>
      <c r="I38" s="5">
        <v>33588</v>
      </c>
      <c r="J38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8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9" spans="2:11" x14ac:dyDescent="0.25">
      <c r="B39" s="2" t="s">
        <v>327</v>
      </c>
      <c r="C39" s="2" t="s">
        <v>328</v>
      </c>
      <c r="D39" s="2" t="s">
        <v>240</v>
      </c>
      <c r="E39" s="2" t="s">
        <v>329</v>
      </c>
      <c r="F39" s="2" t="s">
        <v>175</v>
      </c>
      <c r="G39" s="2">
        <v>175</v>
      </c>
      <c r="H39" s="2" t="s">
        <v>190</v>
      </c>
      <c r="I39" s="5">
        <v>34149</v>
      </c>
      <c r="J39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9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2" t="s">
        <v>330</v>
      </c>
      <c r="C40" s="2" t="s">
        <v>331</v>
      </c>
      <c r="D40" s="2" t="s">
        <v>267</v>
      </c>
      <c r="E40" s="2" t="s">
        <v>332</v>
      </c>
      <c r="F40" s="2" t="s">
        <v>173</v>
      </c>
      <c r="G40" s="2">
        <v>78</v>
      </c>
      <c r="H40" s="2" t="s">
        <v>200</v>
      </c>
      <c r="I40" s="5">
        <v>33792</v>
      </c>
      <c r="J40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40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2" t="s">
        <v>333</v>
      </c>
      <c r="C41" s="2" t="s">
        <v>334</v>
      </c>
      <c r="D41" s="2" t="s">
        <v>211</v>
      </c>
      <c r="E41" s="2" t="s">
        <v>44</v>
      </c>
      <c r="F41" s="2" t="s">
        <v>185</v>
      </c>
      <c r="G41" s="2">
        <v>78</v>
      </c>
      <c r="H41" s="2" t="s">
        <v>200</v>
      </c>
      <c r="I41" s="5">
        <v>32415</v>
      </c>
      <c r="J41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1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2" spans="2:11" x14ac:dyDescent="0.25">
      <c r="B42" s="2" t="s">
        <v>335</v>
      </c>
      <c r="C42" s="2" t="s">
        <v>336</v>
      </c>
      <c r="D42" s="2" t="s">
        <v>211</v>
      </c>
      <c r="E42" s="2" t="s">
        <v>337</v>
      </c>
      <c r="F42" s="2" t="s">
        <v>181</v>
      </c>
      <c r="G42" s="2">
        <v>100</v>
      </c>
      <c r="H42" s="2" t="s">
        <v>190</v>
      </c>
      <c r="I42" s="5">
        <v>32466</v>
      </c>
      <c r="J42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2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2" t="s">
        <v>338</v>
      </c>
      <c r="C43" s="2" t="s">
        <v>339</v>
      </c>
      <c r="D43" s="2" t="s">
        <v>252</v>
      </c>
      <c r="E43" s="2" t="s">
        <v>340</v>
      </c>
      <c r="F43" s="2" t="s">
        <v>176</v>
      </c>
      <c r="G43" s="2">
        <v>165</v>
      </c>
      <c r="H43" s="2" t="s">
        <v>190</v>
      </c>
      <c r="I43" s="5">
        <v>32976</v>
      </c>
      <c r="J43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3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2" t="s">
        <v>341</v>
      </c>
      <c r="C44" s="2" t="s">
        <v>112</v>
      </c>
      <c r="D44" s="2" t="s">
        <v>244</v>
      </c>
      <c r="E44" s="2" t="s">
        <v>342</v>
      </c>
      <c r="F44" s="2" t="s">
        <v>185</v>
      </c>
      <c r="G44" s="2">
        <v>170</v>
      </c>
      <c r="H44" s="2" t="s">
        <v>190</v>
      </c>
      <c r="I44" s="5">
        <v>32364</v>
      </c>
      <c r="J44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4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5" spans="2:11" x14ac:dyDescent="0.25">
      <c r="B45" s="2" t="s">
        <v>343</v>
      </c>
      <c r="C45" s="2" t="s">
        <v>344</v>
      </c>
      <c r="D45" s="2" t="s">
        <v>213</v>
      </c>
      <c r="E45" s="2" t="s">
        <v>345</v>
      </c>
      <c r="F45" s="2" t="s">
        <v>177</v>
      </c>
      <c r="G45" s="2">
        <v>77</v>
      </c>
      <c r="H45" s="2" t="s">
        <v>198</v>
      </c>
      <c r="I45" s="5">
        <v>32874</v>
      </c>
      <c r="J45" s="5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5" s="5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5" xr:uid="{2B2F9FEC-EED9-4C7A-8B57-8F46F1AA19DA}">
      <formula1>OFFSET(employeejob_idLookup,0,0,,1)</formula1>
    </dataValidation>
    <dataValidation type="list" operator="equal" allowBlank="1" showInputMessage="1" showErrorMessage="1" sqref="H2:H45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E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11.42578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Env:Dev, (last result:)Set OLEDB; ListObject to (bgQuery= True, ): SELECT T1.job_id, T1.job_desc, T1.min_lvl, T1.max_lvl_x000D_
FROM pubs.dbo.jobs T1_x000D_
</v>
      </c>
      <c r="B1" s="6" t="s">
        <v>346</v>
      </c>
      <c r="C1" s="6" t="s">
        <v>349</v>
      </c>
      <c r="D1" s="6" t="s">
        <v>350</v>
      </c>
      <c r="E1" s="6" t="s">
        <v>351</v>
      </c>
    </row>
    <row r="2" spans="1:5" x14ac:dyDescent="0.25">
      <c r="A2" s="1" t="s">
        <v>348</v>
      </c>
      <c r="B2" s="3">
        <v>1</v>
      </c>
      <c r="C2" s="3" t="s">
        <v>178</v>
      </c>
      <c r="D2" s="3">
        <v>10</v>
      </c>
      <c r="E2" s="3">
        <v>10</v>
      </c>
    </row>
    <row r="3" spans="1:5" x14ac:dyDescent="0.25">
      <c r="B3" s="2">
        <v>2</v>
      </c>
      <c r="C3" s="2" t="s">
        <v>516</v>
      </c>
      <c r="D3" s="2">
        <v>200</v>
      </c>
      <c r="E3" s="2">
        <v>250</v>
      </c>
    </row>
    <row r="4" spans="1:5" x14ac:dyDescent="0.25">
      <c r="B4" s="2">
        <v>3</v>
      </c>
      <c r="C4" s="2" t="s">
        <v>184</v>
      </c>
      <c r="D4" s="2">
        <v>175</v>
      </c>
      <c r="E4" s="2">
        <v>225</v>
      </c>
    </row>
    <row r="5" spans="1:5" x14ac:dyDescent="0.25">
      <c r="B5" s="2">
        <v>4</v>
      </c>
      <c r="C5" s="2" t="s">
        <v>183</v>
      </c>
      <c r="D5" s="2">
        <v>175</v>
      </c>
      <c r="E5" s="2">
        <v>250</v>
      </c>
    </row>
    <row r="6" spans="1:5" x14ac:dyDescent="0.25">
      <c r="B6" s="2">
        <v>5</v>
      </c>
      <c r="C6" s="2" t="s">
        <v>174</v>
      </c>
      <c r="D6" s="2">
        <v>150</v>
      </c>
      <c r="E6" s="2">
        <v>250</v>
      </c>
    </row>
    <row r="7" spans="1:5" x14ac:dyDescent="0.25">
      <c r="B7" s="2">
        <v>6</v>
      </c>
      <c r="C7" s="2" t="s">
        <v>180</v>
      </c>
      <c r="D7" s="2">
        <v>140</v>
      </c>
      <c r="E7" s="2">
        <v>225</v>
      </c>
    </row>
    <row r="8" spans="1:5" x14ac:dyDescent="0.25">
      <c r="B8" s="2">
        <v>7</v>
      </c>
      <c r="C8" s="2" t="s">
        <v>179</v>
      </c>
      <c r="D8" s="2">
        <v>120</v>
      </c>
      <c r="E8" s="2">
        <v>220</v>
      </c>
    </row>
    <row r="9" spans="1:5" x14ac:dyDescent="0.25">
      <c r="B9" s="2">
        <v>8</v>
      </c>
      <c r="C9" s="2" t="s">
        <v>175</v>
      </c>
      <c r="D9" s="2">
        <v>100</v>
      </c>
      <c r="E9" s="2">
        <v>175</v>
      </c>
    </row>
    <row r="10" spans="1:5" x14ac:dyDescent="0.25">
      <c r="B10" s="2">
        <v>9</v>
      </c>
      <c r="C10" s="2" t="s">
        <v>185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176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177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181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173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182</v>
      </c>
      <c r="D15" s="2">
        <v>20</v>
      </c>
      <c r="E15" s="2">
        <v>100</v>
      </c>
    </row>
    <row r="16" spans="1:5" x14ac:dyDescent="0.25">
      <c r="B16" s="2">
        <v>18</v>
      </c>
      <c r="C16" s="2" t="s">
        <v>515</v>
      </c>
      <c r="D16" s="2">
        <v>75</v>
      </c>
      <c r="E16" s="2">
        <v>175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Env:Dev, (last result:)Set OLEDB; ListObject to (bgQuery= True, ): SELECT T1.pub_id, T1.pub_name, T1.city, T1.state, T1.country_x000D_
FROM pubs.dbo.publishers T1_x000D_
</v>
      </c>
      <c r="B1" s="6" t="s">
        <v>347</v>
      </c>
      <c r="C1" s="2" t="s">
        <v>353</v>
      </c>
      <c r="D1" s="2" t="s">
        <v>6</v>
      </c>
      <c r="E1" s="2" t="s">
        <v>7</v>
      </c>
      <c r="F1" s="2" t="s">
        <v>354</v>
      </c>
    </row>
    <row r="2" spans="1:6" x14ac:dyDescent="0.25">
      <c r="A2" s="1" t="s">
        <v>352</v>
      </c>
      <c r="B2" s="3" t="s">
        <v>191</v>
      </c>
      <c r="C2" s="3" t="s">
        <v>190</v>
      </c>
      <c r="D2" s="3" t="s">
        <v>355</v>
      </c>
      <c r="E2" s="3" t="s">
        <v>356</v>
      </c>
      <c r="F2" s="3" t="s">
        <v>357</v>
      </c>
    </row>
    <row r="3" spans="1:6" x14ac:dyDescent="0.25">
      <c r="B3" s="2" t="s">
        <v>199</v>
      </c>
      <c r="C3" s="2" t="s">
        <v>198</v>
      </c>
      <c r="D3" s="2" t="s">
        <v>358</v>
      </c>
      <c r="E3" s="2" t="s">
        <v>359</v>
      </c>
      <c r="F3" s="2" t="s">
        <v>357</v>
      </c>
    </row>
    <row r="4" spans="1:6" x14ac:dyDescent="0.25">
      <c r="B4" s="2" t="s">
        <v>201</v>
      </c>
      <c r="C4" s="2" t="s">
        <v>200</v>
      </c>
      <c r="D4" s="2" t="s">
        <v>28</v>
      </c>
      <c r="E4" s="2" t="s">
        <v>15</v>
      </c>
      <c r="F4" s="2" t="s">
        <v>357</v>
      </c>
    </row>
    <row r="5" spans="1:6" x14ac:dyDescent="0.25">
      <c r="B5" s="2" t="s">
        <v>197</v>
      </c>
      <c r="C5" s="2" t="s">
        <v>196</v>
      </c>
      <c r="D5" s="2" t="s">
        <v>360</v>
      </c>
      <c r="E5" s="2" t="s">
        <v>361</v>
      </c>
      <c r="F5" s="2" t="s">
        <v>357</v>
      </c>
    </row>
    <row r="6" spans="1:6" x14ac:dyDescent="0.25">
      <c r="B6" s="2" t="s">
        <v>189</v>
      </c>
      <c r="C6" s="2" t="s">
        <v>188</v>
      </c>
      <c r="D6" s="2" t="s">
        <v>362</v>
      </c>
      <c r="E6" s="2" t="s">
        <v>363</v>
      </c>
      <c r="F6" s="2" t="s">
        <v>357</v>
      </c>
    </row>
    <row r="7" spans="1:6" x14ac:dyDescent="0.25">
      <c r="B7" s="2" t="s">
        <v>195</v>
      </c>
      <c r="C7" s="2" t="s">
        <v>194</v>
      </c>
      <c r="D7" s="2" t="s">
        <v>521</v>
      </c>
      <c r="E7" s="2"/>
      <c r="F7" s="2" t="s">
        <v>364</v>
      </c>
    </row>
    <row r="8" spans="1:6" x14ac:dyDescent="0.25">
      <c r="B8" s="2" t="s">
        <v>187</v>
      </c>
      <c r="C8" s="2" t="s">
        <v>186</v>
      </c>
      <c r="D8" s="2" t="s">
        <v>365</v>
      </c>
      <c r="E8" s="2" t="s">
        <v>366</v>
      </c>
      <c r="F8" s="2" t="s">
        <v>357</v>
      </c>
    </row>
    <row r="9" spans="1:6" x14ac:dyDescent="0.25">
      <c r="B9" s="2" t="s">
        <v>193</v>
      </c>
      <c r="C9" s="2" t="s">
        <v>192</v>
      </c>
      <c r="D9" s="2" t="s">
        <v>367</v>
      </c>
      <c r="E9" s="2"/>
      <c r="F9" s="2" t="s">
        <v>368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RowHeight="15" x14ac:dyDescent="0.25"/>
  <cols>
    <col min="1" max="1" width="0.7109375" customWidth="1"/>
    <col min="2" max="2" width="44.285156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Env:Dev,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6" t="s">
        <v>400</v>
      </c>
      <c r="C1" s="2" t="s">
        <v>401</v>
      </c>
      <c r="D1" s="2" t="s">
        <v>402</v>
      </c>
      <c r="E1" s="2" t="s">
        <v>403</v>
      </c>
      <c r="F1" s="2" t="s">
        <v>404</v>
      </c>
    </row>
    <row r="2" spans="1:6" x14ac:dyDescent="0.25">
      <c r="A2" s="1" t="s">
        <v>369</v>
      </c>
      <c r="B2" s="3" t="s">
        <v>394</v>
      </c>
      <c r="C2" s="3">
        <v>0</v>
      </c>
      <c r="D2" s="3">
        <v>5000</v>
      </c>
      <c r="E2" s="3">
        <v>10</v>
      </c>
      <c r="F2" s="3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394</v>
      </c>
      <c r="C3" s="2">
        <v>5001</v>
      </c>
      <c r="D3" s="2">
        <v>50000</v>
      </c>
      <c r="E3" s="2">
        <v>12</v>
      </c>
      <c r="F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2" t="s">
        <v>370</v>
      </c>
      <c r="C4" s="2">
        <v>0</v>
      </c>
      <c r="D4" s="2">
        <v>2000</v>
      </c>
      <c r="E4" s="2">
        <v>10</v>
      </c>
      <c r="F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2" t="s">
        <v>370</v>
      </c>
      <c r="C5" s="2">
        <v>2001</v>
      </c>
      <c r="D5" s="2">
        <v>3000</v>
      </c>
      <c r="E5" s="2">
        <v>12</v>
      </c>
      <c r="F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2" t="s">
        <v>370</v>
      </c>
      <c r="C6" s="2">
        <v>3001</v>
      </c>
      <c r="D6" s="2">
        <v>4000</v>
      </c>
      <c r="E6" s="2">
        <v>14</v>
      </c>
      <c r="F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2" t="s">
        <v>370</v>
      </c>
      <c r="C7" s="2">
        <v>4001</v>
      </c>
      <c r="D7" s="2">
        <v>10000</v>
      </c>
      <c r="E7" s="2">
        <v>16</v>
      </c>
      <c r="F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2" t="s">
        <v>370</v>
      </c>
      <c r="C8" s="2">
        <v>10001</v>
      </c>
      <c r="D8" s="2">
        <v>50000</v>
      </c>
      <c r="E8" s="2">
        <v>18</v>
      </c>
      <c r="F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2" t="s">
        <v>398</v>
      </c>
      <c r="C9" s="2">
        <v>0</v>
      </c>
      <c r="D9" s="2">
        <v>1000</v>
      </c>
      <c r="E9" s="2">
        <v>10</v>
      </c>
      <c r="F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2" t="s">
        <v>398</v>
      </c>
      <c r="C10" s="2">
        <v>1001</v>
      </c>
      <c r="D10" s="2">
        <v>3000</v>
      </c>
      <c r="E10" s="2">
        <v>12</v>
      </c>
      <c r="F1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2" t="s">
        <v>398</v>
      </c>
      <c r="C11" s="2">
        <v>3001</v>
      </c>
      <c r="D11" s="2">
        <v>5000</v>
      </c>
      <c r="E11" s="2">
        <v>14</v>
      </c>
      <c r="F1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2" t="s">
        <v>398</v>
      </c>
      <c r="C12" s="2">
        <v>5001</v>
      </c>
      <c r="D12" s="2">
        <v>7000</v>
      </c>
      <c r="E12" s="2">
        <v>16</v>
      </c>
      <c r="F1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2" t="s">
        <v>398</v>
      </c>
      <c r="C13" s="2">
        <v>7001</v>
      </c>
      <c r="D13" s="2">
        <v>10000</v>
      </c>
      <c r="E13" s="2">
        <v>18</v>
      </c>
      <c r="F1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2" t="s">
        <v>398</v>
      </c>
      <c r="C14" s="2">
        <v>10001</v>
      </c>
      <c r="D14" s="2">
        <v>12000</v>
      </c>
      <c r="E14" s="2">
        <v>20</v>
      </c>
      <c r="F1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2" t="s">
        <v>398</v>
      </c>
      <c r="C15" s="2">
        <v>12001</v>
      </c>
      <c r="D15" s="2">
        <v>14000</v>
      </c>
      <c r="E15" s="2">
        <v>22</v>
      </c>
      <c r="F1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2" t="s">
        <v>398</v>
      </c>
      <c r="C16" s="2">
        <v>14001</v>
      </c>
      <c r="D16" s="2">
        <v>50000</v>
      </c>
      <c r="E16" s="2">
        <v>24</v>
      </c>
      <c r="F1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2" t="s">
        <v>379</v>
      </c>
      <c r="C17" s="2">
        <v>0</v>
      </c>
      <c r="D17" s="2">
        <v>1000</v>
      </c>
      <c r="E17" s="2">
        <v>10</v>
      </c>
      <c r="F1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2" t="s">
        <v>379</v>
      </c>
      <c r="C18" s="2">
        <v>1001</v>
      </c>
      <c r="D18" s="2">
        <v>5000</v>
      </c>
      <c r="E18" s="2">
        <v>12</v>
      </c>
      <c r="F1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2" t="s">
        <v>379</v>
      </c>
      <c r="C19" s="2">
        <v>5001</v>
      </c>
      <c r="D19" s="2">
        <v>10000</v>
      </c>
      <c r="E19" s="2">
        <v>14</v>
      </c>
      <c r="F1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2" t="s">
        <v>379</v>
      </c>
      <c r="C20" s="2">
        <v>10001</v>
      </c>
      <c r="D20" s="2">
        <v>50000</v>
      </c>
      <c r="E20" s="2">
        <v>16</v>
      </c>
      <c r="F2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2" t="s">
        <v>381</v>
      </c>
      <c r="C21" s="2">
        <v>0</v>
      </c>
      <c r="D21" s="2">
        <v>2000</v>
      </c>
      <c r="E21" s="2">
        <v>10</v>
      </c>
      <c r="F2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2" t="s">
        <v>381</v>
      </c>
      <c r="C22" s="2">
        <v>2001</v>
      </c>
      <c r="D22" s="2">
        <v>5000</v>
      </c>
      <c r="E22" s="2">
        <v>12</v>
      </c>
      <c r="F2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2" t="s">
        <v>381</v>
      </c>
      <c r="C23" s="2">
        <v>5001</v>
      </c>
      <c r="D23" s="2">
        <v>10000</v>
      </c>
      <c r="E23" s="2">
        <v>14</v>
      </c>
      <c r="F2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2" t="s">
        <v>381</v>
      </c>
      <c r="C24" s="2">
        <v>10001</v>
      </c>
      <c r="D24" s="2">
        <v>50000</v>
      </c>
      <c r="E24" s="2">
        <v>16</v>
      </c>
      <c r="F2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2" t="s">
        <v>396</v>
      </c>
      <c r="C25" s="2">
        <v>0</v>
      </c>
      <c r="D25" s="2">
        <v>1000</v>
      </c>
      <c r="E25" s="2">
        <v>10</v>
      </c>
      <c r="F2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2" t="s">
        <v>396</v>
      </c>
      <c r="C26" s="2">
        <v>1001</v>
      </c>
      <c r="D26" s="2">
        <v>2000</v>
      </c>
      <c r="E26" s="2">
        <v>12</v>
      </c>
      <c r="F2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2" t="s">
        <v>396</v>
      </c>
      <c r="C27" s="2">
        <v>2001</v>
      </c>
      <c r="D27" s="2">
        <v>4000</v>
      </c>
      <c r="E27" s="2">
        <v>14</v>
      </c>
      <c r="F2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2" t="s">
        <v>396</v>
      </c>
      <c r="C28" s="2">
        <v>4001</v>
      </c>
      <c r="D28" s="2">
        <v>6000</v>
      </c>
      <c r="E28" s="2">
        <v>16</v>
      </c>
      <c r="F2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2" t="s">
        <v>396</v>
      </c>
      <c r="C29" s="2">
        <v>6001</v>
      </c>
      <c r="D29" s="2">
        <v>8000</v>
      </c>
      <c r="E29" s="2">
        <v>18</v>
      </c>
      <c r="F2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2" t="s">
        <v>396</v>
      </c>
      <c r="C30" s="2">
        <v>8001</v>
      </c>
      <c r="D30" s="2">
        <v>10000</v>
      </c>
      <c r="E30" s="2">
        <v>20</v>
      </c>
      <c r="F3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2" t="s">
        <v>396</v>
      </c>
      <c r="C31" s="2">
        <v>10001</v>
      </c>
      <c r="D31" s="2">
        <v>12000</v>
      </c>
      <c r="E31" s="2">
        <v>22</v>
      </c>
      <c r="F3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2" t="s">
        <v>396</v>
      </c>
      <c r="C32" s="2">
        <v>12001</v>
      </c>
      <c r="D32" s="2">
        <v>50000</v>
      </c>
      <c r="E32" s="2">
        <v>24</v>
      </c>
      <c r="F3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2" t="s">
        <v>517</v>
      </c>
      <c r="C33" s="2">
        <v>0</v>
      </c>
      <c r="D33" s="2">
        <v>2000</v>
      </c>
      <c r="E33" s="2">
        <v>10</v>
      </c>
      <c r="F3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2" t="s">
        <v>517</v>
      </c>
      <c r="C34" s="2">
        <v>2001</v>
      </c>
      <c r="D34" s="2">
        <v>4000</v>
      </c>
      <c r="E34" s="2">
        <v>12</v>
      </c>
      <c r="F3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2" t="s">
        <v>517</v>
      </c>
      <c r="C35" s="2">
        <v>4001</v>
      </c>
      <c r="D35" s="2">
        <v>6000</v>
      </c>
      <c r="E35" s="2">
        <v>14</v>
      </c>
      <c r="F3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2" t="s">
        <v>517</v>
      </c>
      <c r="C36" s="2">
        <v>6001</v>
      </c>
      <c r="D36" s="2">
        <v>8000</v>
      </c>
      <c r="E36" s="2">
        <v>16</v>
      </c>
      <c r="F3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2" t="s">
        <v>517</v>
      </c>
      <c r="C37" s="2">
        <v>8001</v>
      </c>
      <c r="D37" s="2">
        <v>10000</v>
      </c>
      <c r="E37" s="2">
        <v>18</v>
      </c>
      <c r="F3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2" t="s">
        <v>517</v>
      </c>
      <c r="C38" s="2">
        <v>10001</v>
      </c>
      <c r="D38" s="2">
        <v>12000</v>
      </c>
      <c r="E38" s="2">
        <v>20</v>
      </c>
      <c r="F3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2" t="s">
        <v>517</v>
      </c>
      <c r="C39" s="2">
        <v>12001</v>
      </c>
      <c r="D39" s="2">
        <v>14000</v>
      </c>
      <c r="E39" s="2">
        <v>22</v>
      </c>
      <c r="F3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2" t="s">
        <v>517</v>
      </c>
      <c r="C40" s="2">
        <v>14001</v>
      </c>
      <c r="D40" s="2">
        <v>50000</v>
      </c>
      <c r="E40" s="2">
        <v>24</v>
      </c>
      <c r="F4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2" t="s">
        <v>386</v>
      </c>
      <c r="C41" s="2">
        <v>0</v>
      </c>
      <c r="D41" s="2">
        <v>5000</v>
      </c>
      <c r="E41" s="2">
        <v>10</v>
      </c>
      <c r="F4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2" t="s">
        <v>386</v>
      </c>
      <c r="C42" s="2">
        <v>5001</v>
      </c>
      <c r="D42" s="2">
        <v>10000</v>
      </c>
      <c r="E42" s="2">
        <v>12</v>
      </c>
      <c r="F4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2" t="s">
        <v>386</v>
      </c>
      <c r="C43" s="2">
        <v>10001</v>
      </c>
      <c r="D43" s="2">
        <v>15000</v>
      </c>
      <c r="E43" s="2">
        <v>14</v>
      </c>
      <c r="F4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2" t="s">
        <v>386</v>
      </c>
      <c r="C44" s="2">
        <v>15001</v>
      </c>
      <c r="D44" s="2">
        <v>50000</v>
      </c>
      <c r="E44" s="2">
        <v>16</v>
      </c>
      <c r="F4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2" t="s">
        <v>376</v>
      </c>
      <c r="C45" s="2">
        <v>0</v>
      </c>
      <c r="D45" s="2">
        <v>5000</v>
      </c>
      <c r="E45" s="2">
        <v>10</v>
      </c>
      <c r="F4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2" t="s">
        <v>376</v>
      </c>
      <c r="C46" s="2">
        <v>5001</v>
      </c>
      <c r="D46" s="2">
        <v>50000</v>
      </c>
      <c r="E46" s="2">
        <v>12</v>
      </c>
      <c r="F4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2" t="s">
        <v>384</v>
      </c>
      <c r="C47" s="2">
        <v>0</v>
      </c>
      <c r="D47" s="2">
        <v>5000</v>
      </c>
      <c r="E47" s="2">
        <v>10</v>
      </c>
      <c r="F4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2" t="s">
        <v>384</v>
      </c>
      <c r="C48" s="2">
        <v>5001</v>
      </c>
      <c r="D48" s="2">
        <v>10000</v>
      </c>
      <c r="E48" s="2">
        <v>12</v>
      </c>
      <c r="F4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2" t="s">
        <v>384</v>
      </c>
      <c r="C49" s="2">
        <v>10001</v>
      </c>
      <c r="D49" s="2">
        <v>15000</v>
      </c>
      <c r="E49" s="2">
        <v>14</v>
      </c>
      <c r="F4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2" t="s">
        <v>384</v>
      </c>
      <c r="C50" s="2">
        <v>15001</v>
      </c>
      <c r="D50" s="2">
        <v>50000</v>
      </c>
      <c r="E50" s="2">
        <v>16</v>
      </c>
      <c r="F5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2" t="s">
        <v>374</v>
      </c>
      <c r="C51" s="2">
        <v>0</v>
      </c>
      <c r="D51" s="2">
        <v>4000</v>
      </c>
      <c r="E51" s="2">
        <v>10</v>
      </c>
      <c r="F5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2" t="s">
        <v>374</v>
      </c>
      <c r="C52" s="2">
        <v>4001</v>
      </c>
      <c r="D52" s="2">
        <v>8000</v>
      </c>
      <c r="E52" s="2">
        <v>12</v>
      </c>
      <c r="F5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2" t="s">
        <v>374</v>
      </c>
      <c r="C53" s="2">
        <v>8001</v>
      </c>
      <c r="D53" s="2">
        <v>10000</v>
      </c>
      <c r="E53" s="2">
        <v>14</v>
      </c>
      <c r="F5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2" t="s">
        <v>374</v>
      </c>
      <c r="C54" s="2">
        <v>12001</v>
      </c>
      <c r="D54" s="2">
        <v>16000</v>
      </c>
      <c r="E54" s="2">
        <v>16</v>
      </c>
      <c r="F5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2" t="s">
        <v>374</v>
      </c>
      <c r="C55" s="2">
        <v>16001</v>
      </c>
      <c r="D55" s="2">
        <v>20000</v>
      </c>
      <c r="E55" s="2">
        <v>18</v>
      </c>
      <c r="F5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2" t="s">
        <v>374</v>
      </c>
      <c r="C56" s="2">
        <v>20001</v>
      </c>
      <c r="D56" s="2">
        <v>24000</v>
      </c>
      <c r="E56" s="2">
        <v>20</v>
      </c>
      <c r="F5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2" t="s">
        <v>374</v>
      </c>
      <c r="C57" s="2">
        <v>24001</v>
      </c>
      <c r="D57" s="2">
        <v>28000</v>
      </c>
      <c r="E57" s="2">
        <v>22</v>
      </c>
      <c r="F5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2" t="s">
        <v>374</v>
      </c>
      <c r="C58" s="2">
        <v>28001</v>
      </c>
      <c r="D58" s="2">
        <v>50000</v>
      </c>
      <c r="E58" s="2">
        <v>24</v>
      </c>
      <c r="F5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2" t="s">
        <v>388</v>
      </c>
      <c r="C59" s="2">
        <v>0</v>
      </c>
      <c r="D59" s="2">
        <v>2000</v>
      </c>
      <c r="E59" s="2">
        <v>10</v>
      </c>
      <c r="F5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2" t="s">
        <v>388</v>
      </c>
      <c r="C60" s="2">
        <v>2001</v>
      </c>
      <c r="D60" s="2">
        <v>4000</v>
      </c>
      <c r="E60" s="2">
        <v>12</v>
      </c>
      <c r="F6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2" t="s">
        <v>388</v>
      </c>
      <c r="C61" s="2">
        <v>4001</v>
      </c>
      <c r="D61" s="2">
        <v>8000</v>
      </c>
      <c r="E61" s="2">
        <v>14</v>
      </c>
      <c r="F6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2" t="s">
        <v>388</v>
      </c>
      <c r="C62" s="2">
        <v>8001</v>
      </c>
      <c r="D62" s="2">
        <v>12000</v>
      </c>
      <c r="E62" s="2">
        <v>16</v>
      </c>
      <c r="F6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2" t="s">
        <v>388</v>
      </c>
      <c r="C63" s="2">
        <v>12001</v>
      </c>
      <c r="D63" s="2">
        <v>20000</v>
      </c>
      <c r="E63" s="2">
        <v>18</v>
      </c>
      <c r="F6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2" t="s">
        <v>388</v>
      </c>
      <c r="C64" s="2">
        <v>20001</v>
      </c>
      <c r="D64" s="2">
        <v>50000</v>
      </c>
      <c r="E64" s="2">
        <v>20</v>
      </c>
      <c r="F6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2" t="s">
        <v>392</v>
      </c>
      <c r="C65" s="2">
        <v>0</v>
      </c>
      <c r="D65" s="2">
        <v>5000</v>
      </c>
      <c r="E65" s="2">
        <v>10</v>
      </c>
      <c r="F6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2" t="s">
        <v>392</v>
      </c>
      <c r="C66" s="2">
        <v>5001</v>
      </c>
      <c r="D66" s="2">
        <v>15000</v>
      </c>
      <c r="E66" s="2">
        <v>12</v>
      </c>
      <c r="F6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2" t="s">
        <v>392</v>
      </c>
      <c r="C67" s="2">
        <v>15001</v>
      </c>
      <c r="D67" s="2">
        <v>50000</v>
      </c>
      <c r="E67" s="2">
        <v>14</v>
      </c>
      <c r="F6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2" t="s">
        <v>518</v>
      </c>
      <c r="C68" s="2">
        <v>0</v>
      </c>
      <c r="D68" s="2">
        <v>2000</v>
      </c>
      <c r="E68" s="2">
        <v>10</v>
      </c>
      <c r="F6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2" t="s">
        <v>518</v>
      </c>
      <c r="C69" s="2">
        <v>2001</v>
      </c>
      <c r="D69" s="2">
        <v>8000</v>
      </c>
      <c r="E69" s="2">
        <v>12</v>
      </c>
      <c r="F6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2" t="s">
        <v>518</v>
      </c>
      <c r="C70" s="2">
        <v>8001</v>
      </c>
      <c r="D70" s="2">
        <v>16000</v>
      </c>
      <c r="E70" s="2">
        <v>14</v>
      </c>
      <c r="F7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2" t="s">
        <v>518</v>
      </c>
      <c r="C71" s="2">
        <v>16001</v>
      </c>
      <c r="D71" s="2">
        <v>24000</v>
      </c>
      <c r="E71" s="2">
        <v>16</v>
      </c>
      <c r="F7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2" t="s">
        <v>518</v>
      </c>
      <c r="C72" s="2">
        <v>24001</v>
      </c>
      <c r="D72" s="2">
        <v>32000</v>
      </c>
      <c r="E72" s="2">
        <v>18</v>
      </c>
      <c r="F7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2" t="s">
        <v>518</v>
      </c>
      <c r="C73" s="2">
        <v>32001</v>
      </c>
      <c r="D73" s="2">
        <v>40000</v>
      </c>
      <c r="E73" s="2">
        <v>20</v>
      </c>
      <c r="F7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2" t="s">
        <v>518</v>
      </c>
      <c r="C74" s="2">
        <v>40001</v>
      </c>
      <c r="D74" s="2">
        <v>50000</v>
      </c>
      <c r="E74" s="2">
        <v>22</v>
      </c>
      <c r="F7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2" t="s">
        <v>390</v>
      </c>
      <c r="C75" s="2">
        <v>0</v>
      </c>
      <c r="D75" s="2">
        <v>5000</v>
      </c>
      <c r="E75" s="2">
        <v>10</v>
      </c>
      <c r="F7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2" t="s">
        <v>390</v>
      </c>
      <c r="C76" s="2">
        <v>5001</v>
      </c>
      <c r="D76" s="2">
        <v>10000</v>
      </c>
      <c r="E76" s="2">
        <v>12</v>
      </c>
      <c r="F7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2" t="s">
        <v>390</v>
      </c>
      <c r="C77" s="2">
        <v>10001</v>
      </c>
      <c r="D77" s="2">
        <v>15000</v>
      </c>
      <c r="E77" s="2">
        <v>14</v>
      </c>
      <c r="F7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2" t="s">
        <v>390</v>
      </c>
      <c r="C78" s="2">
        <v>15001</v>
      </c>
      <c r="D78" s="2">
        <v>20000</v>
      </c>
      <c r="E78" s="2">
        <v>16</v>
      </c>
      <c r="F7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2" t="s">
        <v>390</v>
      </c>
      <c r="C79" s="2">
        <v>20001</v>
      </c>
      <c r="D79" s="2">
        <v>25000</v>
      </c>
      <c r="E79" s="2">
        <v>18</v>
      </c>
      <c r="F7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2" t="s">
        <v>390</v>
      </c>
      <c r="C80" s="2">
        <v>25001</v>
      </c>
      <c r="D80" s="2">
        <v>30000</v>
      </c>
      <c r="E80" s="2">
        <v>20</v>
      </c>
      <c r="F8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2" t="s">
        <v>390</v>
      </c>
      <c r="C81" s="2">
        <v>30001</v>
      </c>
      <c r="D81" s="2">
        <v>35000</v>
      </c>
      <c r="E81" s="2">
        <v>22</v>
      </c>
      <c r="F8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2" t="s">
        <v>390</v>
      </c>
      <c r="C82" s="2">
        <v>35001</v>
      </c>
      <c r="D82" s="2">
        <v>50000</v>
      </c>
      <c r="E82" s="2">
        <v>24</v>
      </c>
      <c r="F8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2" t="s">
        <v>372</v>
      </c>
      <c r="C83" s="2">
        <v>0</v>
      </c>
      <c r="D83" s="2">
        <v>10000</v>
      </c>
      <c r="E83" s="2">
        <v>10</v>
      </c>
      <c r="F8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2" t="s">
        <v>372</v>
      </c>
      <c r="C84" s="2">
        <v>10001</v>
      </c>
      <c r="D84" s="2">
        <v>20000</v>
      </c>
      <c r="E84" s="2">
        <v>12</v>
      </c>
      <c r="F8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2" t="s">
        <v>372</v>
      </c>
      <c r="C85" s="2">
        <v>20001</v>
      </c>
      <c r="D85" s="2">
        <v>30000</v>
      </c>
      <c r="E85" s="2">
        <v>14</v>
      </c>
      <c r="F8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2" t="s">
        <v>372</v>
      </c>
      <c r="C86" s="2">
        <v>30001</v>
      </c>
      <c r="D86" s="2">
        <v>40000</v>
      </c>
      <c r="E86" s="2">
        <v>16</v>
      </c>
      <c r="F8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/>
      <c r="C87" s="1"/>
      <c r="D87" s="1"/>
      <c r="E87" s="1"/>
    </row>
  </sheetData>
  <dataValidations count="1">
    <dataValidation type="list" operator="equal" allowBlank="1" showInputMessage="1" showErrorMessage="1" sqref="B2:B86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24"/>
  <sheetViews>
    <sheetView workbookViewId="0">
      <selection activeCell="E1" sqref="E1"/>
    </sheetView>
  </sheetViews>
  <sheetFormatPr baseColWidth="10" defaultRowHeight="15" x14ac:dyDescent="0.25"/>
  <cols>
    <col min="5" max="5" width="13.5703125" customWidth="1"/>
  </cols>
  <sheetData>
    <row r="1" spans="1:23" x14ac:dyDescent="0.25">
      <c r="A1" t="str">
        <f>_xll.DBListFetch(B1,"",salesstor_idLookup)</f>
        <v>Env:Dev, (last result:)Retrieved 6 records from: SELECT LT.stor_name stor_id,LT.stor_id FROM pubs.dbo.stores LT ORDER BY stor_name</v>
      </c>
      <c r="B1" s="1" t="s">
        <v>496</v>
      </c>
      <c r="C1" t="str">
        <f>_xll.DBListFetch(D1,"",salestitle_idLookup)</f>
        <v>Env:Dev, (last result:)Retrieved 17 records from: SELECT LT.title title_id,LT.title_id FROM pubs.dbo.titles LT ORDER BY title</v>
      </c>
      <c r="D1" s="1" t="s">
        <v>497</v>
      </c>
      <c r="E1" t="str">
        <f>_xll.DBListFetch(F1,"",royschedtitle_idLookup)</f>
        <v>Env:Dev, (last result:)Retrieved 17 records from: SELECT LT.title+'/'+p.pub_name AS title_id,LT.title_id FROM pubs.dbo.titles LT LEFT JOIN pubs.dbo.publishers p ON LT.pub_id = p.pub_id ORDER BY LT.title</v>
      </c>
      <c r="F1" s="1" t="s">
        <v>499</v>
      </c>
      <c r="G1" t="str">
        <f>_xll.DBListFetch(H1,"",discountsstor_idLookup)</f>
        <v>Env:Dev, (last result:)Retrieved 6 records from: SELECT LT.stor_name stor_id,LT.stor_id FROM pubs.dbo.stores LT ORDER BY stor_name</v>
      </c>
      <c r="H1" s="1" t="s">
        <v>496</v>
      </c>
      <c r="I1" t="str">
        <f>_xll.DBListFetch(J1,"",employeejob_idLookup)</f>
        <v>Env:Dev, (last result:)Retrieved 15 records from: SELECT LT.job_desc job_id,LT.job_id FROM pubs.dbo.jobs LT ORDER BY job_desc</v>
      </c>
      <c r="J1" s="1" t="s">
        <v>500</v>
      </c>
      <c r="K1" t="str">
        <f>_xll.DBListFetch(L1,"",employeepub_idLookup)</f>
        <v>Env:Dev, (last result:)Retrieved 8 records from: SELECT LT.pub_name pub_id,LT.pub_id FROM pubs.dbo.publishers LT ORDER BY pub_name</v>
      </c>
      <c r="L1" s="1" t="s">
        <v>501</v>
      </c>
      <c r="M1" t="str">
        <f>_xll.DBListFetch(N1,"",publishersstateLookup)</f>
        <v>Env:Dev, (last result:)Retrieved 6 records from: select t.state, t.state from (values ('MA'),('DC'),('CA'),('IL'),('TX'),('NY')) t (state)</v>
      </c>
      <c r="N1" s="1" t="s">
        <v>504</v>
      </c>
      <c r="O1" t="str">
        <f>_xll.DBListFetch(P1,"",publisherscountryLookup)</f>
        <v>Env:Dev, (last result:)Retrieved 5 records from: select t.country from (values ('USA'),('Germany'),('France'),('Italy'),('UK')) t (country)</v>
      </c>
      <c r="P1" s="1" t="s">
        <v>505</v>
      </c>
      <c r="Q1" t="str">
        <f>_xll.DBListFetch(R1,"",titleauthorau_idLookup)</f>
        <v>Env:Dev, (last result:)Retrieved 23 records from: SELECT LT.au_lname + ' ' + LT.au_fname au_id,LT.au_id FROM pubs.dbo.authors LT ORDER BY LT.au_lname</v>
      </c>
      <c r="R1" s="1" t="s">
        <v>508</v>
      </c>
      <c r="S1" t="str">
        <f>_xll.DBListFetch(T1,"",titleauthortitle_idLookup)</f>
        <v>Env:Dev, (last result:)Retrieved 17 records from: SELECT title,title_id FROM pubs.dbo.titles ORDER BY title</v>
      </c>
      <c r="T1" s="1" t="s">
        <v>405</v>
      </c>
      <c r="U1" t="s">
        <v>509</v>
      </c>
      <c r="V1" t="str">
        <f>_xll.DBListFetch(W1,"",titlespub_idLookup)</f>
        <v>Env:Dev, (last result:)Retrieved 8 records from: SELECT pub_name,pub_id FROM pubs.dbo.publishers ORDER BY pub_name</v>
      </c>
      <c r="W1" s="1" t="s">
        <v>450</v>
      </c>
    </row>
    <row r="2" spans="1:23" x14ac:dyDescent="0.25">
      <c r="A2" t="s">
        <v>159</v>
      </c>
      <c r="B2" t="s">
        <v>160</v>
      </c>
      <c r="C2" t="s">
        <v>428</v>
      </c>
      <c r="D2" t="s">
        <v>371</v>
      </c>
      <c r="E2" t="s">
        <v>370</v>
      </c>
      <c r="F2" t="s">
        <v>371</v>
      </c>
      <c r="G2" t="s">
        <v>159</v>
      </c>
      <c r="H2" t="s">
        <v>160</v>
      </c>
      <c r="I2" t="s">
        <v>185</v>
      </c>
      <c r="J2">
        <v>9</v>
      </c>
      <c r="K2" t="s">
        <v>200</v>
      </c>
      <c r="L2" t="s">
        <v>201</v>
      </c>
      <c r="M2" t="s">
        <v>356</v>
      </c>
      <c r="N2" t="s">
        <v>356</v>
      </c>
      <c r="O2" t="s">
        <v>357</v>
      </c>
      <c r="Q2" t="s">
        <v>407</v>
      </c>
      <c r="R2" t="s">
        <v>51</v>
      </c>
      <c r="S2" t="s">
        <v>428</v>
      </c>
      <c r="T2" t="s">
        <v>371</v>
      </c>
      <c r="U2" t="s">
        <v>445</v>
      </c>
      <c r="V2" t="s">
        <v>200</v>
      </c>
      <c r="W2" t="s">
        <v>201</v>
      </c>
    </row>
    <row r="3" spans="1:23" x14ac:dyDescent="0.25">
      <c r="A3" t="s">
        <v>161</v>
      </c>
      <c r="B3" t="s">
        <v>162</v>
      </c>
      <c r="C3" t="s">
        <v>429</v>
      </c>
      <c r="D3" t="s">
        <v>373</v>
      </c>
      <c r="E3" t="s">
        <v>372</v>
      </c>
      <c r="F3" t="s">
        <v>373</v>
      </c>
      <c r="G3" t="s">
        <v>161</v>
      </c>
      <c r="H3" t="s">
        <v>162</v>
      </c>
      <c r="I3" t="s">
        <v>515</v>
      </c>
      <c r="J3">
        <v>18</v>
      </c>
      <c r="K3" t="s">
        <v>198</v>
      </c>
      <c r="L3" t="s">
        <v>199</v>
      </c>
      <c r="M3" t="s">
        <v>359</v>
      </c>
      <c r="N3" t="s">
        <v>359</v>
      </c>
      <c r="O3" t="s">
        <v>364</v>
      </c>
      <c r="Q3" t="s">
        <v>408</v>
      </c>
      <c r="R3" t="s">
        <v>85</v>
      </c>
      <c r="S3" t="s">
        <v>429</v>
      </c>
      <c r="T3" t="s">
        <v>373</v>
      </c>
      <c r="U3" t="s">
        <v>446</v>
      </c>
      <c r="V3" t="s">
        <v>198</v>
      </c>
      <c r="W3" t="s">
        <v>199</v>
      </c>
    </row>
    <row r="4" spans="1:23" x14ac:dyDescent="0.25">
      <c r="A4" t="s">
        <v>163</v>
      </c>
      <c r="B4" t="s">
        <v>164</v>
      </c>
      <c r="C4" t="s">
        <v>430</v>
      </c>
      <c r="D4" t="s">
        <v>375</v>
      </c>
      <c r="E4" t="s">
        <v>374</v>
      </c>
      <c r="F4" t="s">
        <v>375</v>
      </c>
      <c r="G4" t="s">
        <v>163</v>
      </c>
      <c r="H4" t="s">
        <v>164</v>
      </c>
      <c r="I4" t="s">
        <v>184</v>
      </c>
      <c r="J4">
        <v>3</v>
      </c>
      <c r="K4" t="s">
        <v>196</v>
      </c>
      <c r="L4" t="s">
        <v>197</v>
      </c>
      <c r="M4" t="s">
        <v>15</v>
      </c>
      <c r="N4" t="s">
        <v>15</v>
      </c>
      <c r="O4" t="s">
        <v>368</v>
      </c>
      <c r="Q4" t="s">
        <v>409</v>
      </c>
      <c r="R4" t="s">
        <v>23</v>
      </c>
      <c r="S4" t="s">
        <v>430</v>
      </c>
      <c r="T4" t="s">
        <v>375</v>
      </c>
      <c r="U4" t="s">
        <v>447</v>
      </c>
      <c r="V4" t="s">
        <v>196</v>
      </c>
      <c r="W4" t="s">
        <v>197</v>
      </c>
    </row>
    <row r="5" spans="1:23" x14ac:dyDescent="0.25">
      <c r="A5" t="s">
        <v>165</v>
      </c>
      <c r="B5" t="s">
        <v>166</v>
      </c>
      <c r="C5" t="s">
        <v>431</v>
      </c>
      <c r="D5" t="s">
        <v>377</v>
      </c>
      <c r="E5" t="s">
        <v>376</v>
      </c>
      <c r="F5" t="s">
        <v>377</v>
      </c>
      <c r="G5" t="s">
        <v>165</v>
      </c>
      <c r="H5" t="s">
        <v>166</v>
      </c>
      <c r="I5" t="s">
        <v>516</v>
      </c>
      <c r="J5">
        <v>2</v>
      </c>
      <c r="K5" t="s">
        <v>194</v>
      </c>
      <c r="L5" t="s">
        <v>195</v>
      </c>
      <c r="M5" t="s">
        <v>361</v>
      </c>
      <c r="N5" t="s">
        <v>361</v>
      </c>
      <c r="O5" t="s">
        <v>506</v>
      </c>
      <c r="Q5" t="s">
        <v>410</v>
      </c>
      <c r="R5" t="s">
        <v>107</v>
      </c>
      <c r="S5" t="s">
        <v>431</v>
      </c>
      <c r="T5" t="s">
        <v>377</v>
      </c>
      <c r="U5" t="s">
        <v>448</v>
      </c>
      <c r="V5" t="s">
        <v>194</v>
      </c>
      <c r="W5" t="s">
        <v>195</v>
      </c>
    </row>
    <row r="6" spans="1:23" x14ac:dyDescent="0.25">
      <c r="A6" t="s">
        <v>167</v>
      </c>
      <c r="B6" t="s">
        <v>168</v>
      </c>
      <c r="C6" t="s">
        <v>512</v>
      </c>
      <c r="D6" t="s">
        <v>378</v>
      </c>
      <c r="E6" t="s">
        <v>518</v>
      </c>
      <c r="F6" t="s">
        <v>378</v>
      </c>
      <c r="G6" t="s">
        <v>167</v>
      </c>
      <c r="H6" t="s">
        <v>168</v>
      </c>
      <c r="I6" t="s">
        <v>183</v>
      </c>
      <c r="J6">
        <v>4</v>
      </c>
      <c r="K6" t="s">
        <v>192</v>
      </c>
      <c r="L6" t="s">
        <v>193</v>
      </c>
      <c r="M6" t="s">
        <v>363</v>
      </c>
      <c r="N6" t="s">
        <v>363</v>
      </c>
      <c r="O6" t="s">
        <v>507</v>
      </c>
      <c r="Q6" t="s">
        <v>411</v>
      </c>
      <c r="R6" t="s">
        <v>99</v>
      </c>
      <c r="S6" t="s">
        <v>512</v>
      </c>
      <c r="T6" t="s">
        <v>378</v>
      </c>
      <c r="U6" t="s">
        <v>449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432</v>
      </c>
      <c r="D7" t="s">
        <v>380</v>
      </c>
      <c r="E7" t="s">
        <v>379</v>
      </c>
      <c r="F7" t="s">
        <v>380</v>
      </c>
      <c r="G7" t="s">
        <v>169</v>
      </c>
      <c r="H7" t="s">
        <v>170</v>
      </c>
      <c r="I7" t="s">
        <v>182</v>
      </c>
      <c r="J7">
        <v>14</v>
      </c>
      <c r="K7" t="s">
        <v>190</v>
      </c>
      <c r="L7" t="s">
        <v>191</v>
      </c>
      <c r="M7" t="s">
        <v>366</v>
      </c>
      <c r="N7" t="s">
        <v>366</v>
      </c>
      <c r="Q7" t="s">
        <v>412</v>
      </c>
      <c r="R7" t="s">
        <v>56</v>
      </c>
      <c r="S7" t="s">
        <v>432</v>
      </c>
      <c r="T7" t="s">
        <v>380</v>
      </c>
      <c r="V7" t="s">
        <v>190</v>
      </c>
      <c r="W7" t="s">
        <v>191</v>
      </c>
    </row>
    <row r="8" spans="1:23" x14ac:dyDescent="0.25">
      <c r="C8" t="s">
        <v>433</v>
      </c>
      <c r="D8" t="s">
        <v>382</v>
      </c>
      <c r="E8" t="s">
        <v>381</v>
      </c>
      <c r="F8" t="s">
        <v>382</v>
      </c>
      <c r="I8" t="s">
        <v>181</v>
      </c>
      <c r="J8">
        <v>12</v>
      </c>
      <c r="K8" t="s">
        <v>188</v>
      </c>
      <c r="L8" t="s">
        <v>189</v>
      </c>
      <c r="Q8" t="s">
        <v>413</v>
      </c>
      <c r="R8" t="s">
        <v>17</v>
      </c>
      <c r="S8" t="s">
        <v>433</v>
      </c>
      <c r="T8" t="s">
        <v>382</v>
      </c>
      <c r="V8" t="s">
        <v>188</v>
      </c>
      <c r="W8" t="s">
        <v>189</v>
      </c>
    </row>
    <row r="9" spans="1:23" x14ac:dyDescent="0.25">
      <c r="C9" t="s">
        <v>511</v>
      </c>
      <c r="D9" t="s">
        <v>514</v>
      </c>
      <c r="E9" t="s">
        <v>520</v>
      </c>
      <c r="F9" t="s">
        <v>514</v>
      </c>
      <c r="I9" t="s">
        <v>180</v>
      </c>
      <c r="J9">
        <v>6</v>
      </c>
      <c r="K9" t="s">
        <v>186</v>
      </c>
      <c r="L9" t="s">
        <v>187</v>
      </c>
      <c r="Q9" t="s">
        <v>414</v>
      </c>
      <c r="R9" t="s">
        <v>77</v>
      </c>
      <c r="S9" t="s">
        <v>511</v>
      </c>
      <c r="T9" t="s">
        <v>514</v>
      </c>
      <c r="V9" t="s">
        <v>186</v>
      </c>
      <c r="W9" t="s">
        <v>187</v>
      </c>
    </row>
    <row r="10" spans="1:23" x14ac:dyDescent="0.25">
      <c r="C10" t="s">
        <v>513</v>
      </c>
      <c r="D10" t="s">
        <v>383</v>
      </c>
      <c r="E10" t="s">
        <v>517</v>
      </c>
      <c r="F10" t="s">
        <v>383</v>
      </c>
      <c r="I10" t="s">
        <v>179</v>
      </c>
      <c r="J10">
        <v>7</v>
      </c>
      <c r="Q10" t="s">
        <v>415</v>
      </c>
      <c r="R10" t="s">
        <v>63</v>
      </c>
      <c r="S10" t="s">
        <v>513</v>
      </c>
      <c r="T10" t="s">
        <v>383</v>
      </c>
    </row>
    <row r="11" spans="1:23" x14ac:dyDescent="0.25">
      <c r="C11" t="s">
        <v>434</v>
      </c>
      <c r="D11" t="s">
        <v>385</v>
      </c>
      <c r="E11" t="s">
        <v>384</v>
      </c>
      <c r="F11" t="s">
        <v>385</v>
      </c>
      <c r="I11" t="s">
        <v>178</v>
      </c>
      <c r="J11">
        <v>1</v>
      </c>
      <c r="Q11" t="s">
        <v>416</v>
      </c>
      <c r="R11" t="s">
        <v>139</v>
      </c>
      <c r="S11" t="s">
        <v>434</v>
      </c>
      <c r="T11" t="s">
        <v>385</v>
      </c>
    </row>
    <row r="12" spans="1:23" x14ac:dyDescent="0.25">
      <c r="C12" t="s">
        <v>435</v>
      </c>
      <c r="D12" t="s">
        <v>387</v>
      </c>
      <c r="E12" t="s">
        <v>386</v>
      </c>
      <c r="F12" t="s">
        <v>387</v>
      </c>
      <c r="I12" t="s">
        <v>177</v>
      </c>
      <c r="J12">
        <v>11</v>
      </c>
      <c r="Q12" t="s">
        <v>417</v>
      </c>
      <c r="R12" t="s">
        <v>126</v>
      </c>
      <c r="S12" t="s">
        <v>435</v>
      </c>
      <c r="T12" t="s">
        <v>387</v>
      </c>
    </row>
    <row r="13" spans="1:23" x14ac:dyDescent="0.25">
      <c r="C13" t="s">
        <v>436</v>
      </c>
      <c r="D13" t="s">
        <v>389</v>
      </c>
      <c r="E13" t="s">
        <v>388</v>
      </c>
      <c r="F13" t="s">
        <v>389</v>
      </c>
      <c r="I13" t="s">
        <v>176</v>
      </c>
      <c r="J13">
        <v>10</v>
      </c>
      <c r="Q13" t="s">
        <v>418</v>
      </c>
      <c r="R13" t="s">
        <v>70</v>
      </c>
      <c r="S13" t="s">
        <v>436</v>
      </c>
      <c r="T13" t="s">
        <v>389</v>
      </c>
    </row>
    <row r="14" spans="1:23" x14ac:dyDescent="0.25">
      <c r="C14" t="s">
        <v>437</v>
      </c>
      <c r="D14" t="s">
        <v>391</v>
      </c>
      <c r="E14" t="s">
        <v>390</v>
      </c>
      <c r="F14" t="s">
        <v>391</v>
      </c>
      <c r="I14" t="s">
        <v>175</v>
      </c>
      <c r="J14">
        <v>8</v>
      </c>
      <c r="Q14" t="s">
        <v>419</v>
      </c>
      <c r="R14" t="s">
        <v>120</v>
      </c>
      <c r="S14" t="s">
        <v>437</v>
      </c>
      <c r="T14" t="s">
        <v>391</v>
      </c>
    </row>
    <row r="15" spans="1:23" x14ac:dyDescent="0.25">
      <c r="C15" t="s">
        <v>438</v>
      </c>
      <c r="D15" t="s">
        <v>393</v>
      </c>
      <c r="E15" t="s">
        <v>392</v>
      </c>
      <c r="F15" t="s">
        <v>393</v>
      </c>
      <c r="I15" t="s">
        <v>174</v>
      </c>
      <c r="J15">
        <v>5</v>
      </c>
      <c r="Q15" t="s">
        <v>420</v>
      </c>
      <c r="R15" t="s">
        <v>142</v>
      </c>
      <c r="S15" t="s">
        <v>438</v>
      </c>
      <c r="T15" t="s">
        <v>393</v>
      </c>
    </row>
    <row r="16" spans="1:23" x14ac:dyDescent="0.25">
      <c r="C16" t="s">
        <v>439</v>
      </c>
      <c r="D16" t="s">
        <v>395</v>
      </c>
      <c r="E16" t="s">
        <v>394</v>
      </c>
      <c r="F16" t="s">
        <v>395</v>
      </c>
      <c r="I16" t="s">
        <v>173</v>
      </c>
      <c r="J16">
        <v>13</v>
      </c>
      <c r="Q16" t="s">
        <v>421</v>
      </c>
      <c r="R16" t="s">
        <v>30</v>
      </c>
      <c r="S16" t="s">
        <v>439</v>
      </c>
      <c r="T16" t="s">
        <v>395</v>
      </c>
    </row>
    <row r="17" spans="3:20" x14ac:dyDescent="0.25">
      <c r="C17" t="s">
        <v>440</v>
      </c>
      <c r="D17" t="s">
        <v>397</v>
      </c>
      <c r="E17" t="s">
        <v>396</v>
      </c>
      <c r="F17" t="s">
        <v>397</v>
      </c>
      <c r="Q17" t="s">
        <v>422</v>
      </c>
      <c r="R17" t="s">
        <v>131</v>
      </c>
      <c r="S17" t="s">
        <v>440</v>
      </c>
      <c r="T17" t="s">
        <v>397</v>
      </c>
    </row>
    <row r="18" spans="3:20" x14ac:dyDescent="0.25">
      <c r="C18" t="s">
        <v>441</v>
      </c>
      <c r="D18" t="s">
        <v>399</v>
      </c>
      <c r="E18" t="s">
        <v>398</v>
      </c>
      <c r="F18" t="s">
        <v>399</v>
      </c>
      <c r="Q18" t="s">
        <v>423</v>
      </c>
      <c r="R18" t="s">
        <v>157</v>
      </c>
      <c r="S18" t="s">
        <v>441</v>
      </c>
      <c r="T18" t="s">
        <v>399</v>
      </c>
    </row>
    <row r="19" spans="3:20" x14ac:dyDescent="0.25">
      <c r="Q19" t="s">
        <v>424</v>
      </c>
      <c r="R19" t="s">
        <v>149</v>
      </c>
    </row>
    <row r="20" spans="3:20" x14ac:dyDescent="0.25">
      <c r="Q20" t="s">
        <v>519</v>
      </c>
      <c r="R20" t="s">
        <v>43</v>
      </c>
    </row>
    <row r="21" spans="3:20" x14ac:dyDescent="0.25">
      <c r="Q21" t="s">
        <v>425</v>
      </c>
      <c r="R21" t="s">
        <v>37</v>
      </c>
    </row>
    <row r="22" spans="3:20" x14ac:dyDescent="0.25">
      <c r="Q22" t="s">
        <v>426</v>
      </c>
      <c r="R22" t="s">
        <v>115</v>
      </c>
    </row>
    <row r="23" spans="3:20" x14ac:dyDescent="0.25">
      <c r="Q23" t="s">
        <v>510</v>
      </c>
      <c r="R23" t="s">
        <v>10</v>
      </c>
    </row>
    <row r="24" spans="3:20" x14ac:dyDescent="0.25">
      <c r="Q24" t="s">
        <v>427</v>
      </c>
      <c r="R24" t="s">
        <v>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9" sqref="D39"/>
    </sheetView>
  </sheetViews>
  <sheetFormatPr baseColWidth="10" defaultRowHeight="15" x14ac:dyDescent="0.25"/>
  <cols>
    <col min="1" max="1" width="0.71093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Env:Dev, (last result:)Set OLEDB; ListObject to (bgQuery= False, ):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6" t="s">
        <v>171</v>
      </c>
      <c r="C1" s="6" t="s">
        <v>473</v>
      </c>
      <c r="D1" s="6" t="s">
        <v>400</v>
      </c>
      <c r="E1" s="6" t="s">
        <v>474</v>
      </c>
      <c r="F1" s="6" t="s">
        <v>475</v>
      </c>
      <c r="G1" s="6" t="s">
        <v>476</v>
      </c>
      <c r="H1" s="6" t="s">
        <v>172</v>
      </c>
      <c r="I1" s="6" t="s">
        <v>404</v>
      </c>
    </row>
    <row r="2" spans="1:9" x14ac:dyDescent="0.25">
      <c r="A2" s="1" t="s">
        <v>498</v>
      </c>
      <c r="B2" s="3" t="s">
        <v>165</v>
      </c>
      <c r="C2" s="3" t="s">
        <v>477</v>
      </c>
      <c r="D2" s="4" t="s">
        <v>439</v>
      </c>
      <c r="E2" s="5">
        <v>34591</v>
      </c>
      <c r="F2" s="3">
        <v>5</v>
      </c>
      <c r="G2" s="3" t="s">
        <v>478</v>
      </c>
      <c r="H2" s="3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3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2" t="s">
        <v>165</v>
      </c>
      <c r="C3" s="2" t="s">
        <v>479</v>
      </c>
      <c r="D3" s="4" t="s">
        <v>432</v>
      </c>
      <c r="E3" s="5">
        <v>34590</v>
      </c>
      <c r="F3" s="2">
        <v>3</v>
      </c>
      <c r="G3" s="2" t="s">
        <v>478</v>
      </c>
      <c r="H3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2" t="s">
        <v>159</v>
      </c>
      <c r="C4" s="2" t="s">
        <v>530</v>
      </c>
      <c r="D4" s="4" t="s">
        <v>435</v>
      </c>
      <c r="E4" s="5">
        <v>34113</v>
      </c>
      <c r="F4" s="2">
        <v>50</v>
      </c>
      <c r="G4" s="2" t="s">
        <v>480</v>
      </c>
      <c r="H4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PC8888</v>
      </c>
    </row>
    <row r="5" spans="1:9" x14ac:dyDescent="0.25">
      <c r="B5" s="2" t="s">
        <v>159</v>
      </c>
      <c r="C5" s="2" t="s">
        <v>481</v>
      </c>
      <c r="D5" s="4" t="s">
        <v>432</v>
      </c>
      <c r="E5" s="5">
        <v>34590</v>
      </c>
      <c r="F5" s="2">
        <v>75</v>
      </c>
      <c r="G5" s="2" t="s">
        <v>482</v>
      </c>
      <c r="H5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2" t="s">
        <v>169</v>
      </c>
      <c r="C6" s="2" t="s">
        <v>483</v>
      </c>
      <c r="D6" s="4" t="s">
        <v>432</v>
      </c>
      <c r="E6" s="5">
        <v>34591</v>
      </c>
      <c r="F6" s="2">
        <v>10</v>
      </c>
      <c r="G6" s="2" t="s">
        <v>478</v>
      </c>
      <c r="H6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2" t="s">
        <v>169</v>
      </c>
      <c r="C7" s="2" t="s">
        <v>484</v>
      </c>
      <c r="D7" s="4" t="s">
        <v>513</v>
      </c>
      <c r="E7" s="5">
        <v>33770</v>
      </c>
      <c r="F7" s="2">
        <v>40</v>
      </c>
      <c r="G7" s="2" t="s">
        <v>480</v>
      </c>
      <c r="H7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2" t="s">
        <v>169</v>
      </c>
      <c r="C8" s="2" t="s">
        <v>484</v>
      </c>
      <c r="D8" s="4" t="s">
        <v>512</v>
      </c>
      <c r="E8" s="5">
        <v>33770</v>
      </c>
      <c r="F8" s="2">
        <v>20</v>
      </c>
      <c r="G8" s="2" t="s">
        <v>480</v>
      </c>
      <c r="H8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2" t="s">
        <v>169</v>
      </c>
      <c r="C9" s="2" t="s">
        <v>484</v>
      </c>
      <c r="D9" s="4" t="s">
        <v>438</v>
      </c>
      <c r="E9" s="5">
        <v>33770</v>
      </c>
      <c r="F9" s="2">
        <v>20</v>
      </c>
      <c r="G9" s="2" t="s">
        <v>480</v>
      </c>
      <c r="H9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2" t="s">
        <v>163</v>
      </c>
      <c r="C10" s="2" t="s">
        <v>485</v>
      </c>
      <c r="D10" s="4" t="s">
        <v>432</v>
      </c>
      <c r="E10" s="5">
        <v>34591</v>
      </c>
      <c r="F10" s="2">
        <v>20</v>
      </c>
      <c r="G10" s="2" t="s">
        <v>480</v>
      </c>
      <c r="H10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2" t="s">
        <v>163</v>
      </c>
      <c r="C11" s="2" t="s">
        <v>486</v>
      </c>
      <c r="D11" s="4" t="s">
        <v>440</v>
      </c>
      <c r="E11" s="5">
        <v>34591</v>
      </c>
      <c r="F11" s="2">
        <v>25</v>
      </c>
      <c r="G11" s="2" t="s">
        <v>480</v>
      </c>
      <c r="H11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2" t="s">
        <v>163</v>
      </c>
      <c r="C12" s="2" t="s">
        <v>487</v>
      </c>
      <c r="D12" s="4" t="s">
        <v>429</v>
      </c>
      <c r="E12" s="5">
        <v>34118</v>
      </c>
      <c r="F12" s="2">
        <v>20</v>
      </c>
      <c r="G12" s="2" t="s">
        <v>478</v>
      </c>
      <c r="H12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13" spans="1:9" x14ac:dyDescent="0.25">
      <c r="B13" s="2" t="s">
        <v>163</v>
      </c>
      <c r="C13" s="2" t="s">
        <v>487</v>
      </c>
      <c r="D13" s="4" t="s">
        <v>433</v>
      </c>
      <c r="E13" s="5">
        <v>34118</v>
      </c>
      <c r="F13" s="2">
        <v>25</v>
      </c>
      <c r="G13" s="2" t="s">
        <v>478</v>
      </c>
      <c r="H13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4" spans="1:9" x14ac:dyDescent="0.25">
      <c r="B14" s="2" t="s">
        <v>163</v>
      </c>
      <c r="C14" s="2" t="s">
        <v>487</v>
      </c>
      <c r="D14" s="4" t="s">
        <v>434</v>
      </c>
      <c r="E14" s="5">
        <v>34118</v>
      </c>
      <c r="F14" s="2">
        <v>15</v>
      </c>
      <c r="G14" s="2" t="s">
        <v>478</v>
      </c>
      <c r="H14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5" spans="1:9" x14ac:dyDescent="0.25">
      <c r="B15" s="2" t="s">
        <v>163</v>
      </c>
      <c r="C15" s="2" t="s">
        <v>487</v>
      </c>
      <c r="D15" s="4" t="s">
        <v>431</v>
      </c>
      <c r="E15" s="5">
        <v>34118</v>
      </c>
      <c r="F15" s="2">
        <v>25</v>
      </c>
      <c r="G15" s="2" t="s">
        <v>478</v>
      </c>
      <c r="H15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5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6" spans="1:9" x14ac:dyDescent="0.25">
      <c r="B16" s="2" t="s">
        <v>167</v>
      </c>
      <c r="C16" s="2" t="s">
        <v>488</v>
      </c>
      <c r="D16" s="4" t="s">
        <v>437</v>
      </c>
      <c r="E16" s="5">
        <v>34270</v>
      </c>
      <c r="F16" s="2">
        <v>15</v>
      </c>
      <c r="G16" s="2" t="s">
        <v>478</v>
      </c>
      <c r="H16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7" spans="2:9" x14ac:dyDescent="0.25">
      <c r="B17" s="2" t="s">
        <v>167</v>
      </c>
      <c r="C17" s="2" t="s">
        <v>489</v>
      </c>
      <c r="D17" s="4" t="s">
        <v>436</v>
      </c>
      <c r="E17" s="5">
        <v>34315</v>
      </c>
      <c r="F17" s="2">
        <v>10</v>
      </c>
      <c r="G17" s="2" t="s">
        <v>478</v>
      </c>
      <c r="H17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8" spans="2:9" x14ac:dyDescent="0.25">
      <c r="B18" s="2" t="s">
        <v>167</v>
      </c>
      <c r="C18" s="2" t="s">
        <v>490</v>
      </c>
      <c r="D18" s="4" t="s">
        <v>441</v>
      </c>
      <c r="E18" s="5">
        <v>34021</v>
      </c>
      <c r="F18" s="2">
        <v>35</v>
      </c>
      <c r="G18" s="2" t="s">
        <v>482</v>
      </c>
      <c r="H18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8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9" spans="2:9" x14ac:dyDescent="0.25">
      <c r="B19" s="2" t="s">
        <v>161</v>
      </c>
      <c r="C19" s="2" t="s">
        <v>531</v>
      </c>
      <c r="D19" s="4" t="s">
        <v>440</v>
      </c>
      <c r="E19" s="5">
        <v>34591</v>
      </c>
      <c r="F19" s="2">
        <v>15</v>
      </c>
      <c r="G19" s="2" t="s">
        <v>482</v>
      </c>
      <c r="H19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20" spans="2:9" x14ac:dyDescent="0.25">
      <c r="B20" s="2" t="s">
        <v>161</v>
      </c>
      <c r="C20" s="2" t="s">
        <v>491</v>
      </c>
      <c r="D20" s="4" t="s">
        <v>439</v>
      </c>
      <c r="E20" s="5">
        <v>34591</v>
      </c>
      <c r="F20" s="2">
        <v>10</v>
      </c>
      <c r="G20" s="2" t="s">
        <v>482</v>
      </c>
      <c r="H20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21" spans="2:9" x14ac:dyDescent="0.25">
      <c r="B21" s="2" t="s">
        <v>161</v>
      </c>
      <c r="C21" s="2" t="s">
        <v>492</v>
      </c>
      <c r="D21" s="4" t="s">
        <v>430</v>
      </c>
      <c r="E21" s="5">
        <v>34039</v>
      </c>
      <c r="F21" s="2">
        <v>25</v>
      </c>
      <c r="G21" s="2" t="s">
        <v>480</v>
      </c>
      <c r="H21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2" spans="2:9" x14ac:dyDescent="0.25">
      <c r="B22" s="2" t="s">
        <v>161</v>
      </c>
      <c r="C22" s="2" t="s">
        <v>493</v>
      </c>
      <c r="D22" s="4" t="s">
        <v>428</v>
      </c>
      <c r="E22" s="5">
        <v>44197</v>
      </c>
      <c r="F22" s="2">
        <v>30</v>
      </c>
      <c r="G22" s="2" t="s">
        <v>480</v>
      </c>
      <c r="H22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2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2" xr:uid="{FF9EBFC7-565F-45F6-AEDF-E35A489C5852}">
      <formula1>OFFSET(salesstor_idLookup,0,0,,1)</formula1>
    </dataValidation>
    <dataValidation type="list" operator="equal" allowBlank="1" showInputMessage="1" showErrorMessage="1" sqref="D2:D22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6" sqref="B16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53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Env:Dev,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6" t="s">
        <v>442</v>
      </c>
      <c r="C1" s="6" t="s">
        <v>400</v>
      </c>
      <c r="D1" s="2" t="s">
        <v>443</v>
      </c>
      <c r="E1" s="2" t="s">
        <v>444</v>
      </c>
      <c r="F1" s="2" t="s">
        <v>1</v>
      </c>
      <c r="G1" s="2" t="s">
        <v>404</v>
      </c>
    </row>
    <row r="2" spans="1:7" x14ac:dyDescent="0.25">
      <c r="A2" s="1" t="s">
        <v>406</v>
      </c>
      <c r="B2" s="3" t="s">
        <v>510</v>
      </c>
      <c r="C2" s="3" t="s">
        <v>434</v>
      </c>
      <c r="D2" s="3">
        <v>1</v>
      </c>
      <c r="E2" s="3">
        <v>100</v>
      </c>
      <c r="F2" s="3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3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2" t="s">
        <v>413</v>
      </c>
      <c r="C3" s="2" t="s">
        <v>439</v>
      </c>
      <c r="D3" s="2">
        <v>2</v>
      </c>
      <c r="E3" s="2">
        <v>40</v>
      </c>
      <c r="F3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3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4" spans="1:7" x14ac:dyDescent="0.25">
      <c r="B4" s="2" t="s">
        <v>413</v>
      </c>
      <c r="C4" s="2" t="s">
        <v>441</v>
      </c>
      <c r="D4" s="2">
        <v>1</v>
      </c>
      <c r="E4" s="2">
        <v>100</v>
      </c>
      <c r="F4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5" spans="1:7" x14ac:dyDescent="0.25">
      <c r="B5" s="2" t="s">
        <v>409</v>
      </c>
      <c r="C5" s="2" t="s">
        <v>428</v>
      </c>
      <c r="D5" s="2">
        <v>1</v>
      </c>
      <c r="E5" s="2">
        <v>100</v>
      </c>
      <c r="F5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5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6" spans="1:7" x14ac:dyDescent="0.25">
      <c r="B6" s="2" t="s">
        <v>421</v>
      </c>
      <c r="C6" s="2" t="s">
        <v>430</v>
      </c>
      <c r="D6" s="2">
        <v>2</v>
      </c>
      <c r="E6" s="2">
        <v>40</v>
      </c>
      <c r="F6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6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7" spans="1:7" x14ac:dyDescent="0.25">
      <c r="B7" s="2" t="s">
        <v>421</v>
      </c>
      <c r="C7" s="2" t="s">
        <v>438</v>
      </c>
      <c r="D7" s="2">
        <v>2</v>
      </c>
      <c r="E7" s="2">
        <v>30</v>
      </c>
      <c r="F7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7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8" spans="1:7" x14ac:dyDescent="0.25">
      <c r="B8" s="2" t="s">
        <v>425</v>
      </c>
      <c r="C8" s="2" t="s">
        <v>437</v>
      </c>
      <c r="D8" s="2">
        <v>1</v>
      </c>
      <c r="E8" s="2">
        <v>100</v>
      </c>
      <c r="F8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8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9" spans="1:7" x14ac:dyDescent="0.25">
      <c r="B9" s="2" t="s">
        <v>407</v>
      </c>
      <c r="C9" s="2" t="s">
        <v>439</v>
      </c>
      <c r="D9" s="2">
        <v>1</v>
      </c>
      <c r="E9" s="2">
        <v>60</v>
      </c>
      <c r="F9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9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0" spans="1:7" x14ac:dyDescent="0.25">
      <c r="B10" s="2" t="s">
        <v>412</v>
      </c>
      <c r="C10" s="2" t="s">
        <v>435</v>
      </c>
      <c r="D10" s="2">
        <v>1</v>
      </c>
      <c r="E10" s="2">
        <v>50</v>
      </c>
      <c r="F10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0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1" spans="1:7" x14ac:dyDescent="0.25">
      <c r="B11" s="2" t="s">
        <v>415</v>
      </c>
      <c r="C11" s="2" t="s">
        <v>438</v>
      </c>
      <c r="D11" s="2">
        <v>3</v>
      </c>
      <c r="E11" s="2">
        <v>30</v>
      </c>
      <c r="F11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1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2" spans="1:7" x14ac:dyDescent="0.25">
      <c r="B12" s="2" t="s">
        <v>418</v>
      </c>
      <c r="C12" s="2" t="s">
        <v>511</v>
      </c>
      <c r="D12" s="2">
        <v>1</v>
      </c>
      <c r="E12" s="2">
        <v>100</v>
      </c>
      <c r="F12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2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PC9999</v>
      </c>
    </row>
    <row r="13" spans="1:7" x14ac:dyDescent="0.25">
      <c r="B13" s="2" t="s">
        <v>418</v>
      </c>
      <c r="C13" s="2" t="s">
        <v>431</v>
      </c>
      <c r="D13" s="2">
        <v>1</v>
      </c>
      <c r="E13" s="2">
        <v>100</v>
      </c>
      <c r="F13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3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4" spans="1:7" x14ac:dyDescent="0.25">
      <c r="B14" s="2" t="s">
        <v>408</v>
      </c>
      <c r="C14" s="2" t="s">
        <v>512</v>
      </c>
      <c r="D14" s="2">
        <v>1</v>
      </c>
      <c r="E14" s="2">
        <v>100</v>
      </c>
      <c r="F14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4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5" spans="1:7" x14ac:dyDescent="0.25">
      <c r="B15" s="2" t="s">
        <v>427</v>
      </c>
      <c r="C15" s="2" t="s">
        <v>438</v>
      </c>
      <c r="D15" s="2">
        <v>1</v>
      </c>
      <c r="E15" s="2">
        <v>40</v>
      </c>
      <c r="F15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5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6" spans="1:7" x14ac:dyDescent="0.25">
      <c r="B16" s="2" t="s">
        <v>411</v>
      </c>
      <c r="C16" s="2" t="s">
        <v>436</v>
      </c>
      <c r="D16" s="2">
        <v>1</v>
      </c>
      <c r="E16" s="2">
        <v>100</v>
      </c>
      <c r="F16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16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17" spans="2:7" x14ac:dyDescent="0.25">
      <c r="B17" s="2" t="s">
        <v>410</v>
      </c>
      <c r="C17" s="2" t="s">
        <v>440</v>
      </c>
      <c r="D17" s="2">
        <v>1</v>
      </c>
      <c r="E17" s="2">
        <v>75</v>
      </c>
      <c r="F17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17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18" spans="2:7" x14ac:dyDescent="0.25">
      <c r="B18" s="2" t="s">
        <v>419</v>
      </c>
      <c r="C18" s="2" t="s">
        <v>430</v>
      </c>
      <c r="D18" s="2">
        <v>1</v>
      </c>
      <c r="E18" s="2">
        <v>60</v>
      </c>
      <c r="F18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18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9" spans="2:7" x14ac:dyDescent="0.25">
      <c r="B19" s="2" t="s">
        <v>419</v>
      </c>
      <c r="C19" s="2" t="s">
        <v>429</v>
      </c>
      <c r="D19" s="2">
        <v>2</v>
      </c>
      <c r="E19" s="2">
        <v>25</v>
      </c>
      <c r="F19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19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0" spans="2:7" x14ac:dyDescent="0.25">
      <c r="B20" s="2" t="s">
        <v>417</v>
      </c>
      <c r="C20" s="2" t="s">
        <v>429</v>
      </c>
      <c r="D20" s="2">
        <v>1</v>
      </c>
      <c r="E20" s="2">
        <v>75</v>
      </c>
      <c r="F20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0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1" spans="2:7" x14ac:dyDescent="0.25">
      <c r="B21" s="2" t="s">
        <v>422</v>
      </c>
      <c r="C21" s="2" t="s">
        <v>513</v>
      </c>
      <c r="D21" s="2">
        <v>1</v>
      </c>
      <c r="E21" s="2">
        <v>100</v>
      </c>
      <c r="F21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1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2" spans="2:7" x14ac:dyDescent="0.25">
      <c r="B22" s="2" t="s">
        <v>416</v>
      </c>
      <c r="C22" s="2" t="s">
        <v>435</v>
      </c>
      <c r="D22" s="2">
        <v>2</v>
      </c>
      <c r="E22" s="2">
        <v>50</v>
      </c>
      <c r="F22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2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3" spans="2:7" x14ac:dyDescent="0.25">
      <c r="B23" s="2" t="s">
        <v>424</v>
      </c>
      <c r="C23" s="2" t="s">
        <v>440</v>
      </c>
      <c r="D23" s="2">
        <v>2</v>
      </c>
      <c r="E23" s="2">
        <v>25</v>
      </c>
      <c r="F23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3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4" spans="2:7" x14ac:dyDescent="0.25">
      <c r="B24" s="2" t="s">
        <v>424</v>
      </c>
      <c r="C24" s="2" t="s">
        <v>432</v>
      </c>
      <c r="D24" s="2">
        <v>2</v>
      </c>
      <c r="E24" s="2">
        <v>50</v>
      </c>
      <c r="F24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4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5" spans="2:7" x14ac:dyDescent="0.25">
      <c r="B25" s="2" t="s">
        <v>423</v>
      </c>
      <c r="C25" s="2" t="s">
        <v>432</v>
      </c>
      <c r="D25" s="2">
        <v>1</v>
      </c>
      <c r="E25" s="2">
        <v>50</v>
      </c>
      <c r="F25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5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6" spans="2:7" x14ac:dyDescent="0.25">
      <c r="B26" s="2" t="s">
        <v>423</v>
      </c>
      <c r="C26" s="2" t="s">
        <v>433</v>
      </c>
      <c r="D26" s="2">
        <v>1</v>
      </c>
      <c r="E26" s="2">
        <v>100</v>
      </c>
      <c r="F26" s="2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6" s="2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6" xr:uid="{53D4D0A7-47A7-45A8-8C5C-3F96EC92D2DB}">
      <formula1>OFFSET(titleauthorau_idLookup,0,0,,1)</formula1>
    </dataValidation>
    <dataValidation type="list" operator="equal" allowBlank="1" showInputMessage="1" showErrorMessage="1" sqref="C2:C26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5" x14ac:dyDescent="0.25"/>
  <cols>
    <col min="1" max="1" width="0.710937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Env:Dev,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6" t="s">
        <v>404</v>
      </c>
      <c r="C1" s="6" t="s">
        <v>452</v>
      </c>
      <c r="D1" s="6" t="s">
        <v>453</v>
      </c>
      <c r="E1" s="2" t="s">
        <v>208</v>
      </c>
      <c r="F1" s="2" t="s">
        <v>454</v>
      </c>
      <c r="G1" s="2" t="s">
        <v>455</v>
      </c>
      <c r="H1" s="2" t="s">
        <v>403</v>
      </c>
      <c r="I1" s="2" t="s">
        <v>456</v>
      </c>
      <c r="J1" s="2" t="s">
        <v>457</v>
      </c>
      <c r="K1" s="6" t="s">
        <v>458</v>
      </c>
      <c r="L1" s="6" t="s">
        <v>347</v>
      </c>
    </row>
    <row r="2" spans="1:12" x14ac:dyDescent="0.25">
      <c r="A2" s="1" t="s">
        <v>451</v>
      </c>
      <c r="B2" s="3" t="s">
        <v>395</v>
      </c>
      <c r="C2" s="3" t="s">
        <v>439</v>
      </c>
      <c r="D2" s="3" t="s">
        <v>448</v>
      </c>
      <c r="E2" s="3" t="s">
        <v>200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459</v>
      </c>
      <c r="K2" s="4">
        <v>33401</v>
      </c>
      <c r="L2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2" t="s">
        <v>375</v>
      </c>
      <c r="C3" s="2" t="s">
        <v>430</v>
      </c>
      <c r="D3" s="2" t="s">
        <v>448</v>
      </c>
      <c r="E3" s="2" t="s">
        <v>200</v>
      </c>
      <c r="F3" s="2">
        <v>11.95</v>
      </c>
      <c r="G3" s="2">
        <v>5000</v>
      </c>
      <c r="H3" s="2">
        <v>10</v>
      </c>
      <c r="I3" s="2">
        <v>3876</v>
      </c>
      <c r="J3" s="2" t="s">
        <v>460</v>
      </c>
      <c r="K3" s="4">
        <v>33398</v>
      </c>
      <c r="L3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2" t="s">
        <v>399</v>
      </c>
      <c r="C4" s="2" t="s">
        <v>441</v>
      </c>
      <c r="D4" s="2" t="s">
        <v>446</v>
      </c>
      <c r="E4" s="2" t="s">
        <v>190</v>
      </c>
      <c r="F4" s="2">
        <v>2.99</v>
      </c>
      <c r="G4" s="2">
        <v>10125</v>
      </c>
      <c r="H4" s="2">
        <v>24</v>
      </c>
      <c r="I4" s="2">
        <v>18722</v>
      </c>
      <c r="J4" s="2" t="s">
        <v>461</v>
      </c>
      <c r="K4" s="4">
        <v>33419</v>
      </c>
      <c r="L4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2" t="s">
        <v>391</v>
      </c>
      <c r="C5" s="2" t="s">
        <v>437</v>
      </c>
      <c r="D5" s="2" t="s">
        <v>448</v>
      </c>
      <c r="E5" s="2" t="s">
        <v>200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462</v>
      </c>
      <c r="K5" s="4">
        <v>33411</v>
      </c>
      <c r="L5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2" t="s">
        <v>389</v>
      </c>
      <c r="C6" s="2" t="s">
        <v>436</v>
      </c>
      <c r="D6" s="2" t="s">
        <v>445</v>
      </c>
      <c r="E6" s="2" t="s">
        <v>198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463</v>
      </c>
      <c r="K6" s="4">
        <v>33398</v>
      </c>
      <c r="L6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2" t="s">
        <v>397</v>
      </c>
      <c r="C7" s="2" t="s">
        <v>440</v>
      </c>
      <c r="D7" s="2" t="s">
        <v>445</v>
      </c>
      <c r="E7" s="2" t="s">
        <v>198</v>
      </c>
      <c r="F7" s="2">
        <v>2.99</v>
      </c>
      <c r="G7" s="2">
        <v>15000</v>
      </c>
      <c r="H7" s="2">
        <v>24</v>
      </c>
      <c r="I7" s="2">
        <v>22246</v>
      </c>
      <c r="J7" s="2" t="s">
        <v>464</v>
      </c>
      <c r="K7" s="4">
        <v>33407</v>
      </c>
      <c r="L7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2" t="s">
        <v>371</v>
      </c>
      <c r="C8" s="2" t="s">
        <v>428</v>
      </c>
      <c r="D8" s="2" t="s">
        <v>447</v>
      </c>
      <c r="E8" s="2" t="s">
        <v>200</v>
      </c>
      <c r="F8" s="2">
        <v>22.95</v>
      </c>
      <c r="G8" s="2">
        <v>7000</v>
      </c>
      <c r="H8" s="2">
        <v>16</v>
      </c>
      <c r="I8" s="2">
        <v>8780</v>
      </c>
      <c r="J8" s="2" t="s">
        <v>465</v>
      </c>
      <c r="K8" s="4">
        <v>33419</v>
      </c>
      <c r="L8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2" t="s">
        <v>387</v>
      </c>
      <c r="C9" s="2" t="s">
        <v>435</v>
      </c>
      <c r="D9" s="2" t="s">
        <v>447</v>
      </c>
      <c r="E9" s="2" t="s">
        <v>200</v>
      </c>
      <c r="F9" s="2">
        <v>20</v>
      </c>
      <c r="G9" s="2">
        <v>8000</v>
      </c>
      <c r="H9" s="2">
        <v>10</v>
      </c>
      <c r="I9" s="2">
        <v>4095</v>
      </c>
      <c r="J9" s="2" t="s">
        <v>466</v>
      </c>
      <c r="K9" s="4">
        <v>34497</v>
      </c>
      <c r="L9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2" t="s">
        <v>514</v>
      </c>
      <c r="C10" s="2" t="s">
        <v>511</v>
      </c>
      <c r="D10" s="2" t="s">
        <v>447</v>
      </c>
      <c r="E10" s="2" t="s">
        <v>200</v>
      </c>
      <c r="F10" s="2">
        <v>10</v>
      </c>
      <c r="G10" s="2"/>
      <c r="H10" s="2"/>
      <c r="I10" s="2"/>
      <c r="J10" s="2" t="s">
        <v>527</v>
      </c>
      <c r="K10" s="4">
        <v>43675.388807870368</v>
      </c>
      <c r="L10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1" spans="1:12" x14ac:dyDescent="0.25">
      <c r="B11" s="2" t="s">
        <v>373</v>
      </c>
      <c r="C11" s="2" t="s">
        <v>429</v>
      </c>
      <c r="D11" s="2" t="s">
        <v>446</v>
      </c>
      <c r="E11" s="2" t="s">
        <v>198</v>
      </c>
      <c r="F11" s="2">
        <v>21.59</v>
      </c>
      <c r="G11" s="2">
        <v>7000</v>
      </c>
      <c r="H11" s="2">
        <v>10</v>
      </c>
      <c r="I11" s="2">
        <v>375</v>
      </c>
      <c r="J11" s="2" t="s">
        <v>467</v>
      </c>
      <c r="K11" s="4">
        <v>33532</v>
      </c>
      <c r="L11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" spans="1:12" x14ac:dyDescent="0.25">
      <c r="B12" s="2" t="s">
        <v>380</v>
      </c>
      <c r="C12" s="2" t="s">
        <v>432</v>
      </c>
      <c r="D12" s="2" t="s">
        <v>446</v>
      </c>
      <c r="E12" s="2" t="s">
        <v>190</v>
      </c>
      <c r="F12" s="2">
        <v>10.95</v>
      </c>
      <c r="G12" s="2">
        <v>2275</v>
      </c>
      <c r="H12" s="2">
        <v>12</v>
      </c>
      <c r="I12" s="2">
        <v>2045</v>
      </c>
      <c r="J12" s="2" t="s">
        <v>468</v>
      </c>
      <c r="K12" s="4">
        <v>33404</v>
      </c>
      <c r="L12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2" t="s">
        <v>382</v>
      </c>
      <c r="C13" s="2" t="s">
        <v>433</v>
      </c>
      <c r="D13" s="2" t="s">
        <v>446</v>
      </c>
      <c r="E13" s="2" t="s">
        <v>190</v>
      </c>
      <c r="F13" s="2">
        <v>7</v>
      </c>
      <c r="G13" s="2">
        <v>6000</v>
      </c>
      <c r="H13" s="2">
        <v>12</v>
      </c>
      <c r="I13" s="2">
        <v>111</v>
      </c>
      <c r="J13" s="2" t="s">
        <v>469</v>
      </c>
      <c r="K13" s="4">
        <v>33516</v>
      </c>
      <c r="L13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2" t="s">
        <v>385</v>
      </c>
      <c r="C14" s="2" t="s">
        <v>434</v>
      </c>
      <c r="D14" s="2" t="s">
        <v>446</v>
      </c>
      <c r="E14" s="2" t="s">
        <v>190</v>
      </c>
      <c r="F14" s="2">
        <v>19.989999999999998</v>
      </c>
      <c r="G14" s="2">
        <v>2000</v>
      </c>
      <c r="H14" s="2">
        <v>10</v>
      </c>
      <c r="I14" s="2">
        <v>4072</v>
      </c>
      <c r="J14" s="2" t="s">
        <v>470</v>
      </c>
      <c r="K14" s="4">
        <v>33401</v>
      </c>
      <c r="L14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2" t="s">
        <v>377</v>
      </c>
      <c r="C15" s="2" t="s">
        <v>431</v>
      </c>
      <c r="D15" s="2" t="s">
        <v>446</v>
      </c>
      <c r="E15" s="2" t="s">
        <v>190</v>
      </c>
      <c r="F15" s="2">
        <v>7.99</v>
      </c>
      <c r="G15" s="2">
        <v>4000</v>
      </c>
      <c r="H15" s="2">
        <v>10</v>
      </c>
      <c r="I15" s="2">
        <v>3336</v>
      </c>
      <c r="J15" s="2" t="s">
        <v>471</v>
      </c>
      <c r="K15" s="4">
        <v>33401</v>
      </c>
      <c r="L15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6" spans="1:12" x14ac:dyDescent="0.25">
      <c r="B16" s="2" t="s">
        <v>383</v>
      </c>
      <c r="C16" s="2" t="s">
        <v>513</v>
      </c>
      <c r="D16" s="2" t="s">
        <v>449</v>
      </c>
      <c r="E16" s="2" t="s">
        <v>198</v>
      </c>
      <c r="F16" s="2">
        <v>20.95</v>
      </c>
      <c r="G16" s="2">
        <v>7000</v>
      </c>
      <c r="H16" s="2">
        <v>10</v>
      </c>
      <c r="I16" s="2">
        <v>375</v>
      </c>
      <c r="J16" s="2" t="s">
        <v>528</v>
      </c>
      <c r="K16" s="4">
        <v>33532</v>
      </c>
      <c r="L16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2" t="s">
        <v>378</v>
      </c>
      <c r="C17" s="2" t="s">
        <v>512</v>
      </c>
      <c r="D17" s="2" t="s">
        <v>449</v>
      </c>
      <c r="E17" s="2" t="s">
        <v>198</v>
      </c>
      <c r="F17" s="2">
        <v>11.95</v>
      </c>
      <c r="G17" s="2">
        <v>4000</v>
      </c>
      <c r="H17" s="2">
        <v>14</v>
      </c>
      <c r="I17" s="2">
        <v>15096</v>
      </c>
      <c r="J17" s="2" t="s">
        <v>529</v>
      </c>
      <c r="K17" s="4">
        <v>33401</v>
      </c>
      <c r="L17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2" t="s">
        <v>393</v>
      </c>
      <c r="C18" s="2" t="s">
        <v>438</v>
      </c>
      <c r="D18" s="2" t="s">
        <v>449</v>
      </c>
      <c r="E18" s="2" t="s">
        <v>198</v>
      </c>
      <c r="F18" s="2">
        <v>14.99</v>
      </c>
      <c r="G18" s="2">
        <v>8000</v>
      </c>
      <c r="H18" s="2">
        <v>10</v>
      </c>
      <c r="I18" s="2">
        <v>4095</v>
      </c>
      <c r="J18" s="2" t="s">
        <v>472</v>
      </c>
      <c r="K18" s="4">
        <v>33401</v>
      </c>
      <c r="L18" s="4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18" xr:uid="{9A587904-BB7D-49F6-840F-5F24739B6C91}">
      <formula1>OFFSET(titlestypeLookup,0,0,,1)</formula1>
    </dataValidation>
    <dataValidation type="list" operator="equal" allowBlank="1" showInputMessage="1" showErrorMessage="1" sqref="E2:E18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20</vt:i4>
      </vt:variant>
    </vt:vector>
  </HeadingPairs>
  <TitlesOfParts>
    <vt:vector size="29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2021-12-30T20:17:10Z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