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6D7F9333-D30E-4213-906A-D32F772B9871}" xr6:coauthVersionLast="47" xr6:coauthVersionMax="47" xr10:uidLastSave="{00000000-0000-0000-0000-000000000000}"/>
  <bookViews>
    <workbookView xWindow="1005" yWindow="345" windowWidth="24690" windowHeight="15930" xr2:uid="{00000000-000D-0000-FFFF-FFFF00000000}"/>
  </bookViews>
  <sheets>
    <sheet name="Tests" sheetId="1" r:id="rId1"/>
    <sheet name="authors" sheetId="2" r:id="rId2"/>
    <sheet name="employee" sheetId="3" r:id="rId3"/>
  </sheets>
  <definedNames>
    <definedName name="ExterneDaten_1" localSheetId="1" hidden="1">authors!$A$1:$I$24</definedName>
    <definedName name="ExterneDaten_1" localSheetId="2" hidden="1">employee!$A$1:$H$32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D7" i="1"/>
  <c r="D6" i="1"/>
  <c r="A2" i="1" a="1"/>
  <c r="D14" i="1"/>
  <c r="D19" i="1" a="1"/>
  <c r="D1" i="1"/>
  <c r="A3" i="1" a="1"/>
  <c r="A6" i="1" a="1"/>
  <c r="A4" i="1" a="1"/>
  <c r="A5" i="1" a="1"/>
  <c r="A6" i="1" l="1"/>
  <c r="D19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08F21-A253-488F-BA40-29EDBC35432A}" keepAlive="1" name="Abfrage - authors" description="Verbindung mit der Abfrage 'authors' in der Arbeitsmappe." type="5" refreshedVersion="8" background="1" saveData="1">
    <dbPr connection="Provider=Microsoft.Mashup.OleDb.1;Data Source=$Workbook$;Location=authors;Extended Properties=&quot;&quot;" command="SELECT * FROM [authors]"/>
  </connection>
  <connection id="2" xr16:uid="{0733180B-F322-4660-9816-0448969D6F92}" keepAlive="1" name="Abfrage - employee" description="Verbindung mit der Abfrage 'employee' in der Arbeitsmappe." type="5" refreshedVersion="8" background="1" saveData="1">
    <dbPr connection="Provider=Microsoft.Mashup.OleDb.1;Data Source=$Workbook$;Location=employee;Extended Properties=&quot;&quot;" command="SELECT * FROM [employe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<sst xmlns="http://schemas.openxmlformats.org/spreadsheetml/2006/main" count="375" uniqueCount="306">
  <si>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</si>
  <si>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</si>
  <si>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</si>
  <si>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</si>
  <si>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</si>
  <si>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</si>
  <si>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</si>
  <si>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</si>
  <si>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</si>
  <si>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CA</t>
  </si>
  <si>
    <t>Berkeley</t>
  </si>
  <si>
    <t>94705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</si>
  <si>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</si>
  <si>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</si>
  <si>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</si>
  <si>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</si>
  <si>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</si>
  <si>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</si>
  <si>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</si>
  <si>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</si>
  <si>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</si>
  <si>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</si>
  <si>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</si>
  <si>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</si>
  <si>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</si>
  <si>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</si>
  <si>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</si>
  <si>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</si>
  <si>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</si>
  <si>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</si>
  <si>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</si>
  <si>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emp_id</t>
  </si>
  <si>
    <t>fname</t>
  </si>
  <si>
    <t>minit</t>
  </si>
  <si>
    <t>lname</t>
  </si>
  <si>
    <t>job_id</t>
  </si>
  <si>
    <t>job_lvl</t>
  </si>
  <si>
    <t>pub_id</t>
  </si>
  <si>
    <t>hire_date</t>
  </si>
  <si>
    <t>A</t>
  </si>
  <si>
    <t xml:space="preserve">    pubs = Quelle{[Name="pubs"]}[Data],</t>
  </si>
  <si>
    <t>in</t>
  </si>
  <si>
    <t xml:space="preserve">    dbo_authors = pubs{[Schema="dbo",Item="authors"]}[Data],</t>
  </si>
  <si>
    <t xml:space="preserve">let     </t>
  </si>
  <si>
    <t xml:space="preserve">    #"Gefilterte Zeilen1"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</si>
  <si>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</si>
  <si>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</si>
  <si>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</si>
  <si>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</si>
  <si>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</si>
  <si>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</si>
  <si>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</si>
  <si>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</si>
  <si>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</si>
  <si>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</si>
  <si>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 xml:space="preserve">   Source = Sql.Databases("Lenovo-PC"), </t>
  </si>
  <si>
    <t xml:space="preserve">    pubs = Source{[Name="pubs"]}[Data],</t>
  </si>
  <si>
    <t>Teststring</t>
  </si>
  <si>
    <t>let</t>
  </si>
  <si>
    <t xml:space="preserve">    Quelle = Sql.Databases("Lenovo-PC"),</t>
  </si>
  <si>
    <t xml:space="preserve">    dbo_employee = pubs{[Schema="dbo",Item="employee"]}[Data],</t>
  </si>
  <si>
    <t xml:space="preserve">    #"Gefilterte Zeilen"</t>
  </si>
  <si>
    <t>0736</t>
  </si>
  <si>
    <t>KJJ92907F</t>
  </si>
  <si>
    <t>Karla</t>
  </si>
  <si>
    <t>J</t>
  </si>
  <si>
    <t>Jablonski</t>
  </si>
  <si>
    <t>9999</t>
  </si>
  <si>
    <t>MGK44605M</t>
  </si>
  <si>
    <t>Matti</t>
  </si>
  <si>
    <t>G</t>
  </si>
  <si>
    <t>Karttunen</t>
  </si>
  <si>
    <t>PAA42628M</t>
  </si>
  <si>
    <t>Paolo</t>
  </si>
  <si>
    <t>Accorti</t>
  </si>
  <si>
    <t>9901</t>
  </si>
  <si>
    <t>POK93028M</t>
  </si>
  <si>
    <t>Pirkko</t>
  </si>
  <si>
    <t>O</t>
  </si>
  <si>
    <t>Koskitalo</t>
  </si>
  <si>
    <t>PSP68661F</t>
  </si>
  <si>
    <t>Paula</t>
  </si>
  <si>
    <t>S</t>
  </si>
  <si>
    <t>Parente</t>
  </si>
  <si>
    <t>1389</t>
  </si>
  <si>
    <t>PXH22250M</t>
  </si>
  <si>
    <t>Paul</t>
  </si>
  <si>
    <t>X</t>
  </si>
  <si>
    <t>Henriot</t>
  </si>
  <si>
    <t>0877</t>
  </si>
  <si>
    <t>RBM23061F</t>
  </si>
  <si>
    <t>Rita</t>
  </si>
  <si>
    <t>B</t>
  </si>
  <si>
    <t>Muller</t>
  </si>
  <si>
    <t>1622</t>
  </si>
  <si>
    <t>PQ Helper Function</t>
  </si>
  <si>
    <t>Input</t>
  </si>
  <si>
    <t>Results in tab "authors"</t>
  </si>
  <si>
    <t>Results in tab "employee"</t>
  </si>
  <si>
    <t>A-C71970F</t>
  </si>
  <si>
    <t>Ariadne</t>
  </si>
  <si>
    <t>a</t>
  </si>
  <si>
    <t>Cruz</t>
  </si>
  <si>
    <t>AMD15433F</t>
  </si>
  <si>
    <t>M</t>
  </si>
  <si>
    <t>Devon</t>
  </si>
  <si>
    <t>9952</t>
  </si>
  <si>
    <t>A-R89858F</t>
  </si>
  <si>
    <t>Annette</t>
  </si>
  <si>
    <t>Roulet</t>
  </si>
  <si>
    <t>ARD36773F</t>
  </si>
  <si>
    <t>Anabela</t>
  </si>
  <si>
    <t>R</t>
  </si>
  <si>
    <t>Publisher</t>
  </si>
  <si>
    <t>CGS88322F</t>
  </si>
  <si>
    <t>Carine</t>
  </si>
  <si>
    <t>Schmitt</t>
  </si>
  <si>
    <t>DWR65030M</t>
  </si>
  <si>
    <t>Diego</t>
  </si>
  <si>
    <t>W</t>
  </si>
  <si>
    <t>Roel</t>
  </si>
  <si>
    <t>ENL44273F</t>
  </si>
  <si>
    <t>Elizabeth</t>
  </si>
  <si>
    <t>N</t>
  </si>
  <si>
    <t>Lincoln</t>
  </si>
  <si>
    <t>F-C16315M</t>
  </si>
  <si>
    <t>Francisco</t>
  </si>
  <si>
    <t>Chang</t>
  </si>
  <si>
    <t>HAN90777M</t>
  </si>
  <si>
    <t>Helvetius</t>
  </si>
  <si>
    <t>Nagy</t>
  </si>
  <si>
    <t>JYL26161F</t>
  </si>
  <si>
    <t>Janine</t>
  </si>
  <si>
    <t>Y</t>
  </si>
  <si>
    <t>Labrune</t>
  </si>
  <si>
    <t>KFJ64308F</t>
  </si>
  <si>
    <t>Karin</t>
  </si>
  <si>
    <t>F</t>
  </si>
  <si>
    <t>Josephs</t>
  </si>
  <si>
    <t>LAL21447M</t>
  </si>
  <si>
    <t>Laurence</t>
  </si>
  <si>
    <t>Lebihan</t>
  </si>
  <si>
    <t>L-B31947F</t>
  </si>
  <si>
    <t>Lesley</t>
  </si>
  <si>
    <t>Brown</t>
  </si>
  <si>
    <t>MAP77183M</t>
  </si>
  <si>
    <t>Miguel</t>
  </si>
  <si>
    <t>Paolino</t>
  </si>
  <si>
    <t>MFS52347M</t>
  </si>
  <si>
    <t>Martin</t>
  </si>
  <si>
    <t>Sommer</t>
  </si>
  <si>
    <t>M-L67958F</t>
  </si>
  <si>
    <t>Maria</t>
  </si>
  <si>
    <t>Larsson</t>
  </si>
  <si>
    <t>MMS49649F</t>
  </si>
  <si>
    <t>Mary</t>
  </si>
  <si>
    <t>Saveley</t>
  </si>
  <si>
    <t>M-R38834F</t>
  </si>
  <si>
    <t>Martine</t>
  </si>
  <si>
    <t>Rance</t>
  </si>
  <si>
    <t>PDI47470M</t>
  </si>
  <si>
    <t>Palle</t>
  </si>
  <si>
    <t>D</t>
  </si>
  <si>
    <t>Ibsen</t>
  </si>
  <si>
    <t>PHF38899M</t>
  </si>
  <si>
    <t>Peter</t>
  </si>
  <si>
    <t>H</t>
  </si>
  <si>
    <t>Franken</t>
  </si>
  <si>
    <t>PSA89086M</t>
  </si>
  <si>
    <t>Pedro</t>
  </si>
  <si>
    <t>Afonso</t>
  </si>
  <si>
    <t>R-M53550M</t>
  </si>
  <si>
    <t>Roland</t>
  </si>
  <si>
    <t>Mendel</t>
  </si>
  <si>
    <t>SKO22412M</t>
  </si>
  <si>
    <t>Sven</t>
  </si>
  <si>
    <t>K</t>
  </si>
  <si>
    <t>Ottlieb</t>
  </si>
  <si>
    <t>VPA30890F</t>
  </si>
  <si>
    <t>Victoria</t>
  </si>
  <si>
    <t>P</t>
  </si>
  <si>
    <t>Ashworth</t>
  </si>
  <si>
    <t>-&gt; au_fname</t>
  </si>
  <si>
    <t>-&gt; phone</t>
  </si>
  <si>
    <t>172-32-1176</t>
  </si>
  <si>
    <t>Ben</t>
  </si>
  <si>
    <t>Johnson</t>
  </si>
  <si>
    <t>408 496-7223</t>
  </si>
  <si>
    <t>10932 Bigge Rd.</t>
  </si>
  <si>
    <t>Menlo Park</t>
  </si>
  <si>
    <t>94025</t>
  </si>
  <si>
    <t>213-46-8915</t>
  </si>
  <si>
    <t>Green</t>
  </si>
  <si>
    <t>Marjorie</t>
  </si>
  <si>
    <t>415 986-7020</t>
  </si>
  <si>
    <t>309 63rd St. #411</t>
  </si>
  <si>
    <t>Oakland</t>
  </si>
  <si>
    <t>94618</t>
  </si>
  <si>
    <t>238-95-7766</t>
  </si>
  <si>
    <t>Carson</t>
  </si>
  <si>
    <t>Cheryl</t>
  </si>
  <si>
    <t>415 548-7723</t>
  </si>
  <si>
    <t>589 Darwin Ln.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</si>
  <si>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</si>
  <si>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</si>
  <si>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</si>
  <si>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</si>
  <si>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</si>
  <si>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</si>
  <si>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</si>
  <si>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</si>
  <si>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</si>
  <si>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</si>
  <si>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</si>
  <si>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</si>
  <si>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</si>
  <si>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</si>
  <si>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rtzrtz</t>
  </si>
  <si>
    <t>Meander</t>
  </si>
  <si>
    <t>913 843-0462</t>
  </si>
  <si>
    <t>10 Mississippi Dr.</t>
  </si>
  <si>
    <t>Lawrence</t>
  </si>
  <si>
    <t>KS</t>
  </si>
  <si>
    <t>66044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</si>
  <si>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</si>
  <si>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</si>
  <si>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</si>
  <si>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</si>
  <si>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</si>
  <si>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</si>
  <si>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</si>
  <si>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</si>
  <si>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</si>
  <si>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</si>
  <si>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</si>
  <si>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</si>
  <si>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</si>
  <si>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</si>
  <si>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</si>
  <si>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</si>
  <si>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</si>
  <si>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</si>
  <si>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</si>
  <si>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</si>
  <si>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</si>
  <si>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</si>
  <si>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</si>
  <si>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</si>
  <si>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</si>
  <si>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</si>
  <si>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</si>
  <si>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</si>
  <si>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</si>
  <si>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</si>
  <si>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</si>
  <si>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</si>
  <si>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</si>
  <si>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</si>
  <si>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</si>
  <si>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</si>
  <si>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</si>
  <si>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</si>
  <si>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</si>
  <si>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</si>
  <si>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</si>
  <si>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</si>
  <si>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</si>
  <si>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</si>
  <si>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</si>
  <si>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</si>
  <si>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</si>
  <si>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</si>
  <si>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</si>
  <si>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</si>
  <si>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</si>
  <si>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</si>
  <si>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</si>
  <si>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</si>
  <si>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</si>
  <si>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</si>
  <si>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</si>
  <si>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</si>
  <si>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</si>
  <si>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</si>
  <si>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</si>
  <si>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</si>
  <si>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</si>
  <si>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</si>
  <si>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</si>
  <si>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</si>
  <si>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</si>
  <si>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</si>
  <si>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</si>
  <si>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</si>
  <si>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</si>
  <si>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</si>
  <si>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</si>
  <si>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</si>
  <si>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</si>
  <si>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</si>
  <si>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</si>
  <si>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</si>
  <si>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</si>
  <si>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</si>
  <si>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 xml:space="preserve"> </t>
  </si>
  <si>
    <t>-&gt; 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</si>
</sst>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22" fontId="0" fillId="0" borderId="0" xfId="0" applyNumberFormat="1"/>
    <xf numFmtId="0" fontId="1" fillId="2" borderId="1" xfId="1"/>
    <xf numFmtId="14" fontId="0" fillId="0" borderId="0" xfId="0" applyNumberFormat="1"/>
    <xf numFmtId="164" fontId="0" fillId="0" borderId="0" xfId="0" applyNumberFormat="1"/>
    <xf numFmtId="14" fontId="1" fillId="2" borderId="1" xfId="1" applyNumberFormat="1"/>
    <xf numFmtId="0" fontId="2" fillId="0" borderId="0" xfId="0" applyFont="1"/>
    <xf numFmtId="0" fontId="0" fillId="0" borderId="0" xfId="0" quotePrefix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Eingabe" xfId="1" builtinId="20"/>
    <cellStyle name="Standard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72CE15-C363-4943-8EA4-A27B8B20FF8B}" autoFormatId="16" applyNumberFormats="0" applyBorderFormats="0" applyFontFormats="0" applyPatternFormats="0" applyAlignmentFormats="0" applyWidthHeightFormats="0">
  <queryTableRefresh nextId="11">
    <queryTableFields count="9">
      <queryTableField id="1" name="au_id" tableColumnId="1"/>
      <queryTableField id="2" name="au_lname" tableColumnId="2"/>
      <queryTableField id="3" name="au_fname" tableColumnId="3"/>
      <queryTableField id="4" name="phone" tableColumnId="4"/>
      <queryTableField id="5" name="address" tableColumnId="5"/>
      <queryTableField id="6" name="city" tableColumnId="6"/>
      <queryTableField id="7" name="state" tableColumnId="7"/>
      <queryTableField id="8" name="zip" tableColumnId="8"/>
      <queryTableField id="9" name="contrac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12EECEF-EDED-4DD3-AE37-EC77DD8D6192}" autoFormatId="16" applyNumberFormats="0" applyBorderFormats="0" applyFontFormats="0" applyPatternFormats="0" applyAlignmentFormats="0" applyWidthHeightFormats="0">
  <queryTableRefresh nextId="9">
    <queryTableFields count="8">
      <queryTableField id="1" name="emp_id" tableColumnId="1"/>
      <queryTableField id="2" name="fname" tableColumnId="2"/>
      <queryTableField id="3" name="minit" tableColumnId="3"/>
      <queryTableField id="4" name="lname" tableColumnId="4"/>
      <queryTableField id="5" name="job_id" tableColumnId="5"/>
      <queryTableField id="6" name="job_lvl" tableColumnId="6"/>
      <queryTableField id="7" name="pub_id" tableColumnId="7"/>
      <queryTableField id="8" name="hire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1F36-9E00-4693-886A-6F952E6DE956}" name="authors" displayName="authors" ref="A1:I24" tableType="queryTable" totalsRowShown="0">
  <autoFilter ref="A1:I24" xr:uid="{68EC1F36-9E00-4693-886A-6F952E6DE956}"/>
  <tableColumns count="9">
    <tableColumn id="1" xr3:uid="{247CF7D9-1DFD-4058-98F3-D53189F56FA6}" uniqueName="1" name="au_id" queryTableFieldId="1"/>
    <tableColumn id="2" xr3:uid="{5BA8ED67-1DDB-4B9C-AA9E-F7B8E27383A5}" uniqueName="2" name="au_lname" queryTableFieldId="2"/>
    <tableColumn id="3" xr3:uid="{35276EF2-98A1-40B0-AA26-B2A6A1CB5E59}" uniqueName="3" name="au_fname" queryTableFieldId="3"/>
    <tableColumn id="4" xr3:uid="{23D4F2CC-B914-42D2-9255-ACF5DD2A7F3C}" uniqueName="4" name="phone" queryTableFieldId="4"/>
    <tableColumn id="5" xr3:uid="{16CCC1DB-79E8-412A-9472-2C1903251557}" uniqueName="5" name="address" queryTableFieldId="5"/>
    <tableColumn id="6" xr3:uid="{E264FCAE-AAA9-4636-99E5-E1DB3EF55044}" uniqueName="6" name="city" queryTableFieldId="6"/>
    <tableColumn id="7" xr3:uid="{2467D222-1BC2-4FAF-91A7-592231B9D919}" uniqueName="7" name="state" queryTableFieldId="7"/>
    <tableColumn id="8" xr3:uid="{EF680EB0-1B7A-40B2-87F2-23FAEEA02C7D}" uniqueName="8" name="zip" queryTableFieldId="8"/>
    <tableColumn id="9" xr3:uid="{48AC0941-57A5-41E4-B2E9-5FD94354B190}" uniqueName="9" name="contrac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037DD-AC99-494C-8545-7276AD29AE2E}" name="employee" displayName="employee" ref="A1:H32" tableType="queryTable" totalsRowShown="0">
  <autoFilter ref="A1:H32" xr:uid="{097037DD-AC99-494C-8545-7276AD29AE2E}"/>
  <tableColumns count="8">
    <tableColumn id="1" xr3:uid="{B3590B95-F198-4F20-B463-D64EFE0E4D4B}" uniqueName="1" name="emp_id" queryTableFieldId="1" dataDxfId="5"/>
    <tableColumn id="2" xr3:uid="{DCD9A896-3DE3-4317-A122-BD7DBA0C3229}" uniqueName="2" name="fname" queryTableFieldId="2" dataDxfId="4"/>
    <tableColumn id="3" xr3:uid="{D4210A63-109E-420B-A364-5FEA6B5B64D8}" uniqueName="3" name="minit" queryTableFieldId="3" dataDxfId="3"/>
    <tableColumn id="4" xr3:uid="{33359308-5AE9-4C9B-848D-8A63F71B010B}" uniqueName="4" name="lname" queryTableFieldId="4" dataDxfId="2"/>
    <tableColumn id="5" xr3:uid="{DC47CAB9-DB45-44DF-B73D-77D6160ED20B}" uniqueName="5" name="job_id" queryTableFieldId="5"/>
    <tableColumn id="6" xr3:uid="{B36AF90C-1BDB-4E26-B972-1725E2FAD00C}" uniqueName="6" name="job_lvl" queryTableFieldId="6"/>
    <tableColumn id="7" xr3:uid="{8E6CF437-BC4B-4138-AAFD-B1BAACA3D322}" uniqueName="7" name="pub_id" queryTableFieldId="7" dataDxfId="1"/>
    <tableColumn id="8" xr3:uid="{650247F3-30AA-4EDC-9DB6-F12323D17FDE}" uniqueName="8" name="hire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28.140625" customWidth="1"/>
    <col min="2" max="2" width="15.140625" bestFit="1" customWidth="1"/>
    <col min="3" max="3" width="35" customWidth="1"/>
    <col min="4" max="4" width="10.140625" bestFit="1" customWidth="1"/>
  </cols>
  <sheetData>
    <row r="1" spans="1:5" x14ac:dyDescent="0.25">
      <c r="A1" s="6" t="s">
        <v>95</v>
      </c>
      <c r="B1" s="6" t="s">
        <v>96</v>
      </c>
      <c r="C1" s="9" t="s">
        <v>97</v>
      </c>
      <c r="D1" t="str">
        <f>_xll.DBSetPowerQuery(D2:D9,"authors")</f>
        <v>DBSetPowerQuery: set and refreshed authors</v>
      </c>
    </row>
    <row r="2" spans="1:5" x14ac:dyDescent="0.25">
      <c r="A2" t="str" cm="1">
        <f t="array" ref="A2">_xll.PQString(B2)</f>
        <v>"Teststring"</v>
      </c>
      <c r="B2" t="s">
        <v>57</v>
      </c>
      <c r="D2" t="s">
        <v>43</v>
      </c>
    </row>
    <row r="3" spans="1:5" x14ac:dyDescent="0.25">
      <c r="A3" t="str" cm="1">
        <f t="array" aca="1" ref="A3" ca="1">_xll.PQDate(B3)</f>
        <v>#date(2024,6,15)</v>
      </c>
      <c r="B3" s="3">
        <f ca="1">TODAY()</f>
        <v>45458</v>
      </c>
      <c r="D3" t="s">
        <v>55</v>
      </c>
    </row>
    <row r="4" spans="1:5" x14ac:dyDescent="0.25">
      <c r="A4" t="str" cm="1">
        <f t="array" aca="1" ref="A4" ca="1">_xll.PQDate(B4)</f>
        <v>#datetime(2024,6,15,12,7,54)</v>
      </c>
      <c r="B4" s="1">
        <f ca="1">NOW()</f>
        <v>45458.505489120369</v>
      </c>
      <c r="D4" t="s">
        <v>56</v>
      </c>
    </row>
    <row r="5" spans="1:5" x14ac:dyDescent="0.25">
      <c r="A5" t="str" cm="1">
        <f t="array" aca="1" ref="A5" ca="1">_xll.PQDate(B5)</f>
        <v>#time(12,7,54)</v>
      </c>
      <c r="B5" s="4">
        <f ca="1">NOW()-TODAY()</f>
        <v>0.50548912036902038</v>
      </c>
      <c r="D5" t="s">
        <v>42</v>
      </c>
    </row>
    <row r="6" spans="1:5" x14ac:dyDescent="0.25">
      <c r="A6" t="str" cm="1">
        <f t="array" aca="1" ref="A6" ca="1">_xll.PQDate(B6,TRUE)</f>
        <v>#datetime(2024,6,15,0,0,0)</v>
      </c>
      <c r="B6" s="3">
        <f ca="1">TODAY()</f>
        <v>45458</v>
      </c>
      <c r="D6" t="str">
        <f>"    #""Gefilterte Zeilen"" = Table.SelectRows(dbo_authors, each Text.StartsWith([au_fname], """&amp;D10&amp;""")),"</f>
        <v xml:space="preserve">    #"Gefilterte Zeilen" = Table.SelectRows(dbo_authors, each Text.StartsWith([au_fname], "")),</v>
      </c>
    </row>
    <row r="7" spans="1:5" x14ac:dyDescent="0.25">
      <c r="D7" t="str">
        <f>"    #""Gefilterte Zeilen1"" = Table.SelectRows(#""Gefilterte Zeilen"", each Text.StartsWith([phone], """&amp;D11&amp;"""))"</f>
        <v xml:space="preserve">    #"Gefilterte Zeilen1" = Table.SelectRows(#"Gefilterte Zeilen", each Text.StartsWith([phone], ""))</v>
      </c>
    </row>
    <row r="8" spans="1:5" x14ac:dyDescent="0.25">
      <c r="D8" t="s">
        <v>41</v>
      </c>
    </row>
    <row r="9" spans="1:5" x14ac:dyDescent="0.25">
      <c r="D9" t="s">
        <v>44</v>
      </c>
    </row>
    <row r="10" spans="1:5" x14ac:dyDescent="0.25">
      <c r="D10" s="2"/>
      <c r="E10" s="7" t="s">
        <v>182</v>
      </c>
    </row>
    <row r="11" spans="1:5" x14ac:dyDescent="0.25">
      <c r="D11" s="2"/>
      <c r="E11" s="7" t="s">
        <v>183</v>
      </c>
    </row>
    <row r="14" spans="1:5" x14ac:dyDescent="0.25">
      <c r="C14" s="9" t="s">
        <v>98</v>
      </c>
      <c r="D14" t="str">
        <f>_xll.DBSetPowerQuery(D15:D21,"employee")</f>
        <v>DBSetPowerQuery: set and refreshed employee</v>
      </c>
    </row>
    <row r="15" spans="1:5" x14ac:dyDescent="0.25">
      <c r="D15" t="s">
        <v>58</v>
      </c>
    </row>
    <row r="16" spans="1:5" x14ac:dyDescent="0.25">
      <c r="D16" t="s">
        <v>59</v>
      </c>
    </row>
    <row r="17" spans="4:5" x14ac:dyDescent="0.25">
      <c r="D17" t="s">
        <v>40</v>
      </c>
    </row>
    <row r="18" spans="4:5" x14ac:dyDescent="0.25">
      <c r="D18" t="s">
        <v>60</v>
      </c>
    </row>
    <row r="19" spans="4:5" x14ac:dyDescent="0.25">
      <c r="D19" t="str" cm="1">
        <f t="array" ref="D19">"    #""Gefilterte Zeilen"" = Table.SelectRows(dbo_employee, each [hire_date] &gt; "&amp;_xll.PQDate(D22,TRUE)&amp;")"</f>
        <v xml:space="preserve">    #"Gefilterte Zeilen" = Table.SelectRows(dbo_employee, each [hire_date] &gt; #datetime(1990,1,1,0,0,0))</v>
      </c>
    </row>
    <row r="20" spans="4:5" x14ac:dyDescent="0.25">
      <c r="D20" t="s">
        <v>41</v>
      </c>
    </row>
    <row r="21" spans="4:5" x14ac:dyDescent="0.25">
      <c r="D21" t="s">
        <v>61</v>
      </c>
    </row>
    <row r="22" spans="4:5" x14ac:dyDescent="0.25">
      <c r="D22" s="5">
        <v>32874</v>
      </c>
      <c r="E22" s="7" t="s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907F-1B7A-4A80-AE57-DCC51EE512CD}">
  <dimension ref="A1:I24"/>
  <sheetViews>
    <sheetView workbookViewId="0">
      <selection activeCell="D5" sqref="D5"/>
    </sheetView>
  </sheetViews>
  <sheetFormatPr baseColWidth="10" defaultRowHeight="15" x14ac:dyDescent="0.25"/>
  <cols>
    <col min="1" max="1" width="11.42578125" bestFit="1" customWidth="1"/>
    <col min="2" max="2" width="13.42578125" bestFit="1" customWidth="1"/>
    <col min="3" max="4" width="12.140625" bestFit="1" customWidth="1"/>
    <col min="5" max="5" width="19.7109375" bestFit="1" customWidth="1"/>
    <col min="6" max="6" width="13" bestFit="1" customWidth="1"/>
    <col min="7" max="7" width="7.7109375" bestFit="1" customWidth="1"/>
    <col min="8" max="8" width="6" bestFit="1" customWidth="1"/>
    <col min="9" max="9" width="10.42578125" bestFit="1" customWidth="1"/>
    <col min="10" max="10" width="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9</v>
      </c>
      <c r="H2" t="s">
        <v>190</v>
      </c>
      <c r="I2" t="b">
        <v>1</v>
      </c>
    </row>
    <row r="3" spans="1:9" x14ac:dyDescent="0.25">
      <c r="A3" t="s">
        <v>191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  <c r="G3" t="s">
        <v>9</v>
      </c>
      <c r="H3" t="s">
        <v>197</v>
      </c>
      <c r="I3" t="b">
        <v>1</v>
      </c>
    </row>
    <row r="4" spans="1:9" x14ac:dyDescent="0.25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10</v>
      </c>
      <c r="G4" t="s">
        <v>9</v>
      </c>
      <c r="H4" t="s">
        <v>11</v>
      </c>
      <c r="I4" t="b">
        <v>1</v>
      </c>
    </row>
    <row r="5" spans="1:9" x14ac:dyDescent="0.25">
      <c r="A5" t="s">
        <v>203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9</v>
      </c>
      <c r="H5" t="s">
        <v>209</v>
      </c>
      <c r="I5" t="b">
        <v>1</v>
      </c>
    </row>
    <row r="6" spans="1:9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196</v>
      </c>
      <c r="G6" t="s">
        <v>9</v>
      </c>
      <c r="H6" t="s">
        <v>215</v>
      </c>
      <c r="I6" t="b">
        <v>1</v>
      </c>
    </row>
    <row r="7" spans="1:9" x14ac:dyDescent="0.25">
      <c r="A7" t="s">
        <v>216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t="b">
        <v>0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10</v>
      </c>
      <c r="G8" t="s">
        <v>9</v>
      </c>
      <c r="H8" t="s">
        <v>11</v>
      </c>
      <c r="I8" t="b">
        <v>1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9</v>
      </c>
      <c r="H9" t="s">
        <v>23</v>
      </c>
      <c r="I9" t="b">
        <v>1</v>
      </c>
    </row>
    <row r="10" spans="1:9" x14ac:dyDescent="0.25">
      <c r="A10" t="s">
        <v>224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9</v>
      </c>
      <c r="H10" t="s">
        <v>230</v>
      </c>
      <c r="I10" t="b">
        <v>1</v>
      </c>
    </row>
    <row r="11" spans="1:9" x14ac:dyDescent="0.25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9</v>
      </c>
      <c r="H11" t="s">
        <v>237</v>
      </c>
      <c r="I11" t="b">
        <v>1</v>
      </c>
    </row>
    <row r="12" spans="1:9" x14ac:dyDescent="0.25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245</v>
      </c>
      <c r="I12" t="b">
        <v>0</v>
      </c>
    </row>
    <row r="13" spans="1:9" x14ac:dyDescent="0.25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b">
        <v>1</v>
      </c>
    </row>
    <row r="14" spans="1:9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9</v>
      </c>
      <c r="H14" t="s">
        <v>30</v>
      </c>
      <c r="I14" t="b">
        <v>1</v>
      </c>
    </row>
    <row r="15" spans="1:9" x14ac:dyDescent="0.25">
      <c r="A15" t="s">
        <v>254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b">
        <v>1</v>
      </c>
    </row>
    <row r="16" spans="1:9" x14ac:dyDescent="0.25">
      <c r="A16" t="s">
        <v>262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  <c r="H16" t="s">
        <v>269</v>
      </c>
      <c r="I16" t="b">
        <v>1</v>
      </c>
    </row>
    <row r="17" spans="1:9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 t="s">
        <v>196</v>
      </c>
      <c r="G17" t="s">
        <v>9</v>
      </c>
      <c r="H17" t="s">
        <v>215</v>
      </c>
      <c r="I17" t="b">
        <v>0</v>
      </c>
    </row>
    <row r="18" spans="1:9" x14ac:dyDescent="0.25">
      <c r="A18" t="s">
        <v>275</v>
      </c>
      <c r="B18" t="s">
        <v>276</v>
      </c>
      <c r="C18" t="s">
        <v>277</v>
      </c>
      <c r="D18" t="s">
        <v>278</v>
      </c>
      <c r="E18" t="s">
        <v>279</v>
      </c>
      <c r="F18" t="s">
        <v>196</v>
      </c>
      <c r="G18" t="s">
        <v>9</v>
      </c>
      <c r="H18" t="s">
        <v>280</v>
      </c>
      <c r="I18" t="b">
        <v>1</v>
      </c>
    </row>
    <row r="19" spans="1:9" x14ac:dyDescent="0.25">
      <c r="A19" t="s">
        <v>281</v>
      </c>
      <c r="B19" t="s">
        <v>282</v>
      </c>
      <c r="C19" t="s">
        <v>283</v>
      </c>
      <c r="D19" t="s">
        <v>284</v>
      </c>
      <c r="E19" t="s">
        <v>285</v>
      </c>
      <c r="F19" t="s">
        <v>196</v>
      </c>
      <c r="G19" t="s">
        <v>9</v>
      </c>
      <c r="H19" t="s">
        <v>215</v>
      </c>
      <c r="I19" t="b">
        <v>1</v>
      </c>
    </row>
    <row r="20" spans="1:9" x14ac:dyDescent="0.25">
      <c r="A20" t="s">
        <v>286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b">
        <v>1</v>
      </c>
    </row>
    <row r="21" spans="1:9" x14ac:dyDescent="0.25">
      <c r="A21" t="s">
        <v>294</v>
      </c>
      <c r="B21" t="s">
        <v>295</v>
      </c>
      <c r="C21" t="s">
        <v>296</v>
      </c>
      <c r="D21" t="s">
        <v>20</v>
      </c>
      <c r="E21" t="s">
        <v>21</v>
      </c>
      <c r="F21" t="s">
        <v>22</v>
      </c>
      <c r="G21" t="s">
        <v>9</v>
      </c>
      <c r="H21" t="s">
        <v>23</v>
      </c>
      <c r="I21" t="b">
        <v>1</v>
      </c>
    </row>
    <row r="22" spans="1:9" x14ac:dyDescent="0.25">
      <c r="A22" t="s">
        <v>297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9</v>
      </c>
      <c r="H22" t="s">
        <v>303</v>
      </c>
      <c r="I22" t="b">
        <v>0</v>
      </c>
    </row>
    <row r="23" spans="1:9" x14ac:dyDescent="0.2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b">
        <v>1</v>
      </c>
    </row>
    <row r="24" spans="1:9" x14ac:dyDescent="0.25">
      <c r="A24" t="s">
        <v>53</v>
      </c>
      <c r="B24" t="s">
        <v>46</v>
      </c>
      <c r="C24" t="s">
        <v>54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7C3-E004-408F-B2BA-AE82E7F390A6}">
  <dimension ref="A1:H32"/>
  <sheetViews>
    <sheetView workbookViewId="0">
      <selection activeCell="H5" sqref="H5"/>
    </sheetView>
  </sheetViews>
  <sheetFormatPr baseColWidth="10" defaultRowHeight="15" x14ac:dyDescent="0.25"/>
  <cols>
    <col min="1" max="1" width="12" bestFit="1" customWidth="1"/>
    <col min="2" max="2" width="9.42578125" bestFit="1" customWidth="1"/>
    <col min="3" max="3" width="8" bestFit="1" customWidth="1"/>
    <col min="4" max="4" width="9.85546875" bestFit="1" customWidth="1"/>
    <col min="5" max="5" width="8.85546875" bestFit="1" customWidth="1"/>
    <col min="6" max="6" width="9.28515625" bestFit="1" customWidth="1"/>
    <col min="7" max="7" width="9.42578125" bestFit="1" customWidth="1"/>
    <col min="8" max="8" width="15.140625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8" t="s">
        <v>99</v>
      </c>
      <c r="B2" s="8" t="s">
        <v>100</v>
      </c>
      <c r="C2" s="8" t="s">
        <v>101</v>
      </c>
      <c r="D2" s="8" t="s">
        <v>102</v>
      </c>
      <c r="E2">
        <v>10</v>
      </c>
      <c r="F2">
        <v>87</v>
      </c>
      <c r="G2" s="8" t="s">
        <v>84</v>
      </c>
      <c r="H2" s="1">
        <v>33537</v>
      </c>
    </row>
    <row r="3" spans="1:8" x14ac:dyDescent="0.25">
      <c r="A3" s="8" t="s">
        <v>103</v>
      </c>
      <c r="B3" s="8" t="s">
        <v>19</v>
      </c>
      <c r="C3" s="8" t="s">
        <v>104</v>
      </c>
      <c r="D3" s="8" t="s">
        <v>105</v>
      </c>
      <c r="E3">
        <v>3</v>
      </c>
      <c r="F3">
        <v>200</v>
      </c>
      <c r="G3" s="8" t="s">
        <v>106</v>
      </c>
      <c r="H3" s="1">
        <v>33435</v>
      </c>
    </row>
    <row r="4" spans="1:8" x14ac:dyDescent="0.25">
      <c r="A4" s="8" t="s">
        <v>107</v>
      </c>
      <c r="B4" s="8" t="s">
        <v>108</v>
      </c>
      <c r="C4" s="8" t="s">
        <v>304</v>
      </c>
      <c r="D4" s="8" t="s">
        <v>109</v>
      </c>
      <c r="E4">
        <v>6</v>
      </c>
      <c r="F4">
        <v>152</v>
      </c>
      <c r="G4" s="8" t="s">
        <v>67</v>
      </c>
      <c r="H4" s="1">
        <v>32925</v>
      </c>
    </row>
    <row r="5" spans="1:8" x14ac:dyDescent="0.25">
      <c r="A5" s="8" t="s">
        <v>110</v>
      </c>
      <c r="B5" s="8" t="s">
        <v>111</v>
      </c>
      <c r="C5" s="8" t="s">
        <v>112</v>
      </c>
      <c r="D5" s="8" t="s">
        <v>113</v>
      </c>
      <c r="E5">
        <v>8</v>
      </c>
      <c r="F5">
        <v>100</v>
      </c>
      <c r="G5" s="8" t="s">
        <v>89</v>
      </c>
      <c r="H5" s="1">
        <v>33996</v>
      </c>
    </row>
    <row r="6" spans="1:8" x14ac:dyDescent="0.25">
      <c r="A6" s="8" t="s">
        <v>114</v>
      </c>
      <c r="B6" s="8" t="s">
        <v>115</v>
      </c>
      <c r="C6" s="8" t="s">
        <v>70</v>
      </c>
      <c r="D6" s="8" t="s">
        <v>116</v>
      </c>
      <c r="E6">
        <v>13</v>
      </c>
      <c r="F6">
        <v>77</v>
      </c>
      <c r="G6" s="8" t="s">
        <v>84</v>
      </c>
      <c r="H6" s="1">
        <v>33792</v>
      </c>
    </row>
    <row r="7" spans="1:8" x14ac:dyDescent="0.25">
      <c r="A7" s="8" t="s">
        <v>117</v>
      </c>
      <c r="B7" s="8" t="s">
        <v>118</v>
      </c>
      <c r="C7" s="8" t="s">
        <v>119</v>
      </c>
      <c r="D7" s="8" t="s">
        <v>120</v>
      </c>
      <c r="E7">
        <v>6</v>
      </c>
      <c r="F7">
        <v>192</v>
      </c>
      <c r="G7" s="8" t="s">
        <v>84</v>
      </c>
      <c r="H7" s="1">
        <v>33588</v>
      </c>
    </row>
    <row r="8" spans="1:8" x14ac:dyDescent="0.25">
      <c r="A8" s="8" t="s">
        <v>121</v>
      </c>
      <c r="B8" s="8" t="s">
        <v>122</v>
      </c>
      <c r="C8" s="8" t="s">
        <v>123</v>
      </c>
      <c r="D8" s="8" t="s">
        <v>124</v>
      </c>
      <c r="E8">
        <v>14</v>
      </c>
      <c r="F8">
        <v>77</v>
      </c>
      <c r="G8" s="8" t="s">
        <v>89</v>
      </c>
      <c r="H8" s="1">
        <v>33078</v>
      </c>
    </row>
    <row r="9" spans="1:8" x14ac:dyDescent="0.25">
      <c r="A9" s="8" t="s">
        <v>125</v>
      </c>
      <c r="B9" s="8" t="s">
        <v>126</v>
      </c>
      <c r="C9" s="8"/>
      <c r="D9" s="8" t="s">
        <v>127</v>
      </c>
      <c r="E9">
        <v>4</v>
      </c>
      <c r="F9">
        <v>227</v>
      </c>
      <c r="G9" s="8" t="s">
        <v>106</v>
      </c>
      <c r="H9" s="1">
        <v>33180</v>
      </c>
    </row>
    <row r="10" spans="1:8" x14ac:dyDescent="0.25">
      <c r="A10" s="8" t="s">
        <v>128</v>
      </c>
      <c r="B10" s="8" t="s">
        <v>129</v>
      </c>
      <c r="C10" s="8" t="s">
        <v>39</v>
      </c>
      <c r="D10" s="8" t="s">
        <v>130</v>
      </c>
      <c r="E10">
        <v>7</v>
      </c>
      <c r="F10">
        <v>120</v>
      </c>
      <c r="G10" s="8" t="s">
        <v>67</v>
      </c>
      <c r="H10" s="1">
        <v>34047</v>
      </c>
    </row>
    <row r="11" spans="1:8" x14ac:dyDescent="0.25">
      <c r="A11" s="8" t="s">
        <v>131</v>
      </c>
      <c r="B11" s="8" t="s">
        <v>132</v>
      </c>
      <c r="C11" s="8" t="s">
        <v>133</v>
      </c>
      <c r="D11" s="8" t="s">
        <v>134</v>
      </c>
      <c r="E11">
        <v>5</v>
      </c>
      <c r="F11">
        <v>172</v>
      </c>
      <c r="G11" s="8" t="s">
        <v>75</v>
      </c>
      <c r="H11" s="1">
        <v>33384</v>
      </c>
    </row>
    <row r="12" spans="1:8" x14ac:dyDescent="0.25">
      <c r="A12" s="8" t="s">
        <v>135</v>
      </c>
      <c r="B12" s="8" t="s">
        <v>136</v>
      </c>
      <c r="C12" s="8" t="s">
        <v>137</v>
      </c>
      <c r="D12" s="8" t="s">
        <v>138</v>
      </c>
      <c r="E12">
        <v>14</v>
      </c>
      <c r="F12">
        <v>100</v>
      </c>
      <c r="G12" s="8" t="s">
        <v>62</v>
      </c>
      <c r="H12" s="1">
        <v>33894</v>
      </c>
    </row>
    <row r="13" spans="1:8" x14ac:dyDescent="0.25">
      <c r="A13" s="8" t="s">
        <v>63</v>
      </c>
      <c r="B13" s="8" t="s">
        <v>64</v>
      </c>
      <c r="C13" s="8" t="s">
        <v>65</v>
      </c>
      <c r="D13" s="8" t="s">
        <v>66</v>
      </c>
      <c r="E13">
        <v>9</v>
      </c>
      <c r="F13">
        <v>170</v>
      </c>
      <c r="G13" s="8" t="s">
        <v>67</v>
      </c>
      <c r="H13" s="1">
        <v>34404</v>
      </c>
    </row>
    <row r="14" spans="1:8" x14ac:dyDescent="0.25">
      <c r="A14" s="8" t="s">
        <v>139</v>
      </c>
      <c r="B14" s="8" t="s">
        <v>140</v>
      </c>
      <c r="C14" s="8" t="s">
        <v>39</v>
      </c>
      <c r="D14" s="8" t="s">
        <v>141</v>
      </c>
      <c r="E14">
        <v>5</v>
      </c>
      <c r="F14">
        <v>175</v>
      </c>
      <c r="G14" s="8" t="s">
        <v>62</v>
      </c>
      <c r="H14" s="1">
        <v>33027</v>
      </c>
    </row>
    <row r="15" spans="1:8" x14ac:dyDescent="0.25">
      <c r="A15" s="8" t="s">
        <v>142</v>
      </c>
      <c r="B15" s="8" t="s">
        <v>143</v>
      </c>
      <c r="C15" s="8" t="s">
        <v>101</v>
      </c>
      <c r="D15" s="8" t="s">
        <v>144</v>
      </c>
      <c r="E15">
        <v>7</v>
      </c>
      <c r="F15">
        <v>120</v>
      </c>
      <c r="G15" s="8" t="s">
        <v>89</v>
      </c>
      <c r="H15" s="1">
        <v>33282</v>
      </c>
    </row>
    <row r="16" spans="1:8" x14ac:dyDescent="0.25">
      <c r="A16" s="8" t="s">
        <v>145</v>
      </c>
      <c r="B16" s="8" t="s">
        <v>146</v>
      </c>
      <c r="C16" s="8" t="s">
        <v>39</v>
      </c>
      <c r="D16" s="8" t="s">
        <v>147</v>
      </c>
      <c r="E16">
        <v>11</v>
      </c>
      <c r="F16">
        <v>112</v>
      </c>
      <c r="G16" s="8" t="s">
        <v>84</v>
      </c>
      <c r="H16" s="1">
        <v>33945</v>
      </c>
    </row>
    <row r="17" spans="1:8" x14ac:dyDescent="0.25">
      <c r="A17" s="8" t="s">
        <v>148</v>
      </c>
      <c r="B17" s="8" t="s">
        <v>149</v>
      </c>
      <c r="C17" s="8" t="s">
        <v>137</v>
      </c>
      <c r="D17" s="8" t="s">
        <v>150</v>
      </c>
      <c r="E17">
        <v>10</v>
      </c>
      <c r="F17">
        <v>165</v>
      </c>
      <c r="G17" s="8" t="s">
        <v>62</v>
      </c>
      <c r="H17" s="1">
        <v>32976</v>
      </c>
    </row>
    <row r="18" spans="1:8" x14ac:dyDescent="0.25">
      <c r="A18" s="8" t="s">
        <v>68</v>
      </c>
      <c r="B18" s="8" t="s">
        <v>69</v>
      </c>
      <c r="C18" s="8" t="s">
        <v>70</v>
      </c>
      <c r="D18" s="8" t="s">
        <v>71</v>
      </c>
      <c r="E18">
        <v>6</v>
      </c>
      <c r="F18">
        <v>220</v>
      </c>
      <c r="G18" s="8" t="s">
        <v>62</v>
      </c>
      <c r="H18" s="1">
        <v>34455</v>
      </c>
    </row>
    <row r="19" spans="1:8" x14ac:dyDescent="0.25">
      <c r="A19" s="8" t="s">
        <v>151</v>
      </c>
      <c r="B19" s="8" t="s">
        <v>152</v>
      </c>
      <c r="C19" s="8" t="s">
        <v>101</v>
      </c>
      <c r="D19" s="8" t="s">
        <v>153</v>
      </c>
      <c r="E19">
        <v>7</v>
      </c>
      <c r="F19">
        <v>135</v>
      </c>
      <c r="G19" s="8" t="s">
        <v>84</v>
      </c>
      <c r="H19" s="1">
        <v>33690</v>
      </c>
    </row>
    <row r="20" spans="1:8" x14ac:dyDescent="0.25">
      <c r="A20" s="8" t="s">
        <v>154</v>
      </c>
      <c r="B20" s="8" t="s">
        <v>155</v>
      </c>
      <c r="C20" s="8" t="s">
        <v>104</v>
      </c>
      <c r="D20" s="8" t="s">
        <v>156</v>
      </c>
      <c r="E20">
        <v>8</v>
      </c>
      <c r="F20">
        <v>175</v>
      </c>
      <c r="G20" s="8" t="s">
        <v>62</v>
      </c>
      <c r="H20" s="1">
        <v>34149</v>
      </c>
    </row>
    <row r="21" spans="1:8" x14ac:dyDescent="0.25">
      <c r="A21" s="8" t="s">
        <v>157</v>
      </c>
      <c r="B21" s="8" t="s">
        <v>158</v>
      </c>
      <c r="C21" s="8" t="s">
        <v>304</v>
      </c>
      <c r="D21" s="8" t="s">
        <v>159</v>
      </c>
      <c r="E21">
        <v>9</v>
      </c>
      <c r="F21">
        <v>77</v>
      </c>
      <c r="G21" s="8" t="s">
        <v>89</v>
      </c>
      <c r="H21" s="1">
        <v>33639</v>
      </c>
    </row>
    <row r="22" spans="1:8" x14ac:dyDescent="0.25">
      <c r="A22" s="8" t="s">
        <v>72</v>
      </c>
      <c r="B22" s="8" t="s">
        <v>73</v>
      </c>
      <c r="C22" s="8" t="s">
        <v>39</v>
      </c>
      <c r="D22" s="8" t="s">
        <v>74</v>
      </c>
      <c r="E22">
        <v>10</v>
      </c>
      <c r="F22">
        <v>77</v>
      </c>
      <c r="G22" s="8" t="s">
        <v>75</v>
      </c>
      <c r="H22" s="1">
        <v>39017.034039351849</v>
      </c>
    </row>
    <row r="23" spans="1:8" x14ac:dyDescent="0.25">
      <c r="A23" s="8" t="s">
        <v>160</v>
      </c>
      <c r="B23" s="8" t="s">
        <v>161</v>
      </c>
      <c r="C23" s="8" t="s">
        <v>162</v>
      </c>
      <c r="D23" s="8" t="s">
        <v>163</v>
      </c>
      <c r="E23">
        <v>7</v>
      </c>
      <c r="F23">
        <v>195</v>
      </c>
      <c r="G23" s="8" t="s">
        <v>62</v>
      </c>
      <c r="H23" s="1">
        <v>34098</v>
      </c>
    </row>
    <row r="24" spans="1:8" x14ac:dyDescent="0.25">
      <c r="A24" s="8" t="s">
        <v>164</v>
      </c>
      <c r="B24" s="8" t="s">
        <v>165</v>
      </c>
      <c r="C24" s="8" t="s">
        <v>166</v>
      </c>
      <c r="D24" s="8" t="s">
        <v>167</v>
      </c>
      <c r="E24">
        <v>10</v>
      </c>
      <c r="F24">
        <v>77</v>
      </c>
      <c r="G24" s="8" t="s">
        <v>89</v>
      </c>
      <c r="H24" s="1">
        <v>33741</v>
      </c>
    </row>
    <row r="25" spans="1:8" x14ac:dyDescent="0.25">
      <c r="A25" s="8" t="s">
        <v>76</v>
      </c>
      <c r="B25" s="8" t="s">
        <v>77</v>
      </c>
      <c r="C25" s="8" t="s">
        <v>78</v>
      </c>
      <c r="D25" s="8" t="s">
        <v>79</v>
      </c>
      <c r="E25">
        <v>10</v>
      </c>
      <c r="F25">
        <v>80</v>
      </c>
      <c r="G25" s="8" t="s">
        <v>67</v>
      </c>
      <c r="H25" s="1">
        <v>34302</v>
      </c>
    </row>
    <row r="26" spans="1:8" x14ac:dyDescent="0.25">
      <c r="A26" s="8" t="s">
        <v>168</v>
      </c>
      <c r="B26" s="8" t="s">
        <v>169</v>
      </c>
      <c r="C26" s="8" t="s">
        <v>82</v>
      </c>
      <c r="D26" s="8" t="s">
        <v>170</v>
      </c>
      <c r="E26">
        <v>14</v>
      </c>
      <c r="F26">
        <v>89</v>
      </c>
      <c r="G26" s="8" t="s">
        <v>84</v>
      </c>
      <c r="H26" s="1">
        <v>33231</v>
      </c>
    </row>
    <row r="27" spans="1:8" x14ac:dyDescent="0.25">
      <c r="A27" s="8" t="s">
        <v>80</v>
      </c>
      <c r="B27" s="8" t="s">
        <v>81</v>
      </c>
      <c r="C27" s="8" t="s">
        <v>82</v>
      </c>
      <c r="D27" s="8" t="s">
        <v>83</v>
      </c>
      <c r="E27">
        <v>8</v>
      </c>
      <c r="F27">
        <v>125</v>
      </c>
      <c r="G27" s="8" t="s">
        <v>84</v>
      </c>
      <c r="H27" s="1">
        <v>34353</v>
      </c>
    </row>
    <row r="28" spans="1:8" x14ac:dyDescent="0.25">
      <c r="A28" s="8" t="s">
        <v>85</v>
      </c>
      <c r="B28" s="8" t="s">
        <v>86</v>
      </c>
      <c r="C28" s="8" t="s">
        <v>87</v>
      </c>
      <c r="D28" s="8" t="s">
        <v>88</v>
      </c>
      <c r="E28">
        <v>5</v>
      </c>
      <c r="F28">
        <v>159</v>
      </c>
      <c r="G28" s="8" t="s">
        <v>89</v>
      </c>
      <c r="H28" s="1">
        <v>34200</v>
      </c>
    </row>
    <row r="29" spans="1:8" x14ac:dyDescent="0.25">
      <c r="A29" s="8" t="s">
        <v>90</v>
      </c>
      <c r="B29" s="8" t="s">
        <v>91</v>
      </c>
      <c r="C29" s="8" t="s">
        <v>92</v>
      </c>
      <c r="D29" s="8" t="s">
        <v>93</v>
      </c>
      <c r="E29">
        <v>5</v>
      </c>
      <c r="F29">
        <v>198</v>
      </c>
      <c r="G29" s="8" t="s">
        <v>94</v>
      </c>
      <c r="H29" s="1">
        <v>34251</v>
      </c>
    </row>
    <row r="30" spans="1:8" x14ac:dyDescent="0.25">
      <c r="A30" s="8" t="s">
        <v>171</v>
      </c>
      <c r="B30" s="8" t="s">
        <v>172</v>
      </c>
      <c r="C30" s="8" t="s">
        <v>304</v>
      </c>
      <c r="D30" s="8" t="s">
        <v>173</v>
      </c>
      <c r="E30">
        <v>11</v>
      </c>
      <c r="F30">
        <v>150</v>
      </c>
      <c r="G30" s="8" t="s">
        <v>62</v>
      </c>
      <c r="H30" s="1">
        <v>33486</v>
      </c>
    </row>
    <row r="31" spans="1:8" x14ac:dyDescent="0.25">
      <c r="A31" s="8" t="s">
        <v>174</v>
      </c>
      <c r="B31" s="8" t="s">
        <v>175</v>
      </c>
      <c r="C31" s="8" t="s">
        <v>176</v>
      </c>
      <c r="D31" s="8" t="s">
        <v>177</v>
      </c>
      <c r="E31">
        <v>5</v>
      </c>
      <c r="F31">
        <v>150</v>
      </c>
      <c r="G31" s="8" t="s">
        <v>84</v>
      </c>
      <c r="H31" s="1">
        <v>33333</v>
      </c>
    </row>
    <row r="32" spans="1:8" x14ac:dyDescent="0.25">
      <c r="A32" s="8" t="s">
        <v>178</v>
      </c>
      <c r="B32" s="8" t="s">
        <v>179</v>
      </c>
      <c r="C32" s="8" t="s">
        <v>180</v>
      </c>
      <c r="D32" s="8" t="s">
        <v>181</v>
      </c>
      <c r="E32">
        <v>6</v>
      </c>
      <c r="F32">
        <v>140</v>
      </c>
      <c r="G32" s="8" t="s">
        <v>89</v>
      </c>
      <c r="H32" s="1">
        <v>33129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18543-76FA-47DF-B7D3-E3D3147B2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authors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2015-06-05T18:19:34Z</dcterms:created>
  <dcterms:modified xsi:type="dcterms:W3CDTF">2024-06-15T10:08:09Z</dcterms:modified>
</cp:coreProperties>
</file>